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DDY 2023\PSDI PEM PEI\"/>
    </mc:Choice>
  </mc:AlternateContent>
  <bookViews>
    <workbookView xWindow="0" yWindow="0" windowWidth="28800" windowHeight="12330" tabRatio="647" firstSheet="4" activeTab="4"/>
  </bookViews>
  <sheets>
    <sheet name="consolidado" sheetId="3" state="hidden" r:id="rId1"/>
    <sheet name="PEI" sheetId="12" state="hidden" r:id="rId2"/>
    <sheet name="PSDI-DEP (2)" sheetId="15" state="hidden" r:id="rId3"/>
    <sheet name="PTDI1" sheetId="16" state="hidden" r:id="rId4"/>
    <sheet name="MATRIZ-PSDI rev MPD vf" sheetId="28" r:id="rId5"/>
    <sheet name="Hoja2" sheetId="24" r:id="rId6"/>
    <sheet name="PEM_MPD" sheetId="22" state="hidden" r:id="rId7"/>
    <sheet name="PTDI_GAD_POTOSÍ" sheetId="18" state="hidden" r:id="rId8"/>
    <sheet name="PTDI_GAM_COLCHA-K_POTOSÍ" sheetId="19" state="hidden" r:id="rId9"/>
    <sheet name="PEI_GAM_Colcha-k_POTOSÍ" sheetId="20" state="hidden" r:id="rId10"/>
    <sheet name="PEE_" sheetId="21" state="hidden" r:id="rId11"/>
    <sheet name="PSDI-DEP" sheetId="7" state="hidden" r:id="rId12"/>
    <sheet name="PTDI" sheetId="14" state="hidden" r:id="rId13"/>
    <sheet name="Hoja1" sheetId="13" state="hidden" r:id="rId14"/>
    <sheet name="PSDI-ENERGIA" sheetId="6" state="hidden" r:id="rId15"/>
    <sheet name="PSDI-EDUC" sheetId="9" state="hidden" r:id="rId16"/>
    <sheet name="PSDI-AGROP" sheetId="8" state="hidden" r:id="rId17"/>
    <sheet name="PSDI-HAB.VIV" sheetId="5" state="hidden" r:id="rId18"/>
    <sheet name="PTDI Vivienda Dptal" sheetId="10" state="hidden" r:id="rId19"/>
    <sheet name="PTDI Vivienda Mun" sheetId="11" state="hidden" r:id="rId20"/>
  </sheets>
  <externalReferences>
    <externalReference r:id="rId21"/>
  </externalReferences>
  <definedNames>
    <definedName name="_xlnm._FilterDatabase" localSheetId="0" hidden="1">consolidado!$A$1:$AC$51</definedName>
    <definedName name="_xlnm._FilterDatabase" localSheetId="4" hidden="1">'MATRIZ-PSDI rev MPD vf'!$A$10:$AM$12</definedName>
    <definedName name="_xlnm._FilterDatabase" localSheetId="10" hidden="1">PEE_!$A$4:$AN$4</definedName>
    <definedName name="_xlnm._FilterDatabase" localSheetId="1" hidden="1">PEI!$B$2:$S$12</definedName>
    <definedName name="_xlnm._FilterDatabase" localSheetId="9" hidden="1">'PEI_GAM_Colcha-k_POTOSÍ'!$A$4:$AM$4</definedName>
    <definedName name="_xlnm._FilterDatabase" localSheetId="6" hidden="1">PEM_MPD!$A$3:$AK$3</definedName>
    <definedName name="_xlnm._FilterDatabase" localSheetId="16" hidden="1">'PSDI-AGROP'!$A$1:$Q$9</definedName>
    <definedName name="_xlnm._FilterDatabase" localSheetId="11" hidden="1">'PSDI-DEP'!$C$3:$Z$10</definedName>
    <definedName name="_xlnm._FilterDatabase" localSheetId="2" hidden="1">'PSDI-DEP (2)'!$B$2:$AI$10</definedName>
    <definedName name="_xlnm._FilterDatabase" localSheetId="15" hidden="1">'PSDI-EDUC'!$A$1:$Q$10</definedName>
    <definedName name="_xlnm._FilterDatabase" localSheetId="14" hidden="1">'PSDI-ENERGIA'!$A$1:$Q$11</definedName>
    <definedName name="_xlnm._FilterDatabase" localSheetId="17" hidden="1">'PSDI-HAB.VIV'!$A$1:$R$11</definedName>
    <definedName name="_xlnm._FilterDatabase" localSheetId="12" hidden="1">PTDI!$C$3:$Z$10</definedName>
    <definedName name="_xlnm._FilterDatabase" localSheetId="7" hidden="1">PTDI_GAD_POTOSÍ!$A$3:$AM$10</definedName>
    <definedName name="_xlnm._FilterDatabase" localSheetId="8" hidden="1">'PTDI_GAM_COLCHA-K_POTOSÍ'!$A$3:$AM$10</definedName>
    <definedName name="_xlnm._FilterDatabase" localSheetId="3" hidden="1">PTDI1!$A$3:$AK$10</definedName>
    <definedName name="_xlnm.Print_Area" localSheetId="4">'MATRIZ-PSDI rev MPD vf'!$A$2:$AM$49</definedName>
    <definedName name="_xlnm.Print_Titles" localSheetId="4">'MATRIZ-PSDI rev MPD vf'!$11:$12</definedName>
  </definedNames>
  <calcPr calcId="162913"/>
</workbook>
</file>

<file path=xl/calcChain.xml><?xml version="1.0" encoding="utf-8"?>
<calcChain xmlns="http://schemas.openxmlformats.org/spreadsheetml/2006/main">
  <c r="AM49" i="28" l="1"/>
  <c r="AL49" i="28"/>
  <c r="AK49" i="28"/>
  <c r="AJ49" i="28"/>
  <c r="AI49" i="28"/>
  <c r="AH49" i="28"/>
  <c r="AM21" i="28"/>
  <c r="AL21" i="28"/>
  <c r="AK21" i="28"/>
  <c r="AJ21" i="28"/>
  <c r="AI21" i="28"/>
  <c r="AM34" i="28"/>
  <c r="AL34" i="28"/>
  <c r="AK34" i="28"/>
  <c r="AJ34" i="28"/>
  <c r="AM37" i="28"/>
  <c r="AL37" i="28"/>
  <c r="AK37" i="28"/>
  <c r="AJ37" i="28"/>
  <c r="AI37" i="28"/>
  <c r="AH21" i="28" l="1"/>
  <c r="AH55" i="28"/>
  <c r="AH59" i="28" s="1"/>
  <c r="AM43" i="28"/>
  <c r="AL43" i="28"/>
  <c r="AK43" i="28"/>
  <c r="AJ43" i="28"/>
  <c r="AM40" i="28"/>
  <c r="AL40" i="28"/>
  <c r="AK40" i="28"/>
  <c r="AJ40" i="28"/>
  <c r="AM35" i="28"/>
  <c r="AL35" i="28"/>
  <c r="AK35" i="28"/>
  <c r="AJ35" i="28"/>
  <c r="AH32" i="28"/>
  <c r="AH30" i="28"/>
  <c r="AM30" i="28"/>
  <c r="AL30" i="28"/>
  <c r="AK30" i="28"/>
  <c r="AJ30" i="28"/>
  <c r="AM28" i="28"/>
  <c r="AL28" i="28"/>
  <c r="AK28" i="28"/>
  <c r="AJ28" i="28"/>
  <c r="AM18" i="28"/>
  <c r="AL18" i="28"/>
  <c r="AK18" i="28"/>
  <c r="AJ18" i="28"/>
  <c r="AM13" i="28"/>
  <c r="AL13" i="28"/>
  <c r="AK13" i="28"/>
  <c r="AJ13" i="28"/>
  <c r="AH43" i="28" l="1"/>
  <c r="AH18" i="28"/>
  <c r="AH28" i="28"/>
  <c r="AH34" i="28"/>
  <c r="AH35" i="28"/>
  <c r="AH37" i="28"/>
  <c r="AF64" i="28" s="1"/>
  <c r="AH40" i="28"/>
  <c r="AH52" i="28" l="1"/>
  <c r="AH13" i="28" l="1"/>
  <c r="V35" i="28" l="1"/>
  <c r="V32" i="28"/>
  <c r="V30" i="28"/>
  <c r="V28" i="28"/>
  <c r="V18" i="28"/>
  <c r="R16" i="28"/>
  <c r="V13" i="28"/>
  <c r="J17" i="24" l="1"/>
  <c r="K8" i="24" s="1"/>
  <c r="H17" i="24"/>
  <c r="I5" i="24" s="1"/>
  <c r="F17" i="24"/>
  <c r="G6" i="24" s="1"/>
  <c r="L2" i="24"/>
  <c r="K15" i="24" l="1"/>
  <c r="K7" i="24"/>
  <c r="K11" i="24"/>
  <c r="K4" i="24"/>
  <c r="K9" i="24"/>
  <c r="K13" i="24"/>
  <c r="K5" i="24"/>
  <c r="G13" i="24"/>
  <c r="G8" i="24"/>
  <c r="G4" i="24"/>
  <c r="G12" i="24"/>
  <c r="G7" i="24"/>
  <c r="G16" i="24"/>
  <c r="G11" i="24"/>
  <c r="G5" i="24"/>
  <c r="G15" i="24"/>
  <c r="G9" i="24"/>
  <c r="K14" i="24"/>
  <c r="K10" i="24"/>
  <c r="K6" i="24"/>
  <c r="K16" i="24"/>
  <c r="K12" i="24"/>
  <c r="I10" i="24"/>
  <c r="I16" i="24"/>
  <c r="I12" i="24"/>
  <c r="I8" i="24"/>
  <c r="L8" i="24" s="1"/>
  <c r="I15" i="24"/>
  <c r="I11" i="24"/>
  <c r="I7" i="24"/>
  <c r="I14" i="24"/>
  <c r="I6" i="24"/>
  <c r="I4" i="24"/>
  <c r="I13" i="24"/>
  <c r="I9" i="24"/>
  <c r="G14" i="24"/>
  <c r="G10" i="24"/>
  <c r="L9" i="24" l="1"/>
  <c r="L5" i="24"/>
  <c r="L10" i="24"/>
  <c r="L6" i="24"/>
  <c r="L13" i="24"/>
  <c r="L11" i="24"/>
  <c r="L15" i="24"/>
  <c r="L12" i="24"/>
  <c r="L16" i="24"/>
  <c r="L7" i="24"/>
  <c r="K17" i="24"/>
  <c r="L14" i="24"/>
  <c r="I17" i="24"/>
  <c r="L4" i="24"/>
  <c r="G17" i="24"/>
  <c r="L17" i="24" l="1"/>
  <c r="U20" i="22" l="1"/>
  <c r="T20" i="22"/>
  <c r="U19" i="22"/>
  <c r="T19" i="22"/>
  <c r="R8" i="21"/>
  <c r="S8" i="21"/>
  <c r="T8" i="21"/>
  <c r="U8" i="21"/>
  <c r="V8" i="21"/>
  <c r="AM8" i="21"/>
  <c r="R7" i="21"/>
  <c r="S7" i="21"/>
  <c r="T7" i="21"/>
  <c r="U7" i="21"/>
  <c r="V7" i="21"/>
  <c r="AM7" i="21"/>
  <c r="R6" i="21"/>
  <c r="AI6" i="21"/>
  <c r="U18" i="20"/>
  <c r="T18" i="20"/>
  <c r="AJ8" i="21"/>
  <c r="AI8" i="21"/>
  <c r="AL8" i="21"/>
  <c r="AK8" i="21"/>
  <c r="AN8" i="21"/>
  <c r="AK7" i="21"/>
  <c r="AI7" i="21"/>
  <c r="AJ7" i="21"/>
  <c r="S6" i="21"/>
  <c r="AL7" i="21"/>
  <c r="AO22" i="20"/>
  <c r="AP22" i="20"/>
  <c r="AQ22" i="20"/>
  <c r="AR22" i="20"/>
  <c r="AH31" i="20"/>
  <c r="AI31" i="20"/>
  <c r="AH30" i="20"/>
  <c r="AI30" i="20"/>
  <c r="AJ30" i="20"/>
  <c r="AG21" i="20"/>
  <c r="U20" i="20"/>
  <c r="T20" i="20"/>
  <c r="U19" i="20"/>
  <c r="T19" i="20"/>
  <c r="V20" i="19"/>
  <c r="U20" i="19"/>
  <c r="V19" i="19"/>
  <c r="U19" i="19"/>
  <c r="P17" i="19"/>
  <c r="V18" i="19"/>
  <c r="R15" i="19"/>
  <c r="AH10" i="19"/>
  <c r="AI10" i="19"/>
  <c r="AJ10" i="19"/>
  <c r="AK10" i="19"/>
  <c r="AL10" i="19"/>
  <c r="AM10" i="19"/>
  <c r="R10" i="19"/>
  <c r="S10" i="19"/>
  <c r="T10" i="19"/>
  <c r="U10" i="19"/>
  <c r="V10" i="19"/>
  <c r="AH9" i="19"/>
  <c r="AI9" i="19"/>
  <c r="AJ9" i="19"/>
  <c r="AK9" i="19"/>
  <c r="AL9" i="19"/>
  <c r="AM9" i="19"/>
  <c r="R9" i="19"/>
  <c r="S9" i="19"/>
  <c r="T9" i="19"/>
  <c r="U9" i="19"/>
  <c r="V9" i="19"/>
  <c r="AH8" i="19"/>
  <c r="AI8" i="19"/>
  <c r="AJ8" i="19"/>
  <c r="AK8" i="19"/>
  <c r="AL8" i="19"/>
  <c r="AM8" i="19"/>
  <c r="R8" i="19"/>
  <c r="S8" i="19"/>
  <c r="T8" i="19"/>
  <c r="U8" i="19"/>
  <c r="V8" i="19"/>
  <c r="AH7" i="19"/>
  <c r="AI7" i="19"/>
  <c r="AJ7" i="19"/>
  <c r="AK7" i="19"/>
  <c r="AL7" i="19"/>
  <c r="AM7" i="19"/>
  <c r="R7" i="19"/>
  <c r="S7" i="19"/>
  <c r="T7" i="19"/>
  <c r="U7" i="19"/>
  <c r="V7" i="19"/>
  <c r="AH6" i="19"/>
  <c r="AI6" i="19"/>
  <c r="AJ6" i="19"/>
  <c r="AK6" i="19"/>
  <c r="AL6" i="19"/>
  <c r="AM6" i="19"/>
  <c r="R6" i="19"/>
  <c r="S6" i="19"/>
  <c r="T6" i="19"/>
  <c r="U6" i="19"/>
  <c r="V6" i="19"/>
  <c r="AH5" i="19"/>
  <c r="R5" i="19"/>
  <c r="S5" i="19"/>
  <c r="T5" i="19"/>
  <c r="U5" i="19"/>
  <c r="V5" i="19"/>
  <c r="S4" i="19"/>
  <c r="U4" i="19"/>
  <c r="R4" i="19"/>
  <c r="T4" i="19"/>
  <c r="V4" i="19"/>
  <c r="V20" i="18"/>
  <c r="U20" i="18"/>
  <c r="V19" i="18"/>
  <c r="U19" i="18"/>
  <c r="P17" i="18"/>
  <c r="V18" i="18"/>
  <c r="R15" i="18"/>
  <c r="AH10" i="18"/>
  <c r="AI10" i="18"/>
  <c r="AJ10" i="18"/>
  <c r="AK10" i="18"/>
  <c r="AL10" i="18"/>
  <c r="AM10" i="18"/>
  <c r="R10" i="18"/>
  <c r="S10" i="18"/>
  <c r="T10" i="18"/>
  <c r="U10" i="18"/>
  <c r="V10" i="18"/>
  <c r="AH9" i="18"/>
  <c r="AI9" i="18"/>
  <c r="AJ9" i="18"/>
  <c r="AK9" i="18"/>
  <c r="AL9" i="18"/>
  <c r="AM9" i="18"/>
  <c r="R9" i="18"/>
  <c r="S9" i="18"/>
  <c r="T9" i="18"/>
  <c r="U9" i="18"/>
  <c r="V9" i="18"/>
  <c r="AH8" i="18"/>
  <c r="AI8" i="18"/>
  <c r="AJ8" i="18"/>
  <c r="AK8" i="18"/>
  <c r="AL8" i="18"/>
  <c r="AM8" i="18"/>
  <c r="R8" i="18"/>
  <c r="S8" i="18"/>
  <c r="T8" i="18"/>
  <c r="U8" i="18"/>
  <c r="V8" i="18"/>
  <c r="AH7" i="18"/>
  <c r="AI7" i="18"/>
  <c r="AJ7" i="18"/>
  <c r="AK7" i="18"/>
  <c r="AL7" i="18"/>
  <c r="AM7" i="18"/>
  <c r="R7" i="18"/>
  <c r="S7" i="18"/>
  <c r="T7" i="18"/>
  <c r="U7" i="18"/>
  <c r="V7" i="18"/>
  <c r="AH6" i="18"/>
  <c r="AI6" i="18"/>
  <c r="AJ6" i="18"/>
  <c r="AK6" i="18"/>
  <c r="AL6" i="18"/>
  <c r="AM6" i="18"/>
  <c r="R6" i="18"/>
  <c r="S6" i="18"/>
  <c r="T6" i="18"/>
  <c r="U6" i="18"/>
  <c r="V6" i="18"/>
  <c r="AH5" i="18"/>
  <c r="R5" i="18"/>
  <c r="S5" i="18"/>
  <c r="T5" i="18"/>
  <c r="U5" i="18"/>
  <c r="V5" i="18"/>
  <c r="S4" i="18"/>
  <c r="U4" i="18"/>
  <c r="R4" i="18"/>
  <c r="T4" i="18"/>
  <c r="V4" i="18"/>
  <c r="AF10" i="16"/>
  <c r="AG10" i="16"/>
  <c r="AH10" i="16"/>
  <c r="AI10" i="16"/>
  <c r="AJ10" i="16"/>
  <c r="AK10" i="16"/>
  <c r="P10" i="16"/>
  <c r="Q10" i="16"/>
  <c r="R10" i="16"/>
  <c r="S10" i="16"/>
  <c r="T10" i="16"/>
  <c r="AF9" i="16"/>
  <c r="AG9" i="16"/>
  <c r="AH9" i="16"/>
  <c r="AI9" i="16"/>
  <c r="AJ9" i="16"/>
  <c r="AK9" i="16"/>
  <c r="P9" i="16"/>
  <c r="Q9" i="16"/>
  <c r="R9" i="16"/>
  <c r="S9" i="16"/>
  <c r="T9" i="16"/>
  <c r="AF8" i="16"/>
  <c r="AG8" i="16"/>
  <c r="AH8" i="16"/>
  <c r="AI8" i="16"/>
  <c r="AJ8" i="16"/>
  <c r="AK8" i="16"/>
  <c r="P8" i="16"/>
  <c r="Q8" i="16"/>
  <c r="R8" i="16"/>
  <c r="S8" i="16"/>
  <c r="T8" i="16"/>
  <c r="AF7" i="16"/>
  <c r="AG7" i="16"/>
  <c r="AH7" i="16"/>
  <c r="AI7" i="16"/>
  <c r="AJ7" i="16"/>
  <c r="AK7" i="16"/>
  <c r="P7" i="16"/>
  <c r="Q7" i="16"/>
  <c r="R7" i="16"/>
  <c r="S7" i="16"/>
  <c r="T7" i="16"/>
  <c r="AF6" i="16"/>
  <c r="AG6" i="16"/>
  <c r="AH6" i="16"/>
  <c r="AI6" i="16"/>
  <c r="AJ6" i="16"/>
  <c r="AK6" i="16"/>
  <c r="P6" i="16"/>
  <c r="Q6" i="16"/>
  <c r="R6" i="16"/>
  <c r="S6" i="16"/>
  <c r="T6" i="16"/>
  <c r="AF5" i="16"/>
  <c r="AG5" i="16"/>
  <c r="P5" i="16"/>
  <c r="Q5" i="16"/>
  <c r="R5" i="16"/>
  <c r="S5" i="16"/>
  <c r="T5" i="16"/>
  <c r="Q4" i="16"/>
  <c r="S4" i="16"/>
  <c r="P4" i="16"/>
  <c r="R4" i="16"/>
  <c r="T4" i="16"/>
  <c r="T6" i="21"/>
  <c r="AJ6" i="21"/>
  <c r="AN7" i="21"/>
  <c r="AH4" i="19"/>
  <c r="AH4" i="18"/>
  <c r="AS22" i="20"/>
  <c r="AJ31" i="20"/>
  <c r="AK31" i="20"/>
  <c r="AL31" i="20"/>
  <c r="AK30" i="20"/>
  <c r="AL30" i="20"/>
  <c r="P18" i="19"/>
  <c r="R18" i="19"/>
  <c r="AI5" i="19"/>
  <c r="T18" i="19"/>
  <c r="Q18" i="19"/>
  <c r="U18" i="19"/>
  <c r="P18" i="18"/>
  <c r="AI5" i="18"/>
  <c r="R18" i="18"/>
  <c r="T18" i="18"/>
  <c r="Q18" i="18"/>
  <c r="U18" i="18"/>
  <c r="AH5" i="16"/>
  <c r="AG4" i="16"/>
  <c r="AF4" i="16"/>
  <c r="AD10" i="15"/>
  <c r="AE10" i="15"/>
  <c r="AF10" i="15"/>
  <c r="AG10" i="15"/>
  <c r="AH10" i="15"/>
  <c r="AI10" i="15"/>
  <c r="AD9" i="15"/>
  <c r="AE9" i="15"/>
  <c r="AF9" i="15"/>
  <c r="AG9" i="15"/>
  <c r="AH9" i="15"/>
  <c r="AI9" i="15"/>
  <c r="AD8" i="15"/>
  <c r="AE8" i="15"/>
  <c r="AF8" i="15"/>
  <c r="AG8" i="15"/>
  <c r="AH8" i="15"/>
  <c r="AI8" i="15"/>
  <c r="AD6" i="15"/>
  <c r="AE6" i="15"/>
  <c r="AF6" i="15"/>
  <c r="AG6" i="15"/>
  <c r="AH6" i="15"/>
  <c r="AI6" i="15"/>
  <c r="AD7" i="15"/>
  <c r="AE7" i="15"/>
  <c r="AF7" i="15"/>
  <c r="AG7" i="15"/>
  <c r="AH7" i="15"/>
  <c r="AI7" i="15"/>
  <c r="AD5" i="15"/>
  <c r="AM30" i="20"/>
  <c r="U6" i="21"/>
  <c r="AK6" i="21"/>
  <c r="AM31" i="20"/>
  <c r="AJ5" i="19"/>
  <c r="AI4" i="19"/>
  <c r="AI4" i="18"/>
  <c r="AJ5" i="18"/>
  <c r="AH4" i="16"/>
  <c r="AI5" i="16"/>
  <c r="AD4" i="15"/>
  <c r="V6" i="21"/>
  <c r="AM6" i="21"/>
  <c r="AL6" i="21"/>
  <c r="AN6" i="21"/>
  <c r="AK5" i="19"/>
  <c r="AJ4" i="19"/>
  <c r="AK5" i="18"/>
  <c r="AJ4" i="18"/>
  <c r="AI4" i="16"/>
  <c r="AJ5" i="16"/>
  <c r="AE5" i="15"/>
  <c r="P8" i="15"/>
  <c r="Q8" i="15"/>
  <c r="R8" i="15"/>
  <c r="S8" i="15"/>
  <c r="T8" i="15"/>
  <c r="P9" i="15"/>
  <c r="Q9" i="15"/>
  <c r="R9" i="15"/>
  <c r="S9" i="15"/>
  <c r="T9" i="15"/>
  <c r="P10" i="15"/>
  <c r="Q10" i="15"/>
  <c r="R10" i="15"/>
  <c r="S10" i="15"/>
  <c r="T10" i="15"/>
  <c r="P6" i="15"/>
  <c r="Q6" i="15"/>
  <c r="R6" i="15"/>
  <c r="S6" i="15"/>
  <c r="T6" i="15"/>
  <c r="P7" i="15"/>
  <c r="Q7" i="15"/>
  <c r="R7" i="15"/>
  <c r="S7" i="15"/>
  <c r="T7" i="15"/>
  <c r="P5" i="15"/>
  <c r="Q5" i="15"/>
  <c r="R5" i="15"/>
  <c r="S5" i="15"/>
  <c r="T5" i="15"/>
  <c r="Q4" i="15"/>
  <c r="S4" i="15"/>
  <c r="P4" i="15"/>
  <c r="R4" i="15"/>
  <c r="T4" i="15"/>
  <c r="AL5" i="19"/>
  <c r="AK4" i="19"/>
  <c r="AL5" i="18"/>
  <c r="AK4" i="18"/>
  <c r="AJ4" i="16"/>
  <c r="AK5" i="16"/>
  <c r="AK4" i="16"/>
  <c r="AF5" i="15"/>
  <c r="AE4" i="15"/>
  <c r="AA10" i="14"/>
  <c r="AB10" i="14"/>
  <c r="AC10" i="14"/>
  <c r="AD10" i="14"/>
  <c r="AE10" i="14"/>
  <c r="N10" i="14"/>
  <c r="P10" i="14"/>
  <c r="M10" i="14"/>
  <c r="O10" i="14"/>
  <c r="Q10" i="14"/>
  <c r="AA9" i="14"/>
  <c r="AB9" i="14"/>
  <c r="AC9" i="14"/>
  <c r="AD9" i="14"/>
  <c r="AE9" i="14"/>
  <c r="N9" i="14"/>
  <c r="P9" i="14"/>
  <c r="M9" i="14"/>
  <c r="O9" i="14"/>
  <c r="Q9" i="14"/>
  <c r="AA8" i="14"/>
  <c r="AB8" i="14"/>
  <c r="AC8" i="14"/>
  <c r="AD8" i="14"/>
  <c r="AE8" i="14"/>
  <c r="N8" i="14"/>
  <c r="P8" i="14"/>
  <c r="M8" i="14"/>
  <c r="O8" i="14"/>
  <c r="Q8" i="14"/>
  <c r="CP7" i="14"/>
  <c r="CQ7" i="14"/>
  <c r="CR7" i="14"/>
  <c r="CS7" i="14"/>
  <c r="CT7" i="14"/>
  <c r="CU7" i="14"/>
  <c r="CB7" i="14"/>
  <c r="CC7" i="14"/>
  <c r="CD7" i="14"/>
  <c r="CE7" i="14"/>
  <c r="CF7" i="14"/>
  <c r="BP7" i="14"/>
  <c r="BQ7" i="14"/>
  <c r="BR7" i="14"/>
  <c r="BS7" i="14"/>
  <c r="BT7" i="14"/>
  <c r="BU7" i="14"/>
  <c r="AO7" i="14"/>
  <c r="AP7" i="14"/>
  <c r="AQ7" i="14"/>
  <c r="AR7" i="14"/>
  <c r="AS7" i="14"/>
  <c r="AT7" i="14"/>
  <c r="AA7" i="14"/>
  <c r="AB7" i="14"/>
  <c r="AC7" i="14"/>
  <c r="AD7" i="14"/>
  <c r="AE7" i="14"/>
  <c r="N7" i="14"/>
  <c r="P7" i="14"/>
  <c r="M7" i="14"/>
  <c r="O7" i="14"/>
  <c r="Q7" i="14"/>
  <c r="BP6" i="14"/>
  <c r="BQ6" i="14"/>
  <c r="BR6" i="14"/>
  <c r="BS6" i="14"/>
  <c r="BT6" i="14"/>
  <c r="BU6" i="14"/>
  <c r="AO6" i="14"/>
  <c r="AP6" i="14"/>
  <c r="AQ6" i="14"/>
  <c r="AR6" i="14"/>
  <c r="AS6" i="14"/>
  <c r="AT6" i="14"/>
  <c r="AA6" i="14"/>
  <c r="AB6" i="14"/>
  <c r="AC6" i="14"/>
  <c r="AD6" i="14"/>
  <c r="AE6" i="14"/>
  <c r="N6" i="14"/>
  <c r="P6" i="14"/>
  <c r="M6" i="14"/>
  <c r="O6" i="14"/>
  <c r="Q6" i="14"/>
  <c r="BP5" i="14"/>
  <c r="BQ5" i="14"/>
  <c r="BR5" i="14"/>
  <c r="BS5" i="14"/>
  <c r="BT5" i="14"/>
  <c r="BU5" i="14"/>
  <c r="AO5" i="14"/>
  <c r="AP5" i="14"/>
  <c r="AQ5" i="14"/>
  <c r="AR5" i="14"/>
  <c r="AS5" i="14"/>
  <c r="AT5" i="14"/>
  <c r="AA5" i="14"/>
  <c r="AB5" i="14"/>
  <c r="AC5" i="14"/>
  <c r="AD5" i="14"/>
  <c r="AE5" i="14"/>
  <c r="N5" i="14"/>
  <c r="P5" i="14"/>
  <c r="M5" i="14"/>
  <c r="O5" i="14"/>
  <c r="Q5" i="14"/>
  <c r="N10" i="7"/>
  <c r="P10" i="7"/>
  <c r="M10" i="7"/>
  <c r="O10" i="7"/>
  <c r="Q10" i="7"/>
  <c r="N9" i="7"/>
  <c r="P9" i="7"/>
  <c r="M9" i="7"/>
  <c r="O9" i="7"/>
  <c r="Q9" i="7"/>
  <c r="N8" i="7"/>
  <c r="P8" i="7"/>
  <c r="M8" i="7"/>
  <c r="O8" i="7"/>
  <c r="Q8" i="7"/>
  <c r="N7" i="7"/>
  <c r="P7" i="7"/>
  <c r="M7" i="7"/>
  <c r="O7" i="7"/>
  <c r="Q7" i="7"/>
  <c r="N6" i="7"/>
  <c r="P6" i="7"/>
  <c r="M6" i="7"/>
  <c r="O6" i="7"/>
  <c r="Q6" i="7"/>
  <c r="M5" i="7"/>
  <c r="O5" i="7"/>
  <c r="Q5" i="7"/>
  <c r="N5" i="7"/>
  <c r="P5" i="7"/>
  <c r="AA6" i="7"/>
  <c r="AB6" i="7"/>
  <c r="AC6" i="7"/>
  <c r="AD6" i="7"/>
  <c r="AE6" i="7"/>
  <c r="AA7" i="7"/>
  <c r="AB7" i="7"/>
  <c r="AC7" i="7"/>
  <c r="AD7" i="7"/>
  <c r="AE7" i="7"/>
  <c r="AA8" i="7"/>
  <c r="AB8" i="7"/>
  <c r="AC8" i="7"/>
  <c r="AD8" i="7"/>
  <c r="AE8" i="7"/>
  <c r="AA9" i="7"/>
  <c r="AB9" i="7"/>
  <c r="AC9" i="7"/>
  <c r="AD9" i="7"/>
  <c r="AE9" i="7"/>
  <c r="AA10" i="7"/>
  <c r="AB10" i="7"/>
  <c r="AC10" i="7"/>
  <c r="AD10" i="7"/>
  <c r="AE10" i="7"/>
  <c r="AA5" i="7"/>
  <c r="AB5" i="7"/>
  <c r="AC5" i="7"/>
  <c r="AD5" i="7"/>
  <c r="AE5" i="7"/>
  <c r="CP7" i="7"/>
  <c r="CQ7" i="7"/>
  <c r="CR7" i="7"/>
  <c r="CS7" i="7"/>
  <c r="CT7" i="7"/>
  <c r="CU7" i="7"/>
  <c r="CB7" i="7"/>
  <c r="CC7" i="7"/>
  <c r="CD7" i="7"/>
  <c r="CE7" i="7"/>
  <c r="CF7" i="7"/>
  <c r="BP7" i="7"/>
  <c r="BQ7" i="7"/>
  <c r="BR7" i="7"/>
  <c r="BS7" i="7"/>
  <c r="BT7" i="7"/>
  <c r="BU7" i="7"/>
  <c r="BP6" i="7"/>
  <c r="BQ6" i="7"/>
  <c r="BR6" i="7"/>
  <c r="BS6" i="7"/>
  <c r="BT6" i="7"/>
  <c r="BU6" i="7"/>
  <c r="BP5" i="7"/>
  <c r="BQ5" i="7"/>
  <c r="BR5" i="7"/>
  <c r="BS5" i="7"/>
  <c r="BT5" i="7"/>
  <c r="BU5" i="7"/>
  <c r="AO7" i="7"/>
  <c r="AP7" i="7"/>
  <c r="AQ7" i="7"/>
  <c r="AR7" i="7"/>
  <c r="AS7" i="7"/>
  <c r="AT7" i="7"/>
  <c r="AO6" i="7"/>
  <c r="AP6" i="7"/>
  <c r="AQ6" i="7"/>
  <c r="AR6" i="7"/>
  <c r="AS6" i="7"/>
  <c r="AT6" i="7"/>
  <c r="AO5" i="7"/>
  <c r="AP5" i="7"/>
  <c r="AQ5" i="7"/>
  <c r="AR5" i="7"/>
  <c r="AS5" i="7"/>
  <c r="AT5" i="7"/>
  <c r="AM5" i="19"/>
  <c r="AM4" i="19"/>
  <c r="AL4" i="19"/>
  <c r="AM5" i="18"/>
  <c r="AM4" i="18"/>
  <c r="AL4" i="18"/>
  <c r="AG5" i="15"/>
  <c r="AF4" i="15"/>
  <c r="AA51" i="3"/>
  <c r="K51" i="3"/>
  <c r="AA50" i="3"/>
  <c r="AA48" i="3"/>
  <c r="AA47" i="3"/>
  <c r="AA49" i="3"/>
  <c r="AA46" i="3"/>
  <c r="O45" i="3"/>
  <c r="N45" i="3"/>
  <c r="M45" i="3"/>
  <c r="L45" i="3"/>
  <c r="K45" i="3"/>
  <c r="Z40" i="3"/>
  <c r="AA11" i="3"/>
  <c r="Z11" i="3"/>
  <c r="AH5" i="15"/>
  <c r="AG4" i="15"/>
  <c r="P6" i="9"/>
  <c r="Q9" i="8"/>
  <c r="G9" i="8"/>
  <c r="Q8" i="8"/>
  <c r="Q6" i="8"/>
  <c r="Q5" i="8"/>
  <c r="Q7" i="8"/>
  <c r="Q4" i="8"/>
  <c r="K3" i="8"/>
  <c r="J3" i="8"/>
  <c r="I3" i="8"/>
  <c r="H3" i="8"/>
  <c r="G3" i="8"/>
  <c r="K4" i="3"/>
  <c r="AI5" i="15"/>
  <c r="AI4" i="15"/>
  <c r="AH4" i="15"/>
</calcChain>
</file>

<file path=xl/comments1.xml><?xml version="1.0" encoding="utf-8"?>
<comments xmlns="http://schemas.openxmlformats.org/spreadsheetml/2006/main">
  <authors>
    <author>Hp 240</author>
  </authors>
  <commentList>
    <comment ref="M3" authorId="0" shapeId="0">
      <text>
        <r>
          <rPr>
            <b/>
            <sz val="9"/>
            <color indexed="81"/>
            <rFont val="Tahoma"/>
            <family val="2"/>
          </rPr>
          <t>Hp 240:</t>
        </r>
        <r>
          <rPr>
            <sz val="9"/>
            <color indexed="81"/>
            <rFont val="Tahoma"/>
            <family val="2"/>
          </rPr>
          <t xml:space="preserve">
que operaciones para lograr los 48.000 (preinversion e inversion)</t>
        </r>
      </text>
    </comment>
  </commentList>
</comments>
</file>

<file path=xl/comments2.xml><?xml version="1.0" encoding="utf-8"?>
<comments xmlns="http://schemas.openxmlformats.org/spreadsheetml/2006/main">
  <authors>
    <author>Hp 240</author>
  </authors>
  <commentList>
    <comment ref="M3" authorId="0" shapeId="0">
      <text>
        <r>
          <rPr>
            <b/>
            <sz val="9"/>
            <color indexed="81"/>
            <rFont val="Tahoma"/>
            <family val="2"/>
          </rPr>
          <t>Hp 240:</t>
        </r>
        <r>
          <rPr>
            <sz val="9"/>
            <color indexed="81"/>
            <rFont val="Tahoma"/>
            <family val="2"/>
          </rPr>
          <t xml:space="preserve">
que operaciones para lograr los 48.000 (preinversion e inversion)</t>
        </r>
      </text>
    </comment>
  </commentList>
</comments>
</file>

<file path=xl/sharedStrings.xml><?xml version="1.0" encoding="utf-8"?>
<sst xmlns="http://schemas.openxmlformats.org/spreadsheetml/2006/main" count="2354" uniqueCount="618">
  <si>
    <t>OBJETIVOS SECTORIALES</t>
  </si>
  <si>
    <t xml:space="preserve">PRODUCTOS </t>
  </si>
  <si>
    <t>INDICADOR</t>
  </si>
  <si>
    <t>FORMULA</t>
  </si>
  <si>
    <t>LINEA BASE (2015)</t>
  </si>
  <si>
    <t>META 2020</t>
  </si>
  <si>
    <t>TEMPORALIZACIÓN</t>
  </si>
  <si>
    <t>MEDIO DE VERIFICACIÓN</t>
  </si>
  <si>
    <t>RESPONSABLE</t>
  </si>
  <si>
    <t>TERRITORIO</t>
  </si>
  <si>
    <t>COSTO en Millones</t>
  </si>
  <si>
    <t xml:space="preserve">PONDERACION </t>
  </si>
  <si>
    <t>Informes INE</t>
  </si>
  <si>
    <t>Nacional</t>
  </si>
  <si>
    <t>Informes de la Unidad Ejecutora del BONO</t>
  </si>
  <si>
    <t>Departamental</t>
  </si>
  <si>
    <t>Informes de los Gobiernos Autónomos municipales</t>
  </si>
  <si>
    <t>Gobiernos Autónomos Municipales</t>
  </si>
  <si>
    <t>Municipal</t>
  </si>
  <si>
    <t>Informes ABC</t>
  </si>
  <si>
    <t>Ministerio de Obras Publicas</t>
  </si>
  <si>
    <t>MARCO LEGAL COMPETENCIAL</t>
  </si>
  <si>
    <t>CPE en su Art. 298 Nuemeral I paragrafo 9 Planificacion, diseño, construccion, conservacion y administracion de carreteras de la red fundamental.           Ley N° 3507 de 27/10/2006 Crea la ABC, encargada de planificvacion y gestion de la red vial. Que es funcion del Gobierno Nacional proveer al pais de un sistema de carretera de permanente transitabilidad que contribuye al desarrollo economico y social, cumpliendo con los objetivos deintegracion nacional e internacional. Ley N° 165 de 16/08/2011 Establece los lineamientos normativos generales tecnicos, economicos, sociales y organizacionales del transporte.</t>
  </si>
  <si>
    <t>GOBERNACION</t>
  </si>
  <si>
    <t>INFORME SEDCAM</t>
  </si>
  <si>
    <t>INFORME UNIDAD DE CAMINOS VECINALES</t>
  </si>
  <si>
    <t>MUNICIPIO</t>
  </si>
  <si>
    <t>CPE en su Art. 298 Nuemeral I paragrafo 9 Planificacion, diseño, construccion, conservacion y administracion de carreteras de la red fundamental.           Ley N° 3507 de 27/10/2006 Crea la ABC, encargada de planificvacion y gestion de la red vial. Que es funcion del Gobierno Nacional proveer al pais de un sistema de carretera de permanente transitabilidad que contribuye al desarrollo economico y social, cumpliendo con los objetivos deintegracion nacional e internacional. Ley N° 165 de 16/08/2011 Establece los lineamientos normativos generales tecnicos, economicos, sociales y organizacionales del transporte.
EL MINISTERIO DE OBRAS ES RESPONSABLE DE SU SECTOR DOE</t>
  </si>
  <si>
    <t>ABC</t>
  </si>
  <si>
    <t>Privado Camara de construccion de boliiva</t>
  </si>
  <si>
    <t>N/A</t>
  </si>
  <si>
    <t xml:space="preserve">NACIONAL </t>
  </si>
  <si>
    <t>Tasa de uso de caminios</t>
  </si>
  <si>
    <t>Nº de vehiculos que usan las carreteras legalmente/Nº de vehiculos que usan las carreteras</t>
  </si>
  <si>
    <t>Poblacion</t>
  </si>
  <si>
    <t xml:space="preserve">Tasa de deportistas de alta competicion    (DCN) </t>
  </si>
  <si>
    <t>DCN = (Nº deportistas de alta competicion/ Nº deportistas año base)</t>
  </si>
  <si>
    <t>Ley LOPE art. 4 parte fa: formular politicas y ejecutar programas que fomenten la cultura fisica, actividades deportivas, formativas, competitivas, profecionales y de creacion.</t>
  </si>
  <si>
    <t>Ministerio de Deporte</t>
  </si>
  <si>
    <t>Informe de de ministerio de deportes</t>
  </si>
  <si>
    <t>Ley LOPE art. 4 parte fb:Elaborar y ejecutar programas de infraestructura y equipamiento para practica del deporte y del desarrollo de la cultura fisica a nivel nacional.</t>
  </si>
  <si>
    <t>N° de dotacion de  becas deportivas</t>
  </si>
  <si>
    <t>Ley LOPE art. 4 parte fa: formular politicas y ejecutar programas que fomenten la cultura fisica, actividades deportivas, formativas, competitivas, profecionales. Programa de Becas realizado mediante convenio entre ministerio de deporte y el comité olimpico boliviano 2018</t>
  </si>
  <si>
    <t>Art 300 CPE,competencia de los GAD, 2 Planificar promover el desarrollo humano en su jurisdiccion, 35 Planificacion del desarrollo departamental en concordancia con la planificacion nacional, 17 Deporte en le ambito de su jurisdiccion.</t>
  </si>
  <si>
    <t>Ley N°804  Ley Nacional del DeporteCap. 1  Art. 57 Los gobiernos autonomas municipales en el marcos de sus competencias, podran dotar..., de infraestructura deportiva de uso multiple, con equipamiento, materiales e implementos para atender la educacion fisica y la practica del deporte.</t>
  </si>
  <si>
    <t>privado</t>
  </si>
  <si>
    <t>sociedad</t>
  </si>
  <si>
    <t>INCREMENTAR LA TASA DE COBERTURA DE ENERGIA ELECTRICA Y LUZ DEL 90 AL 97% A NIVEL NACIONAL AL 2020</t>
  </si>
  <si>
    <t>TASA DE COBERTURA DE  ENERGIA ELECTRICA Y LUZ (TCEEL)</t>
  </si>
  <si>
    <t>TCEEL= N° DE HABITANTES CON COBERTURA A ENERGIA ELECTRICA Y LUZ DE LA GESTION / N° DE HABITANTES EN EL TERRITORIO NACIONAL DE LA GESTION</t>
  </si>
  <si>
    <t>INFORME INE</t>
  </si>
  <si>
    <t>MINISTERIO DE ENERGIA</t>
  </si>
  <si>
    <t>NACIONAL</t>
  </si>
  <si>
    <t>CONSTRUIR 10 PARQUES EOLICOS EN EL TERRITORIO NACIONAL AL 2020</t>
  </si>
  <si>
    <t>N° DE PARQUES EOLICOS CONSTRUIDOS</t>
  </si>
  <si>
    <t>INFORMES ENDE</t>
  </si>
  <si>
    <t>ENDE</t>
  </si>
  <si>
    <t>CONSTRUIR DE 5 CENTRALES DE GENERACION DE ENERGIA HIDROELECTRICA EN LAS PRINCIPALES CUENCAS HIDROGRAFICAS DEL TERRITORIO NACIONAL AL 2020</t>
  </si>
  <si>
    <t>INFORMES DE ENDE</t>
  </si>
  <si>
    <t>DEPARTAMENTAL</t>
  </si>
  <si>
    <t>MUNICIPAL</t>
  </si>
  <si>
    <t>INCREMENTAR  DE UN 80 A 97%  LA TASA DE CONEXIÓN DOMICILIARIA LEGAL AL SERVICIO DE ENERGIA ELECTRICA A NIVEL NACIONAL AL 2020</t>
  </si>
  <si>
    <t>TASA DE CONEXIÓN DOMICILIARIA LEGAL (TCDL)</t>
  </si>
  <si>
    <t>TCDL = N° DE CONEXIONES DOMICILIARIAS LEGALES DE LA GESTION/N° DE CONEXIONES DOMICILIARIAS DE LA GESTION</t>
  </si>
  <si>
    <t>PUBLICO</t>
  </si>
  <si>
    <t>INCREMENTAR DE UN  80 A 95% LA TASA DE USO DE ENERGIA ALTERNATIVA RENOVABLE A NIVEL NACIONAL AL 2020</t>
  </si>
  <si>
    <t>TASA DE USO DE ENERGIA ALTERNATIVA RENOVABLE (TUEAR)</t>
  </si>
  <si>
    <t>TUEAR=N° DE HABITANTES CON COBERTURA A ALGUN TIPO DE ENERGIA ALTERNATIVA RENOVABLE DE LA GESTION/ N° DE HABITANTES CON COBERTURA A ENERGIA ELECTRICA DE LA GESTION</t>
  </si>
  <si>
    <t>PRIVADO</t>
  </si>
  <si>
    <t>Incrementar la tasa del acceso a viviendas dignas 60% al 100%  a nivel Nacional al 2020</t>
  </si>
  <si>
    <t xml:space="preserve"> Tasa del acceso a viviendas dignas (TAVD)</t>
  </si>
  <si>
    <t>TAVD= ( N° Personas con Vivienda/ N° de personas del año base)*100</t>
  </si>
  <si>
    <t>INE</t>
  </si>
  <si>
    <t>Construir y entregar de 6.000 viviendas unifamiliares a nivel Nacional al 2020</t>
  </si>
  <si>
    <t>Numero de viviendas entregadas</t>
  </si>
  <si>
    <t>UDAPE Unidad de Analisis de Politicas Sociales y Economicas</t>
  </si>
  <si>
    <t>Agencia Estatal de Vivienda</t>
  </si>
  <si>
    <t xml:space="preserve">Mejorar 1000 Vivienda de interes social a nivel nacional al 2020 </t>
  </si>
  <si>
    <t>Numero de viviendas mejoradas</t>
  </si>
  <si>
    <t>Numero de Viviendas construidas y vendidas</t>
  </si>
  <si>
    <t>adquirir 8000 viviendas a nviel nacional al 2020</t>
  </si>
  <si>
    <t>Nº de viviendas adquiridas</t>
  </si>
  <si>
    <t>Numero de Viviendas sociales y dotacion de material vendidas</t>
  </si>
  <si>
    <t>Numero de viviendas sociales construidas y entregadas</t>
  </si>
  <si>
    <t>Incrementar la tasa de población estudiantil inscrito en el Subsistema de Educación Regular del 86% al 90%  a nivel nacional al 2020.</t>
  </si>
  <si>
    <t>Tasa de Población Estudiantil Inscrito en el Subsistema de Educación Regular  (TPEISER)</t>
  </si>
  <si>
    <t>TPEISER = (Nº Personas entre 4 y 17 años Inscritas en el Subsistema de  Educación Regular / Nº de Total de Personas entre 4 y 17 años)*100</t>
  </si>
  <si>
    <t>Ministerio de Educación</t>
  </si>
  <si>
    <t xml:space="preserve">NORMAS GENERALES
PARA LA GESTIÓN
EDUCATIVA Y ESCOLAR
</t>
  </si>
  <si>
    <t>Incrementar la Tasa de Transferencia del Bono Juancito Pinto del 75% al 95% a nivel nacional al 2020</t>
  </si>
  <si>
    <t>Tasa de Transferencia del Bono Juancito Pinto (TTBJP)</t>
  </si>
  <si>
    <t>TTBJP = (Nº de Estudiates entre 6 y 12 años que  percibieron el Bono / Nº de Estudiates entre  6 y 17 años de unidades educativas publicas)*100</t>
  </si>
  <si>
    <t>Ministerio de Planificacion del Desarrollo</t>
  </si>
  <si>
    <t>Público Nacional</t>
  </si>
  <si>
    <t>Implementar en 5 Municipios el Programa de atención y reforzamiento pedagógico para Niños, Niñas y Adolescentes Trabajadores matriculados en educación regular a nivel nacional al 2020</t>
  </si>
  <si>
    <t>Nº de Municipios con programas de atención y reforzamiento pedagógico para niñas, niños y adolescentes trabajadores matriculados, en educación regular.</t>
  </si>
  <si>
    <t>Secretaria de Desarrrollo Humano</t>
  </si>
  <si>
    <t>Gobiernos Autónomos Departamentales</t>
  </si>
  <si>
    <t>Público Departamental</t>
  </si>
  <si>
    <t>Construir y equipar 5 Nuevas Unidades Educativas en el área rural, a nivel nacional al 2020</t>
  </si>
  <si>
    <t>Nº de Unidades Educativas construidas y equipadas en el área rural</t>
  </si>
  <si>
    <t>Informes del Viceministerio de Inversión Pública y Financiamiento Externo</t>
  </si>
  <si>
    <t>Público Municipal</t>
  </si>
  <si>
    <t>Crear y asignar 50 nuevos Ítems para educación a nivel nacional al 2020</t>
  </si>
  <si>
    <t>Nº de nuevos Ítems creados y asignados en educación</t>
  </si>
  <si>
    <t>Informes de Ministerio de Educación</t>
  </si>
  <si>
    <t xml:space="preserve">Crear y dotar de 500 Becas en Universidades Extranjeras para estudiantes destacados que culminen la educación secundaria  a nivel nacional al 2020 </t>
  </si>
  <si>
    <t xml:space="preserve">Nº de estudiantes becados que cursan estudios en Universidades Extrangeras </t>
  </si>
  <si>
    <t>Informes de las Universidades Extrangeras</t>
  </si>
  <si>
    <t>Empresario Privado</t>
  </si>
  <si>
    <t>NO TIENE</t>
  </si>
  <si>
    <t>Privado</t>
  </si>
  <si>
    <t>Crear 1500 items de profesores en una unidades educativas  Municipales a nivel nacional al 2020</t>
  </si>
  <si>
    <t xml:space="preserve">Nº de items creados </t>
  </si>
  <si>
    <t>Informes de ladirección de la Unidad Educativa</t>
  </si>
  <si>
    <t>Junta de Padres de Familia</t>
  </si>
  <si>
    <t>Sociedad</t>
  </si>
  <si>
    <t>Nª de ración de alimento complementario brindados</t>
  </si>
  <si>
    <t>Incrementar la Tasa de Superficie con recuperacion de suelo del 20% al 80% a nivel nacional al 2020</t>
  </si>
  <si>
    <t>Tasa de Superficie con Recuperacion de Suelo (TSRS)</t>
  </si>
  <si>
    <t xml:space="preserve">TSRS=(Nº de Ha de Suelos mejorados/Nª de Ha de suelos deteriorados DEL AÑO BASE </t>
  </si>
  <si>
    <t>INFORMES DEL MINISTERIO</t>
  </si>
  <si>
    <t>Ministerio de desarrollo rural y tierras de Bolivia</t>
  </si>
  <si>
    <t xml:space="preserve"> Crear Ley de recuperacion de area degradada a nivel nacional al 2020</t>
  </si>
  <si>
    <t xml:space="preserve">N° de ley creada </t>
  </si>
  <si>
    <t>Asamblea Legislativa Plurinacional</t>
  </si>
  <si>
    <t>CPE ART. 158 #3 Dictar leyes, interpretarlas, derogarlas, aprobarlas y modificarlas</t>
  </si>
  <si>
    <t>Zonificar areas degradadas en los 9 Departamentos a nivel Nacional al 2020</t>
  </si>
  <si>
    <t>N° de Departamentos Zonificados</t>
  </si>
  <si>
    <t xml:space="preserve">Departametal </t>
  </si>
  <si>
    <t>Brindar servcio de arados  de 6.000 Ha degradadas a nivel Nacional al 2020</t>
  </si>
  <si>
    <t xml:space="preserve">N° de Ha aradas </t>
  </si>
  <si>
    <t>DS. N° 2785. CREAR EL PROGRAMA DE CENTROS MUNICIPALES DE SERVICIOS EN MECANIZACION AGRICOLA</t>
  </si>
  <si>
    <t>Realizar el arado de 3.000 Ha degradadas del Sector Privado a nivel nacional al 2020</t>
  </si>
  <si>
    <t>INFORME DEL MINISTERIO</t>
  </si>
  <si>
    <t>SECTOR PRIVADO</t>
  </si>
  <si>
    <t>Realizar el arado de 1.000 Ha degradadas del Sector Indigena a nivel nacional al 2020</t>
  </si>
  <si>
    <t>SECTOR SOCIAL</t>
  </si>
  <si>
    <t>Dotar 500.000 de plantines de especies nativas a las comunidades campesinas e indigenas en el territorio nacional al 2020</t>
  </si>
  <si>
    <t>N° de plantines dotados</t>
  </si>
  <si>
    <r>
      <t xml:space="preserve">CPE. Artículo 300. I.Son competencias exclusivas de los gobiernos departamentales autónomos, en su jurisdicción:                                                                          7. Planificación, diseño, construcción conservación y administración de carreteras de la red departamental de acuerdo a las políticas
estatales, incluyendo las de la Red Fundamental en defecto del
nivel central, conforme a las normas establecidas por éste.
</t>
    </r>
    <r>
      <rPr>
        <sz val="10"/>
        <color rgb="FFFF0000"/>
        <rFont val="Arial"/>
        <family val="2"/>
      </rPr>
      <t xml:space="preserve">LEY 031  Artículo 96. (TRANSPORTES).
1. Planificar, diseñar, construir, mantener y administrar las carreteras, líneas férreas y ferrocarriles de la red fundamental.ART. 031 ART. 96, PARAGRAFO 4
</t>
    </r>
  </si>
  <si>
    <r>
      <rPr>
        <b/>
        <sz val="10"/>
        <color rgb="FF000000"/>
        <rFont val="Arial"/>
        <family val="2"/>
      </rPr>
      <t xml:space="preserve"> CPE Artículo 302. I</t>
    </r>
    <r>
      <rPr>
        <sz val="10"/>
        <color rgb="FF000000"/>
        <rFont val="Arial"/>
        <family val="2"/>
      </rPr>
      <t xml:space="preserve">.Son competencias exclusivas de los gobiernos municipales autónomos, en su jurisdicción:
</t>
    </r>
    <r>
      <rPr>
        <b/>
        <sz val="10"/>
        <color rgb="FF000000"/>
        <rFont val="Arial"/>
        <family val="2"/>
      </rPr>
      <t>7</t>
    </r>
    <r>
      <rPr>
        <sz val="10"/>
        <color rgb="FF000000"/>
        <rFont val="Arial"/>
        <family val="2"/>
      </rPr>
      <t xml:space="preserve">. Planificar, diseñar, construir, conservar y administrar caminos
vecinales en coordinación con los pueblos indígena originario
campesinos cuando corresponda.                 </t>
    </r>
    <r>
      <rPr>
        <b/>
        <sz val="10"/>
        <color rgb="FF000000"/>
        <rFont val="Arial"/>
        <family val="2"/>
      </rPr>
      <t xml:space="preserve">LEY 031 LEY MARCO DE AUTONOMIA </t>
    </r>
    <r>
      <rPr>
        <sz val="10"/>
        <color rgb="FF000000"/>
        <rFont val="Arial"/>
        <family val="2"/>
      </rPr>
      <t xml:space="preserve">Artículo 96. (TRANSPORTES).                          </t>
    </r>
    <r>
      <rPr>
        <b/>
        <sz val="10"/>
        <color rgb="FF000000"/>
        <rFont val="Arial"/>
        <family val="2"/>
      </rPr>
      <t>VIII</t>
    </r>
    <r>
      <rPr>
        <sz val="10"/>
        <color rgb="FF000000"/>
        <rFont val="Arial"/>
        <family val="2"/>
      </rPr>
      <t xml:space="preserve">. De acuerdo a la competencia exclusiva Numeral </t>
    </r>
    <r>
      <rPr>
        <b/>
        <sz val="10"/>
        <color rgb="FF000000"/>
        <rFont val="Arial"/>
        <family val="2"/>
      </rPr>
      <t>7</t>
    </r>
    <r>
      <rPr>
        <sz val="10"/>
        <color rgb="FF000000"/>
        <rFont val="Arial"/>
        <family val="2"/>
      </rPr>
      <t xml:space="preserve">, Parágrafo </t>
    </r>
    <r>
      <rPr>
        <b/>
        <sz val="10"/>
        <color rgb="FF000000"/>
        <rFont val="Arial"/>
        <family val="2"/>
      </rPr>
      <t>I</t>
    </r>
    <r>
      <rPr>
        <sz val="10"/>
        <color rgb="FF000000"/>
        <rFont val="Arial"/>
        <family val="2"/>
      </rPr>
      <t xml:space="preserve"> del </t>
    </r>
    <r>
      <rPr>
        <b/>
        <sz val="10"/>
        <color rgb="FF000000"/>
        <rFont val="Arial"/>
        <family val="2"/>
      </rPr>
      <t>Artículo 302</t>
    </r>
    <r>
      <rPr>
        <sz val="10"/>
        <color rgb="FF000000"/>
        <rFont val="Arial"/>
        <family val="2"/>
      </rPr>
      <t xml:space="preserve">, de la
Constitución Política del Estado, los gobiernos municipales tienen la competencia exclusiva de
planificar, diseñar, construir, mantener y administrar los caminos vecinales, en coordinación
con los pueblos indígena originario campesinos, cuando corresponda. </t>
    </r>
  </si>
  <si>
    <r>
      <t xml:space="preserve">Ley 1604 Articulo N° 4 A los efectos del artículo 25º de la Constitución Política del Estado, en forma expresa, se declara de necesidad nacional las actividades de </t>
    </r>
    <r>
      <rPr>
        <sz val="10"/>
        <color rgb="FFFF0000"/>
        <rFont val="Arial"/>
        <family val="2"/>
      </rPr>
      <t>Generación, interconexión, Transmisión, Distribución, comercialización, importación y exportación de electricidad, ejercidas por Empresas Eléctricas y autoproductores</t>
    </r>
  </si>
  <si>
    <r>
      <t>Articulo 300 de la Constitucion Politica del estado,</t>
    </r>
    <r>
      <rPr>
        <sz val="10"/>
        <color rgb="FFFF0000"/>
        <rFont val="Arial"/>
        <family val="2"/>
      </rPr>
      <t xml:space="preserve">
I. Son competencias exclusivas de los gobiernos departamentales autónomos, en su jurisdicción: 15) Proyectos de electrificacion rural </t>
    </r>
  </si>
  <si>
    <r>
      <t xml:space="preserve">Articulo 300 de la Constitucion Politica del estado,
I. Son competencias exclusivas de los gobiernos departamentales autónomos, en su jurisdicción: 16)  </t>
    </r>
    <r>
      <rPr>
        <sz val="10"/>
        <color rgb="FFFF0000"/>
        <rFont val="Arial"/>
        <family val="2"/>
      </rPr>
      <t>Proyectos de fuentes alternativas y renovables de energía de alcance departamental preservando la seguridad alimentaria.</t>
    </r>
  </si>
  <si>
    <r>
      <t xml:space="preserve">D.S. 28597-Reglamento de electrificacion rural, Articulo 8) </t>
    </r>
    <r>
      <rPr>
        <sz val="10"/>
        <color rgb="FFFF0000"/>
        <rFont val="Arial"/>
        <family val="2"/>
      </rPr>
      <t>Las competencias a nivel Municipal con relación al desarrollo de la Electrificación Rural, estarán a cargo de los Gobiernos Municipales de acuerdo a lo siguiente: d) Ejecutar proyectos de Electrificación Rural, los Gobiernos Municipales podrán financiar redes eléctricas en baja y media tensión.</t>
    </r>
  </si>
  <si>
    <r>
      <rPr>
        <b/>
        <sz val="10"/>
        <color theme="1"/>
        <rFont val="Arial"/>
        <family val="2"/>
      </rPr>
      <t>Ley N°031 marco de Autonomías Y Descentralización “Andrés Ibáñez”</t>
    </r>
    <r>
      <rPr>
        <sz val="10"/>
        <color theme="1"/>
        <rFont val="Arial"/>
        <family val="2"/>
      </rPr>
      <t xml:space="preserve"> Artículo 82°.- (Hábitat y vivienda) II. De acuerdo a la competencia concurrente del Numeral 15 del Parágrafo II del Artículo 299 de la Constitución Política del Estado se desarrollan las competencias de la siguiente manera:           </t>
    </r>
    <r>
      <rPr>
        <b/>
        <sz val="10"/>
        <color theme="1"/>
        <rFont val="Arial"/>
        <family val="2"/>
      </rPr>
      <t xml:space="preserve"> 3. Diseñar y ejecutar proyectos habitacionales piloto de interés social, conjuntamente con las unidades territoriales autónomas.Gobiernos municipales autónomos:</t>
    </r>
    <r>
      <rPr>
        <sz val="10"/>
        <color theme="1"/>
        <rFont val="Arial"/>
        <family val="2"/>
      </rPr>
      <t xml:space="preserve"> a.    Elaborar y </t>
    </r>
    <r>
      <rPr>
        <sz val="10"/>
        <color rgb="FFFF0000"/>
        <rFont val="Arial"/>
        <family val="2"/>
      </rPr>
      <t>ejecutar</t>
    </r>
    <r>
      <rPr>
        <sz val="10"/>
        <color theme="1"/>
        <rFont val="Arial"/>
        <family val="2"/>
      </rPr>
      <t xml:space="preserve"> programas y </t>
    </r>
    <r>
      <rPr>
        <sz val="10"/>
        <color rgb="FFFF0000"/>
        <rFont val="Arial"/>
        <family val="2"/>
      </rPr>
      <t>proyectos de construcción de viviendas</t>
    </r>
    <r>
      <rPr>
        <sz val="10"/>
        <color theme="1"/>
        <rFont val="Arial"/>
        <family val="2"/>
      </rPr>
      <t>, conforme a las políticas y normas técnicas aprobadas por el nivel central del Estado.</t>
    </r>
  </si>
  <si>
    <r>
      <t xml:space="preserve">Ley N°031 marco de Autonomías Y Descentralización “Andrés Ibáñez” Artículo 82°.- (Hábitat y vivienda) </t>
    </r>
    <r>
      <rPr>
        <sz val="10"/>
        <color theme="1"/>
        <rFont val="Arial"/>
        <family val="2"/>
      </rPr>
      <t xml:space="preserve">II. De acuerdo a la competencia concurrente del Numeral 15 del Parágrafo II del Artículo 299 de la Constitución Política del Estado se desarrollan las competencias de la siguiente manera: 
</t>
    </r>
    <r>
      <rPr>
        <b/>
        <sz val="10"/>
        <color theme="1"/>
        <rFont val="Arial"/>
        <family val="2"/>
      </rPr>
      <t>1. Nivel central del Estado:</t>
    </r>
    <r>
      <rPr>
        <sz val="10"/>
        <color theme="1"/>
        <rFont val="Arial"/>
        <family val="2"/>
      </rPr>
      <t xml:space="preserve"> </t>
    </r>
    <r>
      <rPr>
        <b/>
        <sz val="10"/>
        <color theme="1"/>
        <rFont val="Arial"/>
        <family val="2"/>
      </rPr>
      <t xml:space="preserve">
 </t>
    </r>
    <r>
      <rPr>
        <sz val="10"/>
        <color theme="1"/>
        <rFont val="Arial"/>
        <family val="2"/>
      </rPr>
      <t xml:space="preserve">c. Diseñar y </t>
    </r>
    <r>
      <rPr>
        <sz val="10"/>
        <color rgb="FFFF0000"/>
        <rFont val="Arial"/>
        <family val="2"/>
      </rPr>
      <t>ejecutar proyectos habitacionales</t>
    </r>
    <r>
      <rPr>
        <sz val="10"/>
        <color theme="1"/>
        <rFont val="Arial"/>
        <family val="2"/>
      </rPr>
      <t xml:space="preserve"> piloto </t>
    </r>
    <r>
      <rPr>
        <sz val="10"/>
        <color rgb="FFFF0000"/>
        <rFont val="Arial"/>
        <family val="2"/>
      </rPr>
      <t>de interés social,</t>
    </r>
    <r>
      <rPr>
        <sz val="10"/>
        <color theme="1"/>
        <rFont val="Arial"/>
        <family val="2"/>
      </rPr>
      <t xml:space="preserve"> conjuntamente con las unidades territoriales autónomas.</t>
    </r>
  </si>
  <si>
    <r>
      <rPr>
        <b/>
        <sz val="10"/>
        <color theme="1"/>
        <rFont val="Arial"/>
        <family val="2"/>
      </rPr>
      <t xml:space="preserve">Ley N°031 marco de Autonomías Y Descentralización “Andrés Ibáñez” Artículo 82°.- (Hábitat y vivienda)      </t>
    </r>
    <r>
      <rPr>
        <sz val="10"/>
        <color theme="1"/>
        <rFont val="Arial"/>
        <family val="2"/>
      </rPr>
      <t xml:space="preserve">II. De acuerdo a la competencia concurrente del Numeral 15 del Parágrafo II del Artículo 299 de la Constitución Política del Estado se desarrollan las competencias de la siguiente manera:        a.    Programas y </t>
    </r>
    <r>
      <rPr>
        <sz val="10"/>
        <color rgb="FFFF0000"/>
        <rFont val="Arial"/>
        <family val="2"/>
      </rPr>
      <t>proyectos de construcción de viviendas</t>
    </r>
    <r>
      <rPr>
        <sz val="10"/>
        <color theme="1"/>
        <rFont val="Arial"/>
        <family val="2"/>
      </rPr>
      <t>, conforme a las políticas y normas técnicas aprobadas por los niveles: central del Estado y departamental.</t>
    </r>
  </si>
  <si>
    <r>
      <t xml:space="preserve">Ley N°031 marco de Autonomías Y Descentralización “Andrés Ibáñez” Artículo 82°.- (Hábitat y vivienda) </t>
    </r>
    <r>
      <rPr>
        <sz val="10"/>
        <color theme="1"/>
        <rFont val="Arial"/>
        <family val="2"/>
      </rPr>
      <t xml:space="preserve">II. De acuerdo a la competencia concurrente del Numeral 15 del Parágrafo II del Artículo 299 de la Constitución Política del Estado se desarrollan las competencias de la siguiente manera: 
</t>
    </r>
    <r>
      <rPr>
        <b/>
        <sz val="10"/>
        <color theme="1"/>
        <rFont val="Arial"/>
        <family val="2"/>
      </rPr>
      <t>1. Nivel central del Estado:</t>
    </r>
    <r>
      <rPr>
        <sz val="10"/>
        <color theme="1"/>
        <rFont val="Arial"/>
        <family val="2"/>
      </rPr>
      <t xml:space="preserve"> </t>
    </r>
    <r>
      <rPr>
        <b/>
        <sz val="10"/>
        <color theme="1"/>
        <rFont val="Arial"/>
        <family val="2"/>
      </rPr>
      <t xml:space="preserve">
 </t>
    </r>
    <r>
      <rPr>
        <sz val="10"/>
        <color theme="1"/>
        <rFont val="Arial"/>
        <family val="2"/>
      </rPr>
      <t>c. Diseñar y</t>
    </r>
    <r>
      <rPr>
        <sz val="10"/>
        <color rgb="FFFF0000"/>
        <rFont val="Arial"/>
        <family val="2"/>
      </rPr>
      <t xml:space="preserve"> ejecutar proyectos habitacionales</t>
    </r>
    <r>
      <rPr>
        <sz val="10"/>
        <color theme="1"/>
        <rFont val="Arial"/>
        <family val="2"/>
      </rPr>
      <t xml:space="preserve"> piloto </t>
    </r>
    <r>
      <rPr>
        <sz val="10"/>
        <color rgb="FFFF0000"/>
        <rFont val="Arial"/>
        <family val="2"/>
      </rPr>
      <t xml:space="preserve">de interés social, </t>
    </r>
    <r>
      <rPr>
        <sz val="10"/>
        <color theme="1"/>
        <rFont val="Arial"/>
        <family val="2"/>
      </rPr>
      <t>conjuntamente con las unidades territoriales autónomas.</t>
    </r>
  </si>
  <si>
    <r>
      <t xml:space="preserve">DS.28899
Art. 4. Créase la unidad ejecutora dependiente del </t>
    </r>
    <r>
      <rPr>
        <sz val="10"/>
        <color rgb="FFFF0000"/>
        <rFont val="Arial"/>
        <family val="2"/>
      </rPr>
      <t>Ministerio de Planificación del Desarrollo</t>
    </r>
    <r>
      <rPr>
        <sz val="10"/>
        <color rgb="FF000000"/>
        <rFont val="Arial"/>
        <family val="2"/>
      </rPr>
      <t xml:space="preserve">, para la </t>
    </r>
    <r>
      <rPr>
        <sz val="10"/>
        <color rgb="FFFF0000"/>
        <rFont val="Arial"/>
        <family val="2"/>
      </rPr>
      <t>gestión y entrega del Bono Juancito Pinto</t>
    </r>
    <r>
      <rPr>
        <sz val="10"/>
        <color rgb="FF000000"/>
        <rFont val="Arial"/>
        <family val="2"/>
      </rPr>
      <t>, en el marco de la política de protección social y de desarrollo integral comunitario, gozando de autonomía de gestión técnica y operativa.</t>
    </r>
  </si>
  <si>
    <r>
      <t>031
Artículo 80.</t>
    </r>
    <r>
      <rPr>
        <sz val="10"/>
        <color rgb="FFFF0000"/>
        <rFont val="Arial"/>
        <family val="2"/>
      </rPr>
      <t xml:space="preserve"> (Nivel Autonómico). En el marco de las competencias </t>
    </r>
    <r>
      <rPr>
        <sz val="10"/>
        <color rgb="FF000000"/>
        <rFont val="Arial"/>
        <family val="2"/>
      </rPr>
      <t xml:space="preserve">concurrentes establecidas en la Constitución Política del Estado Plurinacional y
disposiciones legales, las entidades territoriales autónomas tendrán las siguientes
atribuciones referidas a la gestión educativa:
</t>
    </r>
    <r>
      <rPr>
        <sz val="10"/>
        <color rgb="FFFF0000"/>
        <rFont val="Arial"/>
        <family val="2"/>
      </rPr>
      <t>1. Gobiernos Departamentales:</t>
    </r>
    <r>
      <rPr>
        <sz val="10"/>
        <color rgb="FF000000"/>
        <rFont val="Arial"/>
        <family val="2"/>
      </rPr>
      <t xml:space="preserve">
a) Responsables de dotar, financiar y garantizar los servicios básicos, infraestructura, mobiliario, material educativo y equipamiento a los
Institutos Técnicos y Tecnológicos en su jurisdicción.
b) Apoyo a </t>
    </r>
    <r>
      <rPr>
        <sz val="10"/>
        <color rgb="FFFF0000"/>
        <rFont val="Arial"/>
        <family val="2"/>
      </rPr>
      <t xml:space="preserve">programas educativos </t>
    </r>
    <r>
      <rPr>
        <sz val="10"/>
        <color rgb="FF000000"/>
        <rFont val="Arial"/>
        <family val="2"/>
      </rPr>
      <t xml:space="preserve">con recursos establecidos en las normas en vigencia.
Ley 070 Art. 15
Artículo 15. (Educación escolarizada integral para la población en desventaja social). Es la educación integral escolarizada dirigida a la </t>
    </r>
    <r>
      <rPr>
        <sz val="10"/>
        <color rgb="FFFF0000"/>
        <rFont val="Arial"/>
        <family val="2"/>
      </rPr>
      <t>atención de niñas, niños y adolescentes, jóvenes trabajadores</t>
    </r>
    <r>
      <rPr>
        <sz val="10"/>
        <color rgb="FF000000"/>
        <rFont val="Arial"/>
        <family val="2"/>
      </rPr>
      <t xml:space="preserve"> desprotegidos y en desventaja social para protegerlos del entorno, mediante</t>
    </r>
    <r>
      <rPr>
        <sz val="10"/>
        <color rgb="FFFF0000"/>
        <rFont val="Arial"/>
        <family val="2"/>
      </rPr>
      <t xml:space="preserve"> programas especiales</t>
    </r>
    <r>
      <rPr>
        <sz val="10"/>
        <color rgb="FF000000"/>
        <rFont val="Arial"/>
        <family val="2"/>
      </rPr>
      <t xml:space="preserve"> de hogares abiertos con servicios integrales de salud, alimentación, educación, reinserción escolar y sociolaboral, considerando políticas de rezago escolar como prioridad educativa.
</t>
    </r>
  </si>
  <si>
    <r>
      <rPr>
        <sz val="10"/>
        <color rgb="FFFF0000"/>
        <rFont val="Arial"/>
        <family val="2"/>
      </rPr>
      <t>DS 28421 (21/10/2005) Articulo 2 Numeral II (Competencias) Inciso b) Municipios</t>
    </r>
    <r>
      <rPr>
        <sz val="10"/>
        <color rgb="FF000000"/>
        <rFont val="Arial"/>
        <family val="2"/>
      </rPr>
      <t xml:space="preserve">
iii)</t>
    </r>
    <r>
      <rPr>
        <sz val="10"/>
        <color rgb="FFFF0000"/>
        <rFont val="Arial"/>
        <family val="2"/>
      </rPr>
      <t xml:space="preserve"> Provisión de infraestructura</t>
    </r>
    <r>
      <rPr>
        <sz val="10"/>
        <color rgb="FF000000"/>
        <rFont val="Arial"/>
        <family val="2"/>
      </rPr>
      <t xml:space="preserve">, procesos pedagógicos y </t>
    </r>
    <r>
      <rPr>
        <sz val="10"/>
        <color rgb="FFFF0000"/>
        <rFont val="Arial"/>
        <family val="2"/>
      </rPr>
      <t>equipamiento</t>
    </r>
    <r>
      <rPr>
        <sz val="10"/>
        <color rgb="FF000000"/>
        <rFont val="Arial"/>
        <family val="2"/>
      </rPr>
      <t xml:space="preserve"> para mejorar la calidad y promover la equidad de la</t>
    </r>
    <r>
      <rPr>
        <sz val="10"/>
        <color rgb="FFFF0000"/>
        <rFont val="Arial"/>
        <family val="2"/>
      </rPr>
      <t xml:space="preserve"> educación escolar</t>
    </r>
  </si>
  <si>
    <r>
      <t xml:space="preserve">Ley 070 Avelino Siñani   Artículo 37. </t>
    </r>
    <r>
      <rPr>
        <sz val="10"/>
        <color rgb="FFFF0000"/>
        <rFont val="Arial"/>
        <family val="2"/>
      </rPr>
      <t>(Inserción laboral). La inserción laboral de las y los egresados de las Escuelas Superiores de Formación de Maestras y Maestros está garantizada por el Estado Plurinacional</t>
    </r>
    <r>
      <rPr>
        <sz val="10"/>
        <color rgb="FF000000"/>
        <rFont val="Arial"/>
        <family val="2"/>
      </rPr>
      <t>, de acuerdo a las necesidades de docencia del Sistema Educativo Plurinacional y conforme a la normativa vigente.</t>
    </r>
  </si>
  <si>
    <r>
      <t xml:space="preserve">RM. 001/2017 Subsistema de educación Regular (Normas Generales para la Gestión Educativa y Escolar)
Art. 18. Matrículas escolares 
IV. Quedan terminantemente prohibidas las inscripciones anticipadas en las unidades educativas fiscales, privadas y de convenio. Los infractores serán sancionados de acuerdo a normas en vigencia.
V. Excepcionalmente, los </t>
    </r>
    <r>
      <rPr>
        <sz val="10"/>
        <color rgb="FFFF0000"/>
        <rFont val="Arial"/>
        <family val="2"/>
      </rPr>
      <t>aportes económicos voluntarios</t>
    </r>
    <r>
      <rPr>
        <sz val="10"/>
        <color rgb="FF000000"/>
        <rFont val="Arial"/>
        <family val="2"/>
      </rPr>
      <t xml:space="preserve"> realizados por las </t>
    </r>
    <r>
      <rPr>
        <sz val="10"/>
        <color rgb="FFFF0000"/>
        <rFont val="Arial"/>
        <family val="2"/>
      </rPr>
      <t>madres y padres de familia o tutores aprobados</t>
    </r>
    <r>
      <rPr>
        <sz val="10"/>
        <color rgb="FF000000"/>
        <rFont val="Arial"/>
        <family val="2"/>
      </rPr>
      <t xml:space="preserve"> en Asamblea General deberán responder a las necesidades y requerimientos indispensables de un proyecto para la Unidad Educativa.</t>
    </r>
    <r>
      <rPr>
        <sz val="10"/>
        <color rgb="FFFF0000"/>
        <rFont val="Arial"/>
        <family val="2"/>
      </rPr>
      <t xml:space="preserve"> La aprobación del aporte voluntario en la Asamblea </t>
    </r>
    <r>
      <rPr>
        <sz val="10"/>
        <color rgb="FF000000"/>
        <rFont val="Arial"/>
        <family val="2"/>
      </rPr>
      <t xml:space="preserve">deberá testimoniarse con un Acta que lleve fecha de la gestión en curso. La recaudación de los aportes no puede ser realizada durante el proceso de inscripción. Estos aportes estarán sujetos a la administración transparente y la rendición de cuentas y presentación de informes al final de la gestión por la Junta Escolar de Madres y Padres de Familia y/o Consejos Educativos ante la misma Asamblea General. </t>
    </r>
  </si>
  <si>
    <r>
      <rPr>
        <sz val="10"/>
        <color rgb="FFFF0000"/>
        <rFont val="Arial"/>
        <family val="2"/>
      </rPr>
      <t>DS 28421 (21/10/2005) Articulo 2 Numeral II (Competencias) Inciso b) Municipios</t>
    </r>
    <r>
      <rPr>
        <sz val="10"/>
        <color rgb="FF000000"/>
        <rFont val="Arial"/>
        <family val="2"/>
      </rPr>
      <t xml:space="preserve">
Inciso ii) Promoción al acceso y permanencia escolar a través de:
- Provisión de </t>
    </r>
    <r>
      <rPr>
        <sz val="10"/>
        <color rgb="FFFF0000"/>
        <rFont val="Arial"/>
        <family val="2"/>
      </rPr>
      <t>servicios de alimentación complementaria escolar</t>
    </r>
    <r>
      <rPr>
        <sz val="10"/>
        <color rgb="FF000000"/>
        <rFont val="Arial"/>
        <family val="2"/>
      </rPr>
      <t xml:space="preserve">
- Servicios de transporte escolar
- Implementación de internados escolares y hospedajes
- Generación de becas escolares e incentivos</t>
    </r>
  </si>
  <si>
    <r>
      <t xml:space="preserve">CPE ART 300 #5 Elaboracion y ejecucion de planes de ordenamiento territorial y de </t>
    </r>
    <r>
      <rPr>
        <sz val="10"/>
        <color rgb="FFFF0000"/>
        <rFont val="Arial"/>
        <family val="2"/>
      </rPr>
      <t>uso de suelos (PLUS)</t>
    </r>
  </si>
  <si>
    <t>N° de centros deportivos de alto rendimientos construidos y  equipados</t>
  </si>
  <si>
    <t>N° de escuelas de formacion deportivas construidas y equipadas</t>
  </si>
  <si>
    <t>N° villas olimpicas construidas y equipadas</t>
  </si>
  <si>
    <t xml:space="preserve">Tasa de practica deportiva (TPD) </t>
  </si>
  <si>
    <t>TPD = (Nº deportistas/Población año base)</t>
  </si>
  <si>
    <t>Ley N° 3507 de 27/10/2006 Crea la ABC, encargada de planificación y gestión de la red vial. Que es funcion del Gobierno Nacional proveer al pais de un sistema de carretera de permanente transitabilidad que contribuye al desarrollo economico y social, cumpliendo con los objetivos deintegracion nacional e internacional. Ley N° 165 de 16/08/2011 Establece los lineamientos normativos generales tecnicos, economicos, sociales y organizacionales del transporte.
ABC</t>
  </si>
  <si>
    <t>Nº KM de pavimento rigido construido y puesto en funcionamiento.</t>
  </si>
  <si>
    <t>N° de puntes construidos de hormigon armando y puesto en funcionamiento</t>
  </si>
  <si>
    <t>Nº de KM de carreteras doble vias Construidas y puestas en funcionamiento.</t>
  </si>
  <si>
    <t>KM de carreteras Construidas y puestas en funcionamiento</t>
  </si>
  <si>
    <t>Nº KM de Caminos Vecinales construidos y puestas en funcionamiento</t>
  </si>
  <si>
    <t>Informe del ministerio de deportes</t>
  </si>
  <si>
    <t>N° DE Km DE LINEA DE TRANSMISIÓN ELECTRICA DE ALTA TENSION CONSTRUIDAS Y INSTALADAS</t>
  </si>
  <si>
    <t>GOBIERNOS AUTONOMOS DEPARTAMENTALES</t>
  </si>
  <si>
    <t>CONSTRUIR E INSTALAR 4000Km DE LINEAS DE TRANSMISIÓN ELECTRICA DE ALTA TENCION EN EL AREA RURAL A NIVEL NACIONAL AL 2020</t>
  </si>
  <si>
    <t>DOTAR 2000 PANELES SOLARES A FAMILIAS EN EL AREA RURAL A NIVEL NACIONAL AL 2020</t>
  </si>
  <si>
    <t>N° DE  PANELES SOLARES DOTADOS</t>
  </si>
  <si>
    <t>Nº DE PLANTAS  DE ENERGIA SOLAR CONTRUIDOS Y PUESTOS EN FUNCIONAMIENTO.</t>
  </si>
  <si>
    <t xml:space="preserve">CONSTRUIR Y PONER EN  FUNCIONAMIENTO 5 PLANTAS DE ENERGIA SOLAR A NIVEL NACIONAL AL 2020. </t>
  </si>
  <si>
    <t>CONSTRUIR 5 REDES ELECTRICAS DE BAJA TENSION EN AREAS RURALESA NIVEL NACIONAL AL 2020</t>
  </si>
  <si>
    <t>N° DE REDES ELECTRICAS DE BAJA TENSION CONSTRUIDAS</t>
  </si>
  <si>
    <t xml:space="preserve">GOBIERNOS AUTONOMOS MUNICIPALES </t>
  </si>
  <si>
    <t>Gobiernos Autonomos Departamentales</t>
  </si>
  <si>
    <t xml:space="preserve">Gobiernos Autonomos Municipales </t>
  </si>
  <si>
    <t>Construir 100 Viviendas sociales dotando materiales de contruccion con contraparte de mano de obra de los beneficiarios a nivel nacional al 2020</t>
  </si>
  <si>
    <t>Contruir 150 viviendas sociales en pueblos indigeneas, campesinos originarios a nivel nacional al 2020</t>
  </si>
  <si>
    <t>Brindar 50.000 raciones de alimentación complementaria para estudiantes entre 4 y 17 años a nivel nacional al 2020</t>
  </si>
  <si>
    <t>GACETA OFICIAL DEL ESTADO PLURINACIONAL DE BOLIVIA</t>
  </si>
  <si>
    <t xml:space="preserve">Gobiernos Autónomos Municipales </t>
  </si>
  <si>
    <t>Construir 450 viviendas multifamiliares a nivel nacional al 2020</t>
  </si>
  <si>
    <t>Construir 1000 Viviendas a nivel nacional al 2020</t>
  </si>
  <si>
    <t>GOBIERNOS AUTÓNOMOS DEPARTAMENTALES</t>
  </si>
  <si>
    <t>INFORME DEL GOBIERNO AUTÓNOMO DEPARTAMENTAL</t>
  </si>
  <si>
    <t>INFORME DEL GOBIERNO AUTÓNOMO MUNICIPAL</t>
  </si>
  <si>
    <t>INFORMES DE LOS GOBIERNOS AUTÓNOMOS DEPARTAMENTALES</t>
  </si>
  <si>
    <t>INFORMES GOBIERNOS AUTÓNOMOS MUNICIPALES</t>
  </si>
  <si>
    <t>Informes de los Gobiernos Autónomos Departamentales</t>
  </si>
  <si>
    <t>Informes de los Gobiernos Autónomos Municipales</t>
  </si>
  <si>
    <t xml:space="preserve">N° de escuelas deportivas multidiciplinarias de construidos y equipadas  </t>
  </si>
  <si>
    <t xml:space="preserve">N° de escuelitas deportivas multidiciplinarias de construidos y equipadas  </t>
  </si>
  <si>
    <t>N° DE CENTRALES DE GENERACION DE ENERGIA HIDROELECTRICA CONSTRUIDOS</t>
  </si>
  <si>
    <t>DEPARTAMENTO</t>
  </si>
  <si>
    <t>PROVINCIA</t>
  </si>
  <si>
    <t>REGION</t>
  </si>
  <si>
    <t>MUNICIO</t>
  </si>
  <si>
    <t>URBANO / RURAL</t>
  </si>
  <si>
    <t>DISTRITO</t>
  </si>
  <si>
    <t>PROYECTOS (REFERENCIAL)</t>
  </si>
  <si>
    <t xml:space="preserve"> </t>
  </si>
  <si>
    <t>Reducir la tasa  de tiempo de transitabilidad de las Vias Camineras del 100% al 50% a Gobierno Autónomo Municipal de Santa Cruz al 2020</t>
  </si>
  <si>
    <t>Tasa de tiempo de Transitabilidad de las Vias Camineras del Municipio.</t>
  </si>
  <si>
    <t>TTVC = (Tiempo Recorrido  municipal de gestion/ Tiempo de Recorrido municipal en la gestion 2015)</t>
  </si>
  <si>
    <t>Contruir y poner en funcionamiento 1.000 km de pavimento rigido en las vias troncales del Municipiode Santa Cruz al 2020</t>
  </si>
  <si>
    <t>Contruir y poner en funcionamiento 5 puentes de hormigon armado en los caminos troncales del Municipio de Sanra Cruz al 2020</t>
  </si>
  <si>
    <t>Contruir y poner en funcionamiento 500 km de Carreteras doble vias del departamento de SantaCruz al 2020</t>
  </si>
  <si>
    <t>Contruir y poner en funcionamiento 1000 km de carretera con ripio lateritico en caminos en el Municipio de Santa Cruz al 2020</t>
  </si>
  <si>
    <t>Contruir y poner en funcionamiento 500 km de Camino Vecinal Municipal de Santa Cruz al 2020</t>
  </si>
  <si>
    <t>Incrementar del 10% al 20% la tasa de uso de caminios a municipio de Santa Cruz al 2020</t>
  </si>
  <si>
    <t>Incrementar la tasa de deportistas de alta competicion de 10% al 15% aen el Municipio de Santa Cruz al 2020</t>
  </si>
  <si>
    <t>construir y equipar 2 centros deportivos de alto rendimiento en el Municipio de Santa Cruz al 2020</t>
  </si>
  <si>
    <t xml:space="preserve">construir y equipar 2 escuelas de formacion de instructores deportistas en el Municipio de Santa Cruz al 2020 </t>
  </si>
  <si>
    <t>dotar 50 becas deportivas al exterior en el Municipio de Santa Cruz al 2020</t>
  </si>
  <si>
    <t>construir y equipar 1 villa olimpica en el Municipio de Santa Cruz al 2020</t>
  </si>
  <si>
    <t>construir y equipar 1 escuela deportiva multidisiplinaria en el Municipio de Santa Cruz al 2020</t>
  </si>
  <si>
    <t>Poner en funcionamiento 1 escuela deportiva multidisiplinarias en el Municipio de Santa Cruz al 2020.</t>
  </si>
  <si>
    <t>Incrementar la tasa de practica deportiva en el Municipio de Santa Cruz al 2020</t>
  </si>
  <si>
    <t>INCREMENTAR LA TASA DE COBERTURA DE ENERGIA ELECTRICA Y LUZ DEL 90 AL 97% EN EL MUNICIPIO DE SANTA CRUZ AL 2020</t>
  </si>
  <si>
    <t>TCEEL= N° DE HABITANTES CON COBERTURA A ENERGIA ELECTRICA Y LUZ DE LA GESTION / N° DE HABITANTES EN EL MUNICIPIO DE SANTA CRUZ DE LA GESTION</t>
  </si>
  <si>
    <t>CONSTRUIR 1 PARQUE EOLICO EN EL TERRITORIO MUNICIPAL DE SANTA CRUZ AL 2020</t>
  </si>
  <si>
    <t>CONSTRUIR DE 1 CENTRO DE GENERACION DE ENERGIA HIDROELECTRICA EN LA PRINCIPAL CUENCA HIDROGRAFICA DEL Municipio deSanta Cruz</t>
  </si>
  <si>
    <t>CONSTRUIR E INSTALAR 500Km DE LINEAS DE TRANSMISIÓN ELECTRICA DE ALTA TENCION EN EL AREA RURAL DEL MUNICIPIO DE SANTA CRUZ AL 2020</t>
  </si>
  <si>
    <t>DOTAR 500 PANELES SOLARES A FAMILIAS EN EL AREA RURAL DEL MUNICIPIO DE SANTA CRUZ AL 2020</t>
  </si>
  <si>
    <t xml:space="preserve">CONSTRUIR Y PONER EN  FUNCIONAMIENTO 2 PLANTAS DE ENERGIA SOLAR EN EL MUNICIPIO DE SANTA CRUZ AL 2020. </t>
  </si>
  <si>
    <t>CONSTRUIR 3 REDES ELECTRICAS DE BAJA TENSION EN AREAS RURALES EN EL MUNICIPIO DE SANTA CRUZ AL 2020</t>
  </si>
  <si>
    <t>SECTOR</t>
  </si>
  <si>
    <t xml:space="preserve">Transporte </t>
  </si>
  <si>
    <t>Deporte</t>
  </si>
  <si>
    <t>Energia</t>
  </si>
  <si>
    <t>Habitat y Vivienda</t>
  </si>
  <si>
    <t>Educación</t>
  </si>
  <si>
    <t>Medio Ambiente</t>
  </si>
  <si>
    <t>SOCIEDAD</t>
  </si>
  <si>
    <t xml:space="preserve">Mejorar 1000 Vivienda de interes social a nivel departamental al 2020 </t>
  </si>
  <si>
    <t xml:space="preserve">Mejorar 3.000 Vivienda de interes social a nivel departamental al 2020 </t>
  </si>
  <si>
    <t>Construir 10.000 Viviendas a nivel nacional al 2020</t>
  </si>
  <si>
    <t>Adquirir 18.000 viviendas a nviel nacional al 2020</t>
  </si>
  <si>
    <t>Tarija</t>
  </si>
  <si>
    <t>Incrementar la tasa del acceso a viviendas dignas 60% al 100%  a nivel departtamental al 2020</t>
  </si>
  <si>
    <t>Gobernación de Tarija</t>
  </si>
  <si>
    <t>Gran Chaco</t>
  </si>
  <si>
    <t>Villamontes</t>
  </si>
  <si>
    <t>URBANO</t>
  </si>
  <si>
    <t>1 al 4</t>
  </si>
  <si>
    <t>Incrementar la tasa del acceso a viviendas dignas 60% al 100%  a nivel municipal al 2020</t>
  </si>
  <si>
    <t>Construir y entregar de 6.000 viviendas unifamiliares a nivel municipal al 2020</t>
  </si>
  <si>
    <t xml:space="preserve">Mejorar 3.000 Vivienda de interes social a nivel municipal  al 2020 </t>
  </si>
  <si>
    <t>Construir 10.000 Viviendas a nivel municipal  al 2020</t>
  </si>
  <si>
    <t>Adquirir 18.000 viviendas a nviel municipal  al 2020</t>
  </si>
  <si>
    <t>Construir 100 Viviendas sociales dotando materiales de contruccion con contraparte de mano de obra de los beneficiarios a nivel municipal  al 2020</t>
  </si>
  <si>
    <t>Contruir 150 viviendas sociales en pueblos indigeneas, campesinos originarios a nivel municipal  al 2020</t>
  </si>
  <si>
    <t>Construir 450 viviendas multifamiliares a nivel municipal  al 2020</t>
  </si>
  <si>
    <t>Construir 10.000 Viviendas a nivel departamental al 2020</t>
  </si>
  <si>
    <t>Adquirir 18.000 viviendas a nviel departamental al 2020</t>
  </si>
  <si>
    <t>Construir 100 Viviendas sociales dotando materiales de contruccion con contraparte de mano de obra de los beneficiarios a nivel departamental al 2020</t>
  </si>
  <si>
    <t>Contruir 150 viviendas sociales en pueblos indigeneas, campesinos originarios a nivel departamental al 2020</t>
  </si>
  <si>
    <t>Construir 450 viviendas multifamiliares a nivel departamental al 2020</t>
  </si>
  <si>
    <t>Gobierno Autonomo Municipal de Villamontes</t>
  </si>
  <si>
    <t xml:space="preserve">Mejorar 2.000 Vivienda de interes social a nivel departamental al 2020 </t>
  </si>
  <si>
    <t>Construir y entregar de 7.000 viviendas unifamiliares a nivel departamental al 2020</t>
  </si>
  <si>
    <t xml:space="preserve">Mejorar 0 Vivienda de interes social a nivel municipal  al 2020 </t>
  </si>
  <si>
    <t>PRODUCTOS Ind</t>
  </si>
  <si>
    <t>activ</t>
  </si>
  <si>
    <t>ejeucicón</t>
  </si>
  <si>
    <t>PILAR</t>
  </si>
  <si>
    <t>META</t>
  </si>
  <si>
    <t>RESULTADO</t>
  </si>
  <si>
    <t>ACCIÓN</t>
  </si>
  <si>
    <t>LINEA BASE (2020)</t>
  </si>
  <si>
    <t>TERRITORIALIZACIÓN</t>
  </si>
  <si>
    <t>N°</t>
  </si>
  <si>
    <t>PGDES</t>
  </si>
  <si>
    <t>EJE
ESTRATÉGICO</t>
  </si>
  <si>
    <t>PROGRAMACIÓN QUINQUENAL DEL INDICADOR</t>
  </si>
  <si>
    <t>PRESUPUESTO
TOTAL</t>
  </si>
  <si>
    <t>OBJETIVO INSTITUCIONAL</t>
  </si>
  <si>
    <t xml:space="preserve">PEI </t>
  </si>
  <si>
    <t>PDES, PSDI, PEM o PTDI (según corresponda)</t>
  </si>
  <si>
    <t>ACCIÓN ESTRATÉGICA INSTITUCIONAL</t>
  </si>
  <si>
    <t>PROGRAMACIÓN FINANCIERA DE LOS RECURSOS PARA EJECUTAR LAS AEI</t>
  </si>
  <si>
    <t xml:space="preserve">PSDI 2021 - 2025 </t>
  </si>
  <si>
    <t>PROGRAMACIÓN FINANCIERA DE LOS RECURSOS PARA EJECUTAR LAS ACCIONES SECTORIALES</t>
  </si>
  <si>
    <t>Cód.</t>
  </si>
  <si>
    <t>Lineamiento Sectorial</t>
  </si>
  <si>
    <t>Pilar</t>
  </si>
  <si>
    <t>EE</t>
  </si>
  <si>
    <t xml:space="preserve">Cód. PDES
2021 - 2025 </t>
  </si>
  <si>
    <r>
      <t xml:space="preserve">Descripción del Resultado Sectorial </t>
    </r>
    <r>
      <rPr>
        <b/>
        <sz val="8"/>
        <color rgb="FFFFFFFF"/>
        <rFont val="Arial"/>
        <family val="2"/>
      </rPr>
      <t>(Impacto Sectorial)</t>
    </r>
  </si>
  <si>
    <t>INDICADOR SECTORIAL</t>
  </si>
  <si>
    <t>Linea Base 2020</t>
  </si>
  <si>
    <t>al 2025</t>
  </si>
  <si>
    <t>Fórmula</t>
  </si>
  <si>
    <t>PROGRAMACIÓN FÍSICA</t>
  </si>
  <si>
    <r>
      <t xml:space="preserve">PONDERACIÓN
</t>
    </r>
    <r>
      <rPr>
        <b/>
        <sz val="8"/>
        <color rgb="FFFFFFFF"/>
        <rFont val="Arial"/>
        <family val="2"/>
      </rPr>
      <t>(Por Prioridad)</t>
    </r>
  </si>
  <si>
    <t>Fuente de información</t>
  </si>
  <si>
    <t>Responsable</t>
  </si>
  <si>
    <t>INDICADOR DE LA ACCIÓN</t>
  </si>
  <si>
    <t xml:space="preserve">TERRITORIALIZACIÓN </t>
  </si>
  <si>
    <t>ACCIÓN Sectorial</t>
  </si>
  <si>
    <t>Descripción de la Acción Sectorial</t>
  </si>
  <si>
    <t>INDICADOR DE LA ACCIÓN SECTORIAL</t>
  </si>
  <si>
    <t>PONDERACIÓN DE ACCIONES
(Por Prioridad)</t>
  </si>
  <si>
    <t>Dpto.</t>
  </si>
  <si>
    <t>Mun.</t>
  </si>
  <si>
    <t>Región</t>
  </si>
  <si>
    <t>TDH=Numero de personas sin vivienda/numero de personas en Bolivia*100</t>
  </si>
  <si>
    <t>1.1</t>
  </si>
  <si>
    <t xml:space="preserve">MOPSV </t>
  </si>
  <si>
    <t>ARCHIVOS DE LA AE-vivienda</t>
  </si>
  <si>
    <t>1.2</t>
  </si>
  <si>
    <t>Adquirir 1.200.000 unidades habitacionales con credito de vivienda social al 2025</t>
  </si>
  <si>
    <t>numero de viviendas sociales financiadas con credito de vivienda social</t>
  </si>
  <si>
    <t>ASFI</t>
  </si>
  <si>
    <t>1.3</t>
  </si>
  <si>
    <t>GAD</t>
  </si>
  <si>
    <t>MOPSV</t>
  </si>
  <si>
    <t>1.4</t>
  </si>
  <si>
    <t>GAM</t>
  </si>
  <si>
    <t>NIVEL CENTRAL</t>
  </si>
  <si>
    <t>NIVEL DEPARTAMENTAL</t>
  </si>
  <si>
    <r>
      <t xml:space="preserve">SECTOR/
</t>
    </r>
    <r>
      <rPr>
        <b/>
        <sz val="7"/>
        <color rgb="FFFFFFFF"/>
        <rFont val="Arial"/>
        <family val="2"/>
      </rPr>
      <t>TRANSVERSAL</t>
    </r>
    <r>
      <rPr>
        <b/>
        <sz val="9"/>
        <color rgb="FFFFFFFF"/>
        <rFont val="Arial"/>
        <family val="2"/>
      </rPr>
      <t>/
EXTRA ÓRGANO</t>
    </r>
  </si>
  <si>
    <t>Construir 1.000 viviendas sociales a nivel nacional 2025</t>
  </si>
  <si>
    <t>GAD SANTA CRUZ</t>
  </si>
  <si>
    <t>AE-VIVIENDA</t>
  </si>
  <si>
    <t>GAM WARNES</t>
  </si>
  <si>
    <t>WARNES</t>
  </si>
  <si>
    <t>NIVEL MUNICIPAL</t>
  </si>
  <si>
    <t>Indicador Sectorial del Resultado Sectorial</t>
  </si>
  <si>
    <t xml:space="preserve">PROGRAMACIÓN FINANCIERA DE LOS RECURSOS PARA EJECUTAR LAS ACCIONES </t>
  </si>
  <si>
    <t>Descripción de la Acción</t>
  </si>
  <si>
    <t>Archivos adminsitrativos</t>
  </si>
  <si>
    <t>??????</t>
  </si>
  <si>
    <t xml:space="preserve">Número de viviendas sociales construidas </t>
  </si>
  <si>
    <t>Tasa de déficit habitacional (TDH)</t>
  </si>
  <si>
    <t>N.A.</t>
  </si>
  <si>
    <t>Construir 48.000 Viviendas Sociales a Nivel Nacional 2025</t>
  </si>
  <si>
    <t xml:space="preserve">Número de Viviendas Sociales Construidas </t>
  </si>
  <si>
    <t>SCZ</t>
  </si>
  <si>
    <t>LLANO</t>
  </si>
  <si>
    <t xml:space="preserve">Número deViviendas Sociales Construidas </t>
  </si>
  <si>
    <t>Construir 250 Viviendas Sociales a Nivel Nacional 2025</t>
  </si>
  <si>
    <t>HABITAT Y VIVIENDA</t>
  </si>
  <si>
    <t>1.1.1</t>
  </si>
  <si>
    <t>1.1.1.1</t>
  </si>
  <si>
    <t>Construir 20.000 Viviendas Sociales a Nivel Nacional 2025</t>
  </si>
  <si>
    <t>Construir 15.000 Viviendas Sociales a Nivel Nacional 2025</t>
  </si>
  <si>
    <t>Reducir el Déficit Habitacional</t>
  </si>
  <si>
    <r>
      <t xml:space="preserve">Descripción del Resultado Territorial Sectorial </t>
    </r>
    <r>
      <rPr>
        <b/>
        <sz val="8"/>
        <color rgb="FFFFFFFF"/>
        <rFont val="Arial"/>
        <family val="2"/>
      </rPr>
      <t>(Impacto Sectorial)</t>
    </r>
  </si>
  <si>
    <t xml:space="preserve">Indicador Territorial Sectorial </t>
  </si>
  <si>
    <t>INDICADOR TERRITORIAL SECTORIAL</t>
  </si>
  <si>
    <t>Construir 1.000 viviendas sociales a nivel departamental 2025</t>
  </si>
  <si>
    <t>Construir 250 Viviendas Sociales a Nivel Municipal 2025</t>
  </si>
  <si>
    <t>SECTOR/
TRANSVERSAL/
EXTRA ÓRGANO</t>
  </si>
  <si>
    <t xml:space="preserve">Descripción de la Acción </t>
  </si>
  <si>
    <t>Indicador (Resultado/Acción)</t>
  </si>
  <si>
    <r>
      <t xml:space="preserve">Descripción del Resultado </t>
    </r>
    <r>
      <rPr>
        <b/>
        <sz val="8"/>
        <color rgb="FFFFFFFF"/>
        <rFont val="Arial"/>
        <family val="2"/>
      </rPr>
      <t>(Impacto Sectorial)</t>
    </r>
  </si>
  <si>
    <t>GAD SCZ</t>
  </si>
  <si>
    <t>ACTORES</t>
  </si>
  <si>
    <t>MOPSV GAD GAM….</t>
  </si>
  <si>
    <t xml:space="preserve">Reducir de 45,2% a 35,2% el Déficit Habitacional a Nivel Nacional al 2025 </t>
  </si>
  <si>
    <t>URBANO/RURAL</t>
  </si>
  <si>
    <r>
      <t xml:space="preserve">Descripción del Resultado </t>
    </r>
    <r>
      <rPr>
        <b/>
        <sz val="8"/>
        <color rgb="FFFFFFFF"/>
        <rFont val="Arial"/>
        <family val="2"/>
      </rPr>
      <t>(Impacto Territorial Sectorial)</t>
    </r>
  </si>
  <si>
    <t>ae-VIVIENDA</t>
  </si>
  <si>
    <t>Entidad</t>
  </si>
  <si>
    <t>Areas Organizacionales</t>
  </si>
  <si>
    <t>Operación (Producto Intermedio)</t>
  </si>
  <si>
    <t>&lt;</t>
  </si>
  <si>
    <t>Tasa de incremento de Producción de Quinua Orgánica</t>
  </si>
  <si>
    <t>Incrementar en 25% la producción de quionua orgánica</t>
  </si>
  <si>
    <t>TIPOQ=(Tm prod en el año/TM año base)-1*100</t>
  </si>
  <si>
    <t>Tasa de incremento de Producción de Quinua Orgánica de primera calidad (para export) TIPQO</t>
  </si>
  <si>
    <t>Tasa de incremento de Producción de Quinua Orgánica de segunda calidad) TIPQO</t>
  </si>
  <si>
    <t>Tasa de incremento de Producción de Quinua Orgánica de tercera calidad TIPQO</t>
  </si>
  <si>
    <t>archivos MDRYT</t>
  </si>
  <si>
    <t>Cosecha</t>
  </si>
  <si>
    <t>Manejo de Plagas</t>
  </si>
  <si>
    <t>Riego</t>
  </si>
  <si>
    <t>Habilitación de tierras</t>
  </si>
  <si>
    <t>Almacenar 40.000 TM de quinua orgánica de primera a nivel nacional al 2025</t>
  </si>
  <si>
    <t>MAYA</t>
  </si>
  <si>
    <t>INRA</t>
  </si>
  <si>
    <t>Incrementar en 25% la producción de quinua orgánica a nivel nacional a 2025</t>
  </si>
  <si>
    <t>Incrementar en 25% la producción de quinua orgánica a nivel departamental a 2025</t>
  </si>
  <si>
    <t>GAD Potosí</t>
  </si>
  <si>
    <t>Incrementar en 15% la producción de quinua orgánica a nivel departamental a 2025</t>
  </si>
  <si>
    <t>Incrementar en 10% la producción de quinua orgánica a nivel departamental a 2025</t>
  </si>
  <si>
    <t>POTOSÍ</t>
  </si>
  <si>
    <t>Incrementar en 25% la producción de quinua orgánica a nivel MUNICIPAL a 2025</t>
  </si>
  <si>
    <t>GAM COLCHA-K</t>
  </si>
  <si>
    <t>COLCHA-K</t>
  </si>
  <si>
    <t>RURAL</t>
  </si>
  <si>
    <t>Fumigar con extractos naturales 40.000 ha de cultivo de quinua en el municipio de Colcha-K al 2025</t>
  </si>
  <si>
    <t>AGROPECUARIO</t>
  </si>
  <si>
    <t>Despacho del Alcalde</t>
  </si>
  <si>
    <t>quitar</t>
  </si>
  <si>
    <t>Secretaria de Desarrollo Agropecuario</t>
  </si>
  <si>
    <t>secretaria de Medio Ambiente</t>
  </si>
  <si>
    <t>GASTO CORRIENTE</t>
  </si>
  <si>
    <t>GASTO INVERSIÓN</t>
  </si>
  <si>
    <t>00 0000 003</t>
  </si>
  <si>
    <t>Proyecto de fumigacion A</t>
  </si>
  <si>
    <t>Proyecto de fumigacion B</t>
  </si>
  <si>
    <t>Proyecto de fumigacion C</t>
  </si>
  <si>
    <t>12 0001 000</t>
  </si>
  <si>
    <t>12 000X 000</t>
  </si>
  <si>
    <t>Secretario Administrativo Financiero</t>
  </si>
  <si>
    <t>Consejo Municipal</t>
  </si>
  <si>
    <t>Despacho Municipal</t>
  </si>
  <si>
    <t>Producto Intermedio (Proyectos sólo referencial)</t>
  </si>
  <si>
    <t xml:space="preserve">Mantener en un 100% la tasa de servicios administrativos financieros de Colcha-K al 2025 </t>
  </si>
  <si>
    <t>Tasa de servicios administrativos
TSA</t>
  </si>
  <si>
    <t>TSA=(Número de act adm/fin)/(numero de act adm/fin programadas)*100</t>
  </si>
  <si>
    <t>registros adminstrativos</t>
  </si>
  <si>
    <t>00 0000 005</t>
  </si>
  <si>
    <t xml:space="preserve">Mantener en un 100% la tasa de deliberación, fiscalización y promulgación Colcha-K al 2025 </t>
  </si>
  <si>
    <r>
      <t>Tasa de deliberación, fiscalización y promulgación</t>
    </r>
    <r>
      <rPr>
        <b/>
        <sz val="10"/>
        <color theme="1"/>
        <rFont val="Arial"/>
        <family val="2"/>
      </rPr>
      <t xml:space="preserve">
</t>
    </r>
    <r>
      <rPr>
        <sz val="10"/>
        <color theme="1"/>
        <rFont val="Arial"/>
        <family val="2"/>
      </rPr>
      <t>TDFP</t>
    </r>
  </si>
  <si>
    <t>TSA=(Número de act del/fis/prom)/(numero de act del/fis/prom programadas)*100</t>
  </si>
  <si>
    <t>Área Organizacional</t>
  </si>
  <si>
    <r>
      <t xml:space="preserve">Descripción del Resultado </t>
    </r>
    <r>
      <rPr>
        <b/>
        <sz val="8"/>
        <color rgb="FFFFFFFF"/>
        <rFont val="Arial"/>
        <family val="2"/>
      </rPr>
      <t>(Impacto)</t>
    </r>
  </si>
  <si>
    <t>CATEGORIA PROGRAMÁTICA
(Presupuesto)</t>
  </si>
  <si>
    <t>PRESUPUESTO
TOTAL
(En millones de Bolivianos)</t>
  </si>
  <si>
    <t>Subtotal</t>
  </si>
  <si>
    <t>subtotal</t>
  </si>
  <si>
    <t>EMAPA</t>
  </si>
  <si>
    <t>Tasa de estabilidad de precios de productos priorizados
TEPPP</t>
  </si>
  <si>
    <t>Mantener en un 100% la tasa de estabilidad de precios de producto priorizados a nivel nacional a 2025</t>
  </si>
  <si>
    <r>
      <t>TEPPP=(Precio Trigo/Precio Trigo</t>
    </r>
    <r>
      <rPr>
        <vertAlign val="subscript"/>
        <sz val="10"/>
        <color theme="1"/>
        <rFont val="Arial"/>
        <family val="2"/>
      </rPr>
      <t xml:space="preserve">0 </t>
    </r>
    <r>
      <rPr>
        <sz val="10"/>
        <color theme="1"/>
        <rFont val="Arial"/>
        <family val="2"/>
      </rPr>
      <t xml:space="preserve"> )*100</t>
    </r>
  </si>
  <si>
    <t>Generar ingresos de Bs15.000.000 por venta de trigo a nivel nacional al 2025</t>
  </si>
  <si>
    <t>Número de Unid. Monetarias ingresadas por la venta de trigo</t>
  </si>
  <si>
    <t>Comprar al menos 100.000 TM trigo a nivel nacional al 2025</t>
  </si>
  <si>
    <t>Número de TM de trigo compradas</t>
  </si>
  <si>
    <t>Otorgar 25.000 créditos de apoyo a la producción agrícola a nivel nacional a 2025</t>
  </si>
  <si>
    <t>Número de Créditos de apoyo otorgados
NCO</t>
  </si>
  <si>
    <t>NCO=(Número de créditos otorgados/Número de créditos programados)*100</t>
  </si>
  <si>
    <t>Gerencia General</t>
  </si>
  <si>
    <t>Gerencia de Comercialización</t>
  </si>
  <si>
    <t>Gerencia de Producción</t>
  </si>
  <si>
    <t>Gerencia Financiera</t>
  </si>
  <si>
    <t>Gerencia de RRHH</t>
  </si>
  <si>
    <t>Mantener estable la tasa de servicios administrativos</t>
  </si>
  <si>
    <t>Tasa de estabilidad de servicios administrativos
TESA</t>
  </si>
  <si>
    <t>PRESUPUESTO
TOTAL
(En millones de bolivianos)</t>
  </si>
  <si>
    <t>URBANO
/RURAL</t>
  </si>
  <si>
    <t>PDES</t>
  </si>
  <si>
    <t xml:space="preserve">PEM 2021 - 2025 </t>
  </si>
  <si>
    <t xml:space="preserve">PEI 2021 - 2025 </t>
  </si>
  <si>
    <r>
      <t xml:space="preserve">PONDERACIÓN
</t>
    </r>
    <r>
      <rPr>
        <b/>
        <sz val="8"/>
        <color theme="0"/>
        <rFont val="Arial"/>
        <family val="2"/>
      </rPr>
      <t>(Por Prioridad)</t>
    </r>
  </si>
  <si>
    <r>
      <t xml:space="preserve">Descripción del Resultado Institucional </t>
    </r>
    <r>
      <rPr>
        <b/>
        <sz val="8"/>
        <color theme="0"/>
        <rFont val="Arial"/>
        <family val="2"/>
      </rPr>
      <t>(Impacto Institucional)</t>
    </r>
  </si>
  <si>
    <t>Descripción de la Acción Estrategica Institucional</t>
  </si>
  <si>
    <t>…...</t>
  </si>
  <si>
    <t>PROGRAMACIÓN FINANCIERA DE LOS RECURSOS PARA EJECUTAR LAS ACCIONES ESTRATÉGICAS MINISTERIALES</t>
  </si>
  <si>
    <t>MINISTERIO CON GESTIÓN TRANSVERSAL</t>
  </si>
  <si>
    <t>PONDERACIÓN
(Por Prioridad)</t>
  </si>
  <si>
    <t>Areas Organizacionales
(Si corresponde)</t>
  </si>
  <si>
    <r>
      <t xml:space="preserve">Descripción del Resultado
</t>
    </r>
    <r>
      <rPr>
        <b/>
        <sz val="9"/>
        <color rgb="FFFFFFFF"/>
        <rFont val="Arial"/>
        <family val="2"/>
      </rPr>
      <t>(Impacto Sectorial)</t>
    </r>
  </si>
  <si>
    <r>
      <t xml:space="preserve">Indicador </t>
    </r>
    <r>
      <rPr>
        <b/>
        <sz val="9"/>
        <color rgb="FFFFFFFF"/>
        <rFont val="Arial"/>
        <family val="2"/>
      </rPr>
      <t>(Resultado/Acción)</t>
    </r>
  </si>
  <si>
    <t>PSDI 2021-2025</t>
  </si>
  <si>
    <t>MCDyD</t>
  </si>
  <si>
    <t>Consolidación de la Descolonización y Despatriarcalización en el Estado Plurinacional de Bolivia.</t>
  </si>
  <si>
    <t>Revalorización y promoción de saberes y conocimientos ancestrales de las NPIOC y afro-bolivianos para la memoria histórica y gestión territorial.</t>
  </si>
  <si>
    <t>Recuperación de los saberes ancestrales para la gestión territorial comunitaria, desarrollo social e innovación tecnológica.</t>
  </si>
  <si>
    <t xml:space="preserve">Conservación y salvaguardia de los sitios y las expresiones declarados patrimonio cultural de la humanidad.
</t>
  </si>
  <si>
    <t>Fortalecimiento del Patrimonio Cultural Boliviano.</t>
  </si>
  <si>
    <t>Promoción y fomento de las expresiones culturales del Estado Plurinacional de Bolivia.</t>
  </si>
  <si>
    <t>CULTURAL</t>
  </si>
  <si>
    <t>Viceministerio de Descolonizacion y Despatriarcalizacion</t>
  </si>
  <si>
    <t>Viceministerio de Interculturalidad</t>
  </si>
  <si>
    <t>Agencia de Desarrollo del Cine y Audiovisual Boliviano</t>
  </si>
  <si>
    <t>Nº de saberes revalorizados y promocionados</t>
  </si>
  <si>
    <t>Nº  de consejos en funcionamiento.</t>
  </si>
  <si>
    <t>Porcentaje de servidores públicos que cuenta con el certificado único de idiomas oficiales del Estado Plurinacional de Bolivia.</t>
  </si>
  <si>
    <t>N°  de saberes ancestrales incorporados.</t>
  </si>
  <si>
    <t>N° de catalogaciones realizadas.</t>
  </si>
  <si>
    <t>N°  de patrimonios culturales declarados en el nivel sub nacional y nacional.</t>
  </si>
  <si>
    <t xml:space="preserve">N° de obras nuevas producidas. </t>
  </si>
  <si>
    <t>N° de casas de la memoria en funcionamiento.</t>
  </si>
  <si>
    <t>N° de expresiones culturales de NPIOC y pueblo afro-boliviano promocionados.</t>
  </si>
  <si>
    <t>N° de concursos nacionales realizados</t>
  </si>
  <si>
    <t>N° de encuentros plurinacionales de artes estudiantiles realizados.</t>
  </si>
  <si>
    <t>Centro de Investigacion Arqueologica, Antropologica y Administrativa Tiawaku - Viceminsiterio de Interculturalidad.</t>
  </si>
  <si>
    <t>N° de patrimonios culturales postulados ante la UNESCO.</t>
  </si>
  <si>
    <t>N° de festivales/encuentros nacionales e internacionales realizados.</t>
  </si>
  <si>
    <t>LE</t>
  </si>
  <si>
    <t xml:space="preserve">MCDyD </t>
  </si>
  <si>
    <t>MCDyD - ETA</t>
  </si>
  <si>
    <t>MPD</t>
  </si>
  <si>
    <t>ADECINE</t>
  </si>
  <si>
    <t>OSN</t>
  </si>
  <si>
    <t>x</t>
  </si>
  <si>
    <t xml:space="preserve">Orquesta Sinfonica Nacional - Viceministerio de Interculturalidad </t>
  </si>
  <si>
    <t>Viceministerio de Interculturalidad - ADECINE</t>
  </si>
  <si>
    <t>Implementación de iniciativas solidarias para el empoderamiento económico de las mujeres en el marco de la Despatriarcalización.</t>
  </si>
  <si>
    <t>Número de saberes ancestrales revalorizados y promocionados en la gestión territorial.</t>
  </si>
  <si>
    <t>Número de Consejos de ancianos y ancianas en funcionamiento para la contribución con saberes y conocimientos ancestrales a la toma de decisiones en las políticas de Estado.</t>
  </si>
  <si>
    <t>Número de Campañas o eventos realizadas de promoción y revalorización de saberes y conocimientos ancestrales (1 campaña o evento en cada GAD, GAM, GAIOC, GAR realizado por año y 5 campañas o eventos realizadas por el nivel central del Estado por año).</t>
  </si>
  <si>
    <t xml:space="preserve">Porcentaje de programas y proyectos estatales incorporan la cosmovisión y características territoriales de las NPIOC. </t>
  </si>
  <si>
    <t>Número de Estrategias de gestión territorial comunitario implementados.</t>
  </si>
  <si>
    <t>Número de formas de economía comunitaria desde el nivel central, NPIOC y sus autonomías implementados.</t>
  </si>
  <si>
    <t xml:space="preserve">Número de saberes ancestrales incorporados en el desarrollo social e innovación tecnológica para el fortalecimiento comunitario. </t>
  </si>
  <si>
    <t>Número de acciones de protección, custodia, salvaguarda y promoción del patrimonio cultural material ejecutadas.</t>
  </si>
  <si>
    <t>Número de Investigaciones del patrimonio cultural material realizados.</t>
  </si>
  <si>
    <t>Número de Catalogaciones del Patrimonio Cultural Material Boliviano.</t>
  </si>
  <si>
    <t>Número de piezas y/o sitios patrimoniales conservados o restaurados.</t>
  </si>
  <si>
    <t>Número de Bienes Patrimoniales en el ámbito nacional e internacional recuperados.</t>
  </si>
  <si>
    <t>Número de Registros del Patrimonio Cultural Material Boliviano.</t>
  </si>
  <si>
    <t>Número de acciones de investigación, protección y salvaguarda del patrimonio cultural inmaterial realizados.</t>
  </si>
  <si>
    <t>Número de Registros del Patrimonio Cultural inmaterial Boliviano.</t>
  </si>
  <si>
    <t>Número de planes de gestión y salvaguardia de patrimonio cultural de la humanidad implementados.</t>
  </si>
  <si>
    <t>Número de comités de salvaguardia conformados y en funcionamiento.</t>
  </si>
  <si>
    <t>Número de patrimonios culturales material o inmaterial postulados ante la UNESCO.</t>
  </si>
  <si>
    <t>Número de patrimonios culturales material o inmaterial (nuevos) declarados a nivel sub nacional y nacional.</t>
  </si>
  <si>
    <t>Número de obras (nuevos) Cinematográficas y audiovisuales nacionales producidas con contenidos que promueven la diversidad e historia de los pueblos bolivianos.</t>
  </si>
  <si>
    <t>Número de plataformas de promoción y fomento de las expresiones culturales implementadas en 9 departamentos.</t>
  </si>
  <si>
    <t>Número de festivales/encuentros nacionales e internacionales de las expresiones culturales del pueblo Boliviano realizados.</t>
  </si>
  <si>
    <t>Número de casas de la Memoria y/o Centros Culturales en funcionamiento y conectados a las redes culturales.</t>
  </si>
  <si>
    <t>Número de expresiones culturales y cosmovisiones de las NPIOC y pueblo afro-boliviano promocionados  a nivel nacional e internacional.</t>
  </si>
  <si>
    <t>Número de concursos nacionales de las expresiones artísticas realizados.</t>
  </si>
  <si>
    <t>Número de encuentros plurinacionales de las Artes Estudiantiles a nivel nacional realizados.</t>
  </si>
  <si>
    <t>Número de orquestas sinfónicas de instrumentos nativos y coros polifónicos  juveniles nacionales  (1 orquesta nacional y 3 orquestas regionales) conformadas.</t>
  </si>
  <si>
    <t>Número de Comités departamentales conformados y en funcionamiento.</t>
  </si>
  <si>
    <t>Investigación, registro, catalogación, protección, restauración, conservación, recuperación, custodia, salvaguarda y promoción del patrimonio material del Estado Plurinacional de Bolivia.</t>
  </si>
  <si>
    <t>Investigación, registro, protección y salvaguarda del patrimonio inmaterial del Estado Plurinacional Bolivia.</t>
  </si>
  <si>
    <t>Promoción de la participación de las NPIOC y Afro boliviano en la construcción de narrativas para la producción cinematográfica.</t>
  </si>
  <si>
    <t>Promoción de la formación y el diálogo intercultural con la niñez y juventud en las diferentes expresiones artísticas en el Estado Plurinacional de Bolivia.</t>
  </si>
  <si>
    <t>Promoción de las expresiones culturales, cosmovisiones, prácticas festivas en el Estado Plurinacional de Bolivia.</t>
  </si>
  <si>
    <t>Prevención del racismo y toda forma de discriminación para una convivencia social, plural e inclusiva para contribuir a la Descolonización y Despatriarcalización.</t>
  </si>
  <si>
    <t>12-10-4-1-1</t>
  </si>
  <si>
    <t>12-10-4-1-3</t>
  </si>
  <si>
    <t>12-10-3-1-1</t>
  </si>
  <si>
    <t>12-10-2-1-1</t>
  </si>
  <si>
    <t>12-10-2-2-1</t>
  </si>
  <si>
    <t>12-10-4-2-1</t>
  </si>
  <si>
    <t>1-10-1-1-1</t>
  </si>
  <si>
    <t>Cod</t>
  </si>
  <si>
    <t>Accion</t>
  </si>
  <si>
    <t>Valor</t>
  </si>
  <si>
    <t>Porcentaje</t>
  </si>
  <si>
    <t>Ponderacion</t>
  </si>
  <si>
    <t>Criterio 1:</t>
  </si>
  <si>
    <t>Criterio 2:</t>
  </si>
  <si>
    <t>Criterio 3:</t>
  </si>
  <si>
    <t>Modelo de Ponderacion:</t>
  </si>
  <si>
    <t>n.a</t>
  </si>
  <si>
    <t>Promover de la formación y el diálogo intercultural con la niñez y juventud en las diferentes expresiones artísticas en el Estado Plurinacional de Bolivia.</t>
  </si>
  <si>
    <t>Número de eventos de información y sensibilización sobre racismo y discriminación realizado por las ETA.</t>
  </si>
  <si>
    <t>N° de eventos de información y sensibilización realizados.</t>
  </si>
  <si>
    <t>Porcentaje de medios de comunicación públicos difunden contenidos de la Ley N° 045.</t>
  </si>
  <si>
    <t>N° de medios de comunicación públicos que difunden contenidos de la Ley N° 045/Total de Medios de Comunicación Publico.</t>
  </si>
  <si>
    <t>N° de denuncias reportadas al sistema plurinacional de registro/total denuncias.</t>
  </si>
  <si>
    <t>Porcentaje de los GAM, GAIOC y GAR han implementado las comisiones contra el racismo y toda forma de discriminación.</t>
  </si>
  <si>
    <t>N° de GAM, GAIOC y GAR han implementado las comisiones contra el racismo y toda forma de discriminación/Total de GAM, GAIOC y GAR.</t>
  </si>
  <si>
    <t>Porcentaje de denuncias sobre racismo y discriminación registrados en el Sistema de Plurinacional de Registro por cada gestión.</t>
  </si>
  <si>
    <t>Número de estrategias integrales de protección al Patrimonio Cultural Boliviano elaborado e implementado.</t>
  </si>
  <si>
    <t>N° de Estrategias Integral Implementados.</t>
  </si>
  <si>
    <t>AS - 03</t>
  </si>
  <si>
    <t>AS - 04</t>
  </si>
  <si>
    <t>AS - 05</t>
  </si>
  <si>
    <t>AS - 06</t>
  </si>
  <si>
    <t>AS - 07</t>
  </si>
  <si>
    <t>AS - 08</t>
  </si>
  <si>
    <t>AS - 09</t>
  </si>
  <si>
    <t>AS - 10</t>
  </si>
  <si>
    <t>AS - 11</t>
  </si>
  <si>
    <t>N° de beneficiarios en las plataformas  de fomento a expresiones culturales.</t>
  </si>
  <si>
    <t>Promocionar y fomentar las expresiones culturales del Estado Plurinacional de Bolivia.</t>
  </si>
  <si>
    <t>Número de personas beneficiadas en las plataformas de fomento y promoción a las expresiones culturales.</t>
  </si>
  <si>
    <t>MATRIZ DE PLANIFICACIÓN</t>
  </si>
  <si>
    <t>N° de comités departamentales en funcionamiento.</t>
  </si>
  <si>
    <t>N° de orquestas sinfónicas conformadas.</t>
  </si>
  <si>
    <t>N° de plataformas de promoción implementadas</t>
  </si>
  <si>
    <t>N° de planes de gestión y salvaguardia implementados.</t>
  </si>
  <si>
    <t>N° de comités de salvaguardia en funcionamiento.</t>
  </si>
  <si>
    <t>N° de acciones de investigación de patrimonio cultural realizadas.</t>
  </si>
  <si>
    <t xml:space="preserve">N° de registros de patrimonio cultural. </t>
  </si>
  <si>
    <t>N° de acciones de protección, custodia, salvaguarda y promoción ejecutadas.</t>
  </si>
  <si>
    <t>N° de piezas patrimoniales conservadas y restaurados.</t>
  </si>
  <si>
    <t>N° de bienes patrimoniales recuperados.</t>
  </si>
  <si>
    <t>N° de registros de Patrimonio Cultural.</t>
  </si>
  <si>
    <t>Nº Servidores Públicos que cuentan con certificado único/ Nº total de servidores públicos.</t>
  </si>
  <si>
    <t>Nº de campañas o eventos de promoción y revalorización de saberes y conocimientos ancestrales realizados.</t>
  </si>
  <si>
    <t>N° Programas y proyectos que incorporaron la cosmovisión y características territoriales de las NPIOC/N° total de programas y proyectos estatales.</t>
  </si>
  <si>
    <t>N° de estrategias de gestión territorial implementados.</t>
  </si>
  <si>
    <t>N° de formas de economía comunitaria implementados.</t>
  </si>
  <si>
    <t>N° de investigaciones realizados.</t>
  </si>
  <si>
    <t>HECHOS DE RACISMO Y DISCRIMINACIÓN DETECTADOS Y PREVENIDOS</t>
  </si>
  <si>
    <t>SE CUENTA CON ESPACIOS QUE EXPONEN NUESTRA DIVERSIDAD CULTURAL Y MEMORIA HISTÓRICA CON EL OBJETIVO DE BRINDAR UN RECONOCIMIENTO Y CONMEMORACIÓN A LAS VÍCTIMAS DE VIOLENCIA POLÍTICA EN EL PAÍS, DURANTE LAS DISTINTAS DICTADURAS MILITARES.</t>
  </si>
  <si>
    <t>SE HA PROMOVIDO EL ARTE Y LA INDUSTRIA CULTURAL DE LAS Y LOS BOLIVIANOS.</t>
  </si>
  <si>
    <t xml:space="preserve">SE HA FORTALECIDO LA INDUSTRIA CINEMATOGRÁFICA NACIONAL Y AUDIOVISUAL. </t>
  </si>
  <si>
    <t xml:space="preserve">SE HA IMPULSADO LA PROTECCIÓN Y PROMOCIÓN DEL PATRIMONIO MATERIAL E INMATERIAL APORTANDO AL DESARROLLO ECONÓMICO Y SOCIAL DEL PAÍS. </t>
  </si>
  <si>
    <t>SE HA TRANSFORMADO LA SOCIEDAD POR MEDIO DE LA ELIMINACIÓN DE LA PRACTICAS DE DOMINACIÓN PATRIARCALES Y COLONIALES.</t>
  </si>
  <si>
    <t>Recuperar los saberes ancestrales para la gestión territorial comunitaria, desarrollo social e innovación tecnológica.</t>
  </si>
  <si>
    <t>Investigar, registrar, catalogar, proteger, restaurar, conservar, recuperar, custodiar, salvaguardar y promocionar el patrimonio material del Estado Plurinacional de Bolivia.</t>
  </si>
  <si>
    <t>Investigar, registrar, proteger y salvaguardar el patrimonio inmaterial del Estado Plurinacional Bolivia.</t>
  </si>
  <si>
    <t xml:space="preserve">Conservar y salvaguardar los sitios y las expresiones declarados patrimonio cultural de la humanidad.
</t>
  </si>
  <si>
    <t>Fortalecer el Patrimonio Cultural Boliviano.</t>
  </si>
  <si>
    <t>Promocionar  las expresiones culturales, cosmovisiones, prácticas festivas en el Estado Plurinacional de Bolivia.</t>
  </si>
  <si>
    <t>Prevenir el racismo y toda forma de discriminación para una convivencia social, plural e inclusiva para contribuir a la Descolonización y Despatriarcalización.</t>
  </si>
  <si>
    <t xml:space="preserve">Viceministerio de Interculturalidad </t>
  </si>
  <si>
    <t>PROGRAMAS Y PROYECTOS</t>
  </si>
  <si>
    <t>Revalorizar y promocionar los saberes y conocimientos ancestrales de las NPIOC y afro-bolivianos para la memoria histórica y gestión territorial.</t>
  </si>
  <si>
    <t>Viceministerio de Descolonizacion y Despatriarcalizacion.</t>
  </si>
  <si>
    <t>AS - 01</t>
  </si>
  <si>
    <t>AS - 02</t>
  </si>
  <si>
    <t>Promover la participación de las NPIOC y Afro boliviano en la construcción de narrativas para la producción cinematográfica.</t>
  </si>
  <si>
    <t>TOTAL</t>
  </si>
  <si>
    <t>PSDI + PEM (GASTO E INVERSION)</t>
  </si>
  <si>
    <t>GASTO CORRIENTE PEI CULTURAS</t>
  </si>
  <si>
    <t>INV psdi</t>
  </si>
  <si>
    <t>INV pem</t>
  </si>
  <si>
    <t>se incluyo presupuesto de la sinfonica GASTO CORRIENTE</t>
  </si>
  <si>
    <t>se incluyo presupuesto de ADECINE GASTO CORRIENTE</t>
  </si>
  <si>
    <t>SE INCLUYO PRESUP GASTO CIAAAT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</si>
</sst>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_-* #,##0_-;\-* #,##0_-;_-* &quot;-&quot;??_-;_-@_-"/>
    <numFmt numFmtId="166" formatCode="#,##0_ ;\-#,##0\ "/>
    <numFmt numFmtId="167" formatCode="#,##0.0"/>
    <numFmt numFmtId="168" formatCode="0.0"/>
    <numFmt numFmtId="169" formatCode="#,##0.0000"/>
  </numFmts>
  <fonts count="48">
    <font>
      <sz val="11"/>
      <color theme="1"/>
      <name val="Calibri"/>
      <family val="2"/>
      <scheme val="minor"/>
    </font>
    <font>
      <sz val="11"/>
      <color theme="1"/>
      <name val="Calibri"/>
      <family val="2"/>
      <scheme val="minor"/>
    </font>
    <font>
      <b/>
      <sz val="10"/>
      <color rgb="FFFFFFFF"/>
      <name val="Arial"/>
      <family val="2"/>
    </font>
    <font>
      <sz val="10"/>
      <color rgb="FF000000"/>
      <name val="Arial"/>
      <family val="2"/>
    </font>
    <font>
      <sz val="10"/>
      <color theme="1"/>
      <name val="Arial"/>
      <family val="2"/>
    </font>
    <font>
      <sz val="10"/>
      <color rgb="FFFF0000"/>
      <name val="Arial"/>
      <family val="2"/>
    </font>
    <font>
      <b/>
      <sz val="10"/>
      <color rgb="FF000000"/>
      <name val="Arial"/>
      <family val="2"/>
    </font>
    <font>
      <b/>
      <sz val="10"/>
      <color theme="1"/>
      <name val="Arial"/>
      <family val="2"/>
    </font>
    <font>
      <sz val="10"/>
      <name val="Arial"/>
      <family val="2"/>
    </font>
    <font>
      <b/>
      <sz val="11"/>
      <color rgb="FFFFFFFF"/>
      <name val="Century Gothic"/>
      <family val="2"/>
    </font>
    <font>
      <sz val="11"/>
      <color theme="1"/>
      <name val="Century Gothic"/>
      <family val="2"/>
    </font>
    <font>
      <sz val="11"/>
      <color rgb="FF000000"/>
      <name val="Century Gothic"/>
      <family val="2"/>
    </font>
    <font>
      <b/>
      <sz val="11"/>
      <color theme="0"/>
      <name val="Century Gothic"/>
      <family val="2"/>
    </font>
    <font>
      <b/>
      <sz val="9"/>
      <color rgb="FFFFFFFF"/>
      <name val="Arial"/>
      <family val="2"/>
    </font>
    <font>
      <b/>
      <sz val="11"/>
      <color rgb="FFFFFFFF"/>
      <name val="Arial"/>
      <family val="2"/>
    </font>
    <font>
      <b/>
      <sz val="11"/>
      <color theme="0"/>
      <name val="Arial"/>
      <family val="2"/>
    </font>
    <font>
      <sz val="11"/>
      <color theme="1"/>
      <name val="Arial"/>
      <family val="2"/>
    </font>
    <font>
      <b/>
      <sz val="8"/>
      <color rgb="FFFFFFFF"/>
      <name val="Arial"/>
      <family val="2"/>
    </font>
    <font>
      <b/>
      <sz val="9"/>
      <color rgb="FFFFFFFF"/>
      <name val="Century Gothic"/>
      <family val="2"/>
    </font>
    <font>
      <b/>
      <sz val="9"/>
      <color theme="0"/>
      <name val="Arial  "/>
    </font>
    <font>
      <b/>
      <sz val="8"/>
      <color theme="0"/>
      <name val="Arial"/>
      <family val="2"/>
    </font>
    <font>
      <b/>
      <sz val="7"/>
      <color rgb="FFFFFFFF"/>
      <name val="Arial"/>
      <family val="2"/>
    </font>
    <font>
      <sz val="8"/>
      <color rgb="FF000000"/>
      <name val="Calibri"/>
      <family val="2"/>
      <scheme val="minor"/>
    </font>
    <font>
      <sz val="6"/>
      <color rgb="FF000000"/>
      <name val="Calibri"/>
      <family val="2"/>
      <scheme val="minor"/>
    </font>
    <font>
      <sz val="6"/>
      <color theme="1"/>
      <name val="Calibri"/>
      <family val="2"/>
      <scheme val="minor"/>
    </font>
    <font>
      <sz val="9"/>
      <color theme="1"/>
      <name val="Calibri"/>
      <family val="2"/>
      <scheme val="minor"/>
    </font>
    <font>
      <sz val="10"/>
      <color theme="1"/>
      <name val="Calibri"/>
      <family val="2"/>
      <scheme val="minor"/>
    </font>
    <font>
      <sz val="9"/>
      <color rgb="FF000000"/>
      <name val="Calibri"/>
      <family val="2"/>
      <scheme val="minor"/>
    </font>
    <font>
      <sz val="9"/>
      <color indexed="81"/>
      <name val="Tahoma"/>
      <family val="2"/>
    </font>
    <font>
      <b/>
      <sz val="9"/>
      <color indexed="81"/>
      <name val="Tahoma"/>
      <family val="2"/>
    </font>
    <font>
      <vertAlign val="subscript"/>
      <sz val="10"/>
      <color theme="1"/>
      <name val="Arial"/>
      <family val="2"/>
    </font>
    <font>
      <b/>
      <sz val="12"/>
      <color theme="0"/>
      <name val="Arial"/>
      <family val="2"/>
    </font>
    <font>
      <sz val="12"/>
      <color theme="1"/>
      <name val="Arial"/>
      <family val="2"/>
    </font>
    <font>
      <b/>
      <sz val="9"/>
      <color theme="0"/>
      <name val="Arial"/>
      <family val="2"/>
    </font>
    <font>
      <b/>
      <sz val="10"/>
      <color theme="0"/>
      <name val="Arial"/>
      <family val="2"/>
    </font>
    <font>
      <b/>
      <sz val="7"/>
      <color theme="0"/>
      <name val="Arial"/>
      <family val="2"/>
    </font>
    <font>
      <b/>
      <sz val="20"/>
      <color theme="0"/>
      <name val="Arial"/>
      <family val="2"/>
    </font>
    <font>
      <sz val="20"/>
      <color theme="1"/>
      <name val="Arial"/>
      <family val="2"/>
    </font>
    <font>
      <b/>
      <sz val="11"/>
      <color theme="0"/>
      <name val="Arial  "/>
    </font>
    <font>
      <sz val="10"/>
      <color rgb="FF000000"/>
      <name val="Calibri"/>
      <family val="2"/>
      <scheme val="minor"/>
    </font>
    <font>
      <sz val="10"/>
      <name val="Calibri"/>
      <family val="2"/>
      <scheme val="minor"/>
    </font>
    <font>
      <b/>
      <sz val="11"/>
      <color theme="1"/>
      <name val="Calibri"/>
      <family val="2"/>
      <scheme val="minor"/>
    </font>
    <font>
      <b/>
      <sz val="11"/>
      <color rgb="FFFF0000"/>
      <name val="Calibri"/>
      <family val="2"/>
      <scheme val="minor"/>
    </font>
    <font>
      <b/>
      <sz val="20"/>
      <color theme="1"/>
      <name val="Arial"/>
      <family val="2"/>
    </font>
    <font>
      <b/>
      <sz val="10"/>
      <color rgb="FF000000"/>
      <name val="Calibri"/>
      <family val="2"/>
      <scheme val="minor"/>
    </font>
    <font>
      <b/>
      <sz val="10"/>
      <name val="Calibri"/>
      <family val="2"/>
      <scheme val="minor"/>
    </font>
    <font>
      <b/>
      <sz val="10"/>
      <color theme="1"/>
      <name val="Calibri"/>
      <family val="2"/>
      <scheme val="minor"/>
    </font>
    <font>
      <b/>
      <i/>
      <sz val="10"/>
      <color theme="1"/>
      <name val="Arial"/>
      <family val="2"/>
    </font>
  </fonts>
  <fills count="29">
    <fill>
      <patternFill patternType="none"/>
    </fill>
    <fill>
      <patternFill patternType="gray125"/>
    </fill>
    <fill>
      <patternFill patternType="solid">
        <fgColor rgb="FF75923C"/>
        <bgColor indexed="64"/>
      </patternFill>
    </fill>
    <fill>
      <patternFill patternType="solid">
        <fgColor rgb="FF2F5497"/>
        <bgColor indexed="64"/>
      </patternFill>
    </fill>
    <fill>
      <patternFill patternType="solid">
        <fgColor rgb="FF37609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rgb="FF0B1B2F"/>
        <bgColor indexed="64"/>
      </patternFill>
    </fill>
    <fill>
      <patternFill patternType="solid">
        <fgColor rgb="FF0E223A"/>
        <bgColor indexed="64"/>
      </patternFill>
    </fill>
    <fill>
      <patternFill patternType="solid">
        <fgColor rgb="FF16375E"/>
        <bgColor indexed="64"/>
      </patternFill>
    </fill>
    <fill>
      <patternFill patternType="solid">
        <fgColor rgb="FF1C4576"/>
        <bgColor indexed="64"/>
      </patternFill>
    </fill>
    <fill>
      <patternFill patternType="solid">
        <fgColor rgb="FF204F88"/>
        <bgColor indexed="64"/>
      </patternFill>
    </fill>
    <fill>
      <patternFill patternType="solid">
        <fgColor rgb="FF132F5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s>
  <borders count="46">
    <border>
      <left/>
      <right/>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style="thin">
        <color theme="1"/>
      </left>
      <right style="thin">
        <color theme="1"/>
      </right>
      <top/>
      <bottom style="thin">
        <color theme="1"/>
      </bottom>
      <diagonal/>
    </border>
    <border>
      <left style="thin">
        <color theme="0"/>
      </left>
      <right style="thin">
        <color theme="0"/>
      </right>
      <top/>
      <bottom style="thin">
        <color theme="1"/>
      </bottom>
      <diagonal/>
    </border>
    <border>
      <left style="thin">
        <color theme="1"/>
      </left>
      <right style="thin">
        <color theme="1"/>
      </right>
      <top style="thin">
        <color theme="1"/>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diagonal/>
    </border>
    <border>
      <left style="thin">
        <color indexed="64"/>
      </left>
      <right style="thin">
        <color indexed="64"/>
      </right>
      <top/>
      <bottom/>
      <diagonal/>
    </border>
    <border>
      <left/>
      <right style="thin">
        <color theme="0"/>
      </right>
      <top/>
      <bottom style="thin">
        <color theme="0"/>
      </bottom>
      <diagonal/>
    </border>
    <border>
      <left/>
      <right style="thin">
        <color theme="0"/>
      </right>
      <top/>
      <bottom/>
      <diagonal/>
    </border>
    <border>
      <left/>
      <right/>
      <top style="thin">
        <color theme="0"/>
      </top>
      <bottom/>
      <diagonal/>
    </border>
    <border>
      <left style="thin">
        <color theme="0"/>
      </left>
      <right style="thin">
        <color auto="1"/>
      </right>
      <top style="thin">
        <color theme="0"/>
      </top>
      <bottom/>
      <diagonal/>
    </border>
    <border>
      <left/>
      <right style="thin">
        <color auto="1"/>
      </right>
      <top/>
      <bottom style="thin">
        <color theme="0"/>
      </bottom>
      <diagonal/>
    </border>
    <border>
      <left style="thin">
        <color theme="0"/>
      </left>
      <right style="thin">
        <color auto="1"/>
      </right>
      <top style="thin">
        <color theme="0"/>
      </top>
      <bottom style="thin">
        <color theme="0"/>
      </bottom>
      <diagonal/>
    </border>
    <border>
      <left style="thin">
        <color indexed="64"/>
      </left>
      <right style="thin">
        <color indexed="64"/>
      </right>
      <top style="thin">
        <color indexed="64"/>
      </top>
      <bottom/>
      <diagonal/>
    </border>
    <border>
      <left style="thin">
        <color theme="0"/>
      </left>
      <right style="thin">
        <color theme="0"/>
      </right>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14">
    <xf numFmtId="0" fontId="0" fillId="0" borderId="0" xfId="0"/>
    <xf numFmtId="0" fontId="2" fillId="4" borderId="5" xfId="0" applyFont="1" applyFill="1" applyBorder="1" applyAlignment="1">
      <alignment horizontal="center" vertical="center" wrapText="1" readingOrder="1"/>
    </xf>
    <xf numFmtId="0" fontId="2" fillId="3" borderId="5" xfId="0" applyFont="1" applyFill="1" applyBorder="1" applyAlignment="1">
      <alignment horizontal="center" vertical="center" wrapText="1" readingOrder="1"/>
    </xf>
    <xf numFmtId="0" fontId="3" fillId="0" borderId="6" xfId="0" applyFont="1" applyBorder="1" applyAlignment="1">
      <alignment horizontal="center" vertical="center" wrapText="1" readingOrder="1"/>
    </xf>
    <xf numFmtId="0" fontId="4" fillId="0" borderId="0" xfId="0" applyFont="1"/>
    <xf numFmtId="0" fontId="3" fillId="8" borderId="6" xfId="0" applyFont="1" applyFill="1" applyBorder="1" applyAlignment="1">
      <alignment horizontal="center" vertical="center" wrapText="1" readingOrder="1"/>
    </xf>
    <xf numFmtId="0" fontId="3" fillId="8" borderId="6" xfId="0" applyFont="1" applyFill="1" applyBorder="1" applyAlignment="1">
      <alignment horizontal="center" wrapText="1" readingOrder="1"/>
    </xf>
    <xf numFmtId="9" fontId="3" fillId="8" borderId="6" xfId="1" applyFont="1" applyFill="1" applyBorder="1" applyAlignment="1">
      <alignment horizontal="center" vertical="center" wrapText="1" readingOrder="1"/>
    </xf>
    <xf numFmtId="9" fontId="3" fillId="8" borderId="6" xfId="0" applyNumberFormat="1" applyFont="1" applyFill="1" applyBorder="1" applyAlignment="1">
      <alignment horizontal="center" vertical="center" wrapText="1" readingOrder="1"/>
    </xf>
    <xf numFmtId="9" fontId="4" fillId="0" borderId="0" xfId="0" applyNumberFormat="1" applyFont="1"/>
    <xf numFmtId="0" fontId="3" fillId="0" borderId="6" xfId="0" applyFont="1" applyBorder="1" applyAlignment="1">
      <alignment horizontal="center" wrapText="1" readingOrder="1"/>
    </xf>
    <xf numFmtId="3" fontId="3" fillId="0" borderId="6" xfId="0" applyNumberFormat="1" applyFont="1" applyBorder="1" applyAlignment="1">
      <alignment horizontal="center" vertical="center" wrapText="1" readingOrder="1"/>
    </xf>
    <xf numFmtId="0" fontId="3" fillId="5" borderId="6" xfId="0" applyFont="1" applyFill="1" applyBorder="1" applyAlignment="1">
      <alignment horizontal="center" vertical="center" wrapText="1" readingOrder="1"/>
    </xf>
    <xf numFmtId="9" fontId="3" fillId="0" borderId="6" xfId="0" applyNumberFormat="1" applyFont="1" applyBorder="1" applyAlignment="1">
      <alignment horizontal="center" vertical="center" wrapText="1" readingOrder="1"/>
    </xf>
    <xf numFmtId="0" fontId="4" fillId="0" borderId="6" xfId="0" applyFont="1" applyBorder="1"/>
    <xf numFmtId="0" fontId="4" fillId="0" borderId="6" xfId="0" applyFont="1" applyBorder="1" applyAlignment="1">
      <alignment horizontal="center" vertical="center"/>
    </xf>
    <xf numFmtId="0" fontId="3" fillId="0" borderId="6" xfId="0" applyFont="1" applyFill="1" applyBorder="1" applyAlignment="1">
      <alignment horizontal="center" vertical="center" wrapText="1" readingOrder="1"/>
    </xf>
    <xf numFmtId="1" fontId="3" fillId="0" borderId="6" xfId="0" applyNumberFormat="1" applyFont="1" applyBorder="1" applyAlignment="1">
      <alignment horizontal="center" vertical="center" wrapText="1" readingOrder="1"/>
    </xf>
    <xf numFmtId="9" fontId="3" fillId="0" borderId="6" xfId="0" applyNumberFormat="1" applyFont="1" applyFill="1" applyBorder="1" applyAlignment="1">
      <alignment horizontal="center" vertical="center" wrapText="1" readingOrder="1"/>
    </xf>
    <xf numFmtId="0" fontId="4" fillId="8" borderId="6" xfId="0" applyFont="1" applyFill="1" applyBorder="1" applyAlignment="1">
      <alignment horizontal="center" vertical="center" wrapText="1"/>
    </xf>
    <xf numFmtId="0" fontId="4" fillId="8" borderId="6" xfId="0" applyFont="1" applyFill="1" applyBorder="1" applyAlignment="1">
      <alignment horizontal="center" vertical="center"/>
    </xf>
    <xf numFmtId="0" fontId="4" fillId="0" borderId="6" xfId="0" applyFont="1" applyBorder="1" applyAlignment="1">
      <alignment horizontal="center" vertical="center" wrapText="1"/>
    </xf>
    <xf numFmtId="9" fontId="4" fillId="0" borderId="6" xfId="0" applyNumberFormat="1" applyFont="1" applyBorder="1" applyAlignment="1">
      <alignment horizontal="center" vertical="center"/>
    </xf>
    <xf numFmtId="0" fontId="4" fillId="0" borderId="6" xfId="0" applyNumberFormat="1" applyFont="1" applyBorder="1" applyAlignment="1">
      <alignment horizontal="center" vertical="center"/>
    </xf>
    <xf numFmtId="0" fontId="3" fillId="0" borderId="6" xfId="0" applyNumberFormat="1" applyFont="1" applyBorder="1" applyAlignment="1">
      <alignment horizontal="center" vertical="center" wrapText="1" readingOrder="1"/>
    </xf>
    <xf numFmtId="9" fontId="3" fillId="5" borderId="6" xfId="0" applyNumberFormat="1" applyFont="1" applyFill="1" applyBorder="1" applyAlignment="1">
      <alignment horizontal="center" vertical="center" wrapText="1" readingOrder="1"/>
    </xf>
    <xf numFmtId="0" fontId="4" fillId="0" borderId="0" xfId="0" applyFont="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8" fillId="8" borderId="6" xfId="0" applyFont="1" applyFill="1" applyBorder="1" applyAlignment="1">
      <alignment horizontal="center" vertical="center" wrapText="1" readingOrder="1"/>
    </xf>
    <xf numFmtId="0" fontId="8" fillId="8" borderId="6" xfId="0" applyFont="1" applyFill="1" applyBorder="1" applyAlignment="1">
      <alignment horizontal="center" wrapText="1" readingOrder="1"/>
    </xf>
    <xf numFmtId="9" fontId="8" fillId="8" borderId="6" xfId="0" applyNumberFormat="1" applyFont="1" applyFill="1" applyBorder="1" applyAlignment="1">
      <alignment horizontal="center" vertical="center" wrapText="1" readingOrder="1"/>
    </xf>
    <xf numFmtId="9" fontId="4" fillId="8" borderId="6" xfId="1" applyFont="1" applyFill="1" applyBorder="1" applyAlignment="1">
      <alignment vertical="center"/>
    </xf>
    <xf numFmtId="3" fontId="8" fillId="8" borderId="6" xfId="0" applyNumberFormat="1" applyFont="1" applyFill="1" applyBorder="1" applyAlignment="1">
      <alignment horizontal="center" vertical="center" wrapText="1" readingOrder="1"/>
    </xf>
    <xf numFmtId="0" fontId="8" fillId="7" borderId="6" xfId="0" applyFont="1" applyFill="1" applyBorder="1" applyAlignment="1">
      <alignment horizontal="center" vertical="center" wrapText="1" readingOrder="1"/>
    </xf>
    <xf numFmtId="0" fontId="8" fillId="7" borderId="6" xfId="0" applyFont="1" applyFill="1" applyBorder="1" applyAlignment="1">
      <alignment horizontal="center" vertical="top" wrapText="1" readingOrder="1"/>
    </xf>
    <xf numFmtId="0" fontId="5" fillId="7" borderId="6" xfId="0" applyFont="1" applyFill="1" applyBorder="1" applyAlignment="1">
      <alignment horizontal="center" vertical="center" wrapText="1" readingOrder="1"/>
    </xf>
    <xf numFmtId="3" fontId="8" fillId="7" borderId="6" xfId="0" applyNumberFormat="1" applyFont="1" applyFill="1" applyBorder="1" applyAlignment="1">
      <alignment horizontal="center" vertical="center" wrapText="1" readingOrder="1"/>
    </xf>
    <xf numFmtId="4" fontId="8" fillId="7" borderId="6" xfId="0" applyNumberFormat="1" applyFont="1" applyFill="1" applyBorder="1" applyAlignment="1">
      <alignment horizontal="center" vertical="center" wrapText="1" readingOrder="1"/>
    </xf>
    <xf numFmtId="9" fontId="8" fillId="7" borderId="6" xfId="0" applyNumberFormat="1" applyFont="1" applyFill="1" applyBorder="1" applyAlignment="1">
      <alignment horizontal="center" vertical="center" wrapText="1" readingOrder="1"/>
    </xf>
    <xf numFmtId="1" fontId="8" fillId="7" borderId="6" xfId="0" applyNumberFormat="1" applyFont="1" applyFill="1" applyBorder="1" applyAlignment="1">
      <alignment horizontal="center" vertical="center" wrapText="1" readingOrder="1"/>
    </xf>
    <xf numFmtId="9" fontId="8" fillId="7" borderId="6" xfId="1" applyFont="1" applyFill="1" applyBorder="1" applyAlignment="1">
      <alignment horizontal="center" vertical="center" wrapText="1" readingOrder="1"/>
    </xf>
    <xf numFmtId="0" fontId="3" fillId="8" borderId="6" xfId="0" applyFont="1" applyFill="1" applyBorder="1" applyAlignment="1">
      <alignment horizontal="justify" vertical="top" wrapText="1" readingOrder="1"/>
    </xf>
    <xf numFmtId="0" fontId="3" fillId="0" borderId="6" xfId="0" applyFont="1" applyBorder="1" applyAlignment="1">
      <alignment horizontal="justify" vertical="top" wrapText="1" readingOrder="1"/>
    </xf>
    <xf numFmtId="0" fontId="4" fillId="8" borderId="6" xfId="0" applyFont="1" applyFill="1" applyBorder="1" applyAlignment="1">
      <alignment horizontal="justify" vertical="top" wrapText="1" readingOrder="1"/>
    </xf>
    <xf numFmtId="0" fontId="4" fillId="0" borderId="6" xfId="0" applyFont="1" applyBorder="1" applyAlignment="1">
      <alignment horizontal="justify" vertical="top" wrapText="1" readingOrder="1"/>
    </xf>
    <xf numFmtId="0" fontId="4" fillId="6" borderId="6" xfId="0" applyFont="1" applyFill="1" applyBorder="1" applyAlignment="1">
      <alignment horizontal="justify" vertical="top" wrapText="1" readingOrder="1"/>
    </xf>
    <xf numFmtId="0" fontId="4" fillId="0" borderId="6" xfId="0" applyFont="1" applyBorder="1" applyAlignment="1">
      <alignment horizontal="justify" vertical="top" readingOrder="1"/>
    </xf>
    <xf numFmtId="0" fontId="6" fillId="0" borderId="6" xfId="0" applyFont="1" applyBorder="1" applyAlignment="1">
      <alignment horizontal="justify" vertical="top" wrapText="1" readingOrder="1"/>
    </xf>
    <xf numFmtId="0" fontId="7" fillId="0" borderId="6" xfId="0" applyFont="1" applyBorder="1" applyAlignment="1">
      <alignment horizontal="justify" vertical="top" wrapText="1" readingOrder="1"/>
    </xf>
    <xf numFmtId="0" fontId="3" fillId="5" borderId="6" xfId="0" applyFont="1" applyFill="1" applyBorder="1" applyAlignment="1">
      <alignment horizontal="justify" vertical="top" wrapText="1" readingOrder="1"/>
    </xf>
    <xf numFmtId="0" fontId="3" fillId="0" borderId="6" xfId="0" applyFont="1" applyFill="1" applyBorder="1" applyAlignment="1">
      <alignment horizontal="justify" vertical="top" wrapText="1" readingOrder="1"/>
    </xf>
    <xf numFmtId="0" fontId="5" fillId="0" borderId="6" xfId="0" applyFont="1" applyBorder="1" applyAlignment="1">
      <alignment horizontal="justify" vertical="top" wrapText="1" readingOrder="1"/>
    </xf>
    <xf numFmtId="0" fontId="8" fillId="8" borderId="6" xfId="0" applyFont="1" applyFill="1" applyBorder="1" applyAlignment="1">
      <alignment horizontal="justify" vertical="top" wrapText="1" readingOrder="1"/>
    </xf>
    <xf numFmtId="0" fontId="8" fillId="7" borderId="6" xfId="0" applyFont="1" applyFill="1" applyBorder="1" applyAlignment="1">
      <alignment horizontal="justify" vertical="top" wrapText="1" readingOrder="1"/>
    </xf>
    <xf numFmtId="0" fontId="4" fillId="0" borderId="6" xfId="0" applyFont="1" applyFill="1" applyBorder="1" applyAlignment="1">
      <alignment horizontal="justify" vertical="top" wrapText="1" readingOrder="1"/>
    </xf>
    <xf numFmtId="0" fontId="4" fillId="9" borderId="6" xfId="0" applyFont="1" applyFill="1" applyBorder="1" applyAlignment="1">
      <alignment horizontal="center" vertical="center" wrapText="1"/>
    </xf>
    <xf numFmtId="0" fontId="4" fillId="9" borderId="6" xfId="0" applyFont="1" applyFill="1" applyBorder="1" applyAlignment="1">
      <alignment horizontal="center" vertical="center"/>
    </xf>
    <xf numFmtId="0" fontId="4" fillId="9" borderId="6" xfId="0" applyFont="1" applyFill="1" applyBorder="1" applyAlignment="1">
      <alignment horizontal="justify" vertical="top" wrapText="1" readingOrder="1"/>
    </xf>
    <xf numFmtId="9" fontId="4" fillId="9" borderId="6" xfId="0" applyNumberFormat="1" applyFont="1" applyFill="1" applyBorder="1" applyAlignment="1">
      <alignment horizontal="center" vertical="center"/>
    </xf>
    <xf numFmtId="0" fontId="3" fillId="10" borderId="6" xfId="0" applyFont="1" applyFill="1" applyBorder="1" applyAlignment="1">
      <alignment horizontal="center" wrapText="1" readingOrder="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9" fontId="4" fillId="0" borderId="6" xfId="0" applyNumberFormat="1" applyFont="1" applyFill="1" applyBorder="1" applyAlignment="1">
      <alignment horizontal="center" vertical="center"/>
    </xf>
    <xf numFmtId="0" fontId="8" fillId="9" borderId="6" xfId="0" applyFont="1" applyFill="1" applyBorder="1" applyAlignment="1">
      <alignment horizontal="justify" vertical="top" wrapText="1" readingOrder="1"/>
    </xf>
    <xf numFmtId="0" fontId="2" fillId="3" borderId="11" xfId="0" applyFont="1" applyFill="1" applyBorder="1" applyAlignment="1">
      <alignment vertical="center" wrapText="1" readingOrder="1"/>
    </xf>
    <xf numFmtId="0" fontId="2" fillId="3" borderId="12" xfId="0" applyFont="1" applyFill="1" applyBorder="1" applyAlignment="1">
      <alignment vertical="center" wrapText="1" readingOrder="1"/>
    </xf>
    <xf numFmtId="0" fontId="2" fillId="3" borderId="11" xfId="0" applyFont="1" applyFill="1" applyBorder="1" applyAlignment="1">
      <alignment horizontal="center" vertical="center" wrapText="1" readingOrder="1"/>
    </xf>
    <xf numFmtId="0" fontId="2" fillId="3" borderId="12" xfId="0" applyFont="1" applyFill="1" applyBorder="1" applyAlignment="1">
      <alignment horizontal="center" vertical="center" wrapText="1" readingOrder="1"/>
    </xf>
    <xf numFmtId="0" fontId="2" fillId="3" borderId="13" xfId="0" applyFont="1" applyFill="1" applyBorder="1" applyAlignment="1">
      <alignment horizontal="center" vertical="center" wrapText="1" readingOrder="1"/>
    </xf>
    <xf numFmtId="9" fontId="3" fillId="0" borderId="6" xfId="1" applyFont="1" applyBorder="1" applyAlignment="1">
      <alignment horizontal="center" vertical="center" wrapText="1" readingOrder="1"/>
    </xf>
    <xf numFmtId="0" fontId="2" fillId="2" borderId="1" xfId="0" applyFont="1" applyFill="1" applyBorder="1" applyAlignment="1">
      <alignment horizontal="center" vertical="center" wrapText="1" readingOrder="1"/>
    </xf>
    <xf numFmtId="0" fontId="2" fillId="2" borderId="7" xfId="0" applyFont="1" applyFill="1" applyBorder="1" applyAlignment="1">
      <alignment horizontal="center" vertical="center" wrapText="1" readingOrder="1"/>
    </xf>
    <xf numFmtId="0" fontId="10" fillId="0" borderId="0" xfId="0" applyFont="1"/>
    <xf numFmtId="0" fontId="9" fillId="12" borderId="14" xfId="0" applyFont="1" applyFill="1" applyBorder="1" applyAlignment="1">
      <alignment horizontal="center" vertical="center" wrapText="1" readingOrder="1"/>
    </xf>
    <xf numFmtId="0" fontId="11" fillId="0" borderId="15" xfId="0" applyFont="1" applyFill="1" applyBorder="1" applyAlignment="1">
      <alignment horizontal="center" vertical="center" wrapText="1" readingOrder="1"/>
    </xf>
    <xf numFmtId="9" fontId="11" fillId="0" borderId="15" xfId="0" applyNumberFormat="1" applyFont="1" applyFill="1" applyBorder="1" applyAlignment="1">
      <alignment horizontal="center" vertical="center" wrapText="1" readingOrder="1"/>
    </xf>
    <xf numFmtId="0" fontId="10" fillId="0" borderId="0" xfId="0" applyFont="1" applyFill="1"/>
    <xf numFmtId="0" fontId="11" fillId="0" borderId="6" xfId="0" applyFont="1" applyFill="1" applyBorder="1" applyAlignment="1">
      <alignment horizontal="center" wrapText="1" readingOrder="1"/>
    </xf>
    <xf numFmtId="0" fontId="11" fillId="0" borderId="6" xfId="0" applyFont="1" applyFill="1" applyBorder="1" applyAlignment="1">
      <alignment horizontal="center" vertical="center" wrapText="1" readingOrder="1"/>
    </xf>
    <xf numFmtId="1" fontId="11" fillId="0" borderId="6" xfId="0" applyNumberFormat="1" applyFont="1" applyFill="1" applyBorder="1" applyAlignment="1">
      <alignment horizontal="center" vertical="center" wrapText="1" readingOrder="1"/>
    </xf>
    <xf numFmtId="0" fontId="10" fillId="0" borderId="0" xfId="0" applyFont="1" applyAlignment="1">
      <alignment horizontal="center"/>
    </xf>
    <xf numFmtId="0" fontId="11" fillId="9" borderId="15" xfId="0" applyFont="1" applyFill="1" applyBorder="1" applyAlignment="1">
      <alignment horizontal="center" vertical="center" wrapText="1" readingOrder="1"/>
    </xf>
    <xf numFmtId="0" fontId="11" fillId="9" borderId="6" xfId="0" applyFont="1" applyFill="1" applyBorder="1" applyAlignment="1">
      <alignment horizontal="center" wrapText="1" readingOrder="1"/>
    </xf>
    <xf numFmtId="0" fontId="11" fillId="9" borderId="6" xfId="0" applyFont="1" applyFill="1" applyBorder="1" applyAlignment="1">
      <alignment horizontal="center" vertical="center" wrapText="1" readingOrder="1"/>
    </xf>
    <xf numFmtId="0" fontId="12" fillId="12" borderId="21" xfId="0" applyFont="1" applyFill="1" applyBorder="1" applyAlignment="1">
      <alignment horizontal="center" vertical="center"/>
    </xf>
    <xf numFmtId="0" fontId="16" fillId="0" borderId="0" xfId="0" applyFont="1" applyAlignment="1">
      <alignment horizontal="center"/>
    </xf>
    <xf numFmtId="0" fontId="16" fillId="0" borderId="0" xfId="0" applyFont="1"/>
    <xf numFmtId="0" fontId="15" fillId="15" borderId="14" xfId="0" applyFont="1" applyFill="1" applyBorder="1" applyAlignment="1">
      <alignment horizontal="center" vertical="center"/>
    </xf>
    <xf numFmtId="0" fontId="13" fillId="12" borderId="18" xfId="0" applyFont="1" applyFill="1" applyBorder="1" applyAlignment="1">
      <alignment horizontal="center" vertical="center" wrapText="1" readingOrder="1"/>
    </xf>
    <xf numFmtId="3" fontId="22" fillId="0" borderId="32" xfId="2" applyNumberFormat="1" applyFont="1" applyFill="1" applyBorder="1" applyAlignment="1">
      <alignment horizontal="center" vertical="center" wrapText="1" readingOrder="1"/>
    </xf>
    <xf numFmtId="3" fontId="22" fillId="0" borderId="28" xfId="2" applyNumberFormat="1" applyFont="1" applyFill="1" applyBorder="1" applyAlignment="1">
      <alignment horizontal="center" vertical="center" wrapText="1" readingOrder="1"/>
    </xf>
    <xf numFmtId="0" fontId="23" fillId="0" borderId="15" xfId="0" applyFont="1" applyFill="1" applyBorder="1" applyAlignment="1">
      <alignment horizontal="center" vertical="center" wrapText="1" readingOrder="1"/>
    </xf>
    <xf numFmtId="9" fontId="23" fillId="0" borderId="15" xfId="0" applyNumberFormat="1" applyFont="1" applyFill="1" applyBorder="1" applyAlignment="1">
      <alignment horizontal="center" vertical="center" wrapText="1" readingOrder="1"/>
    </xf>
    <xf numFmtId="3" fontId="23" fillId="0" borderId="15" xfId="0" applyNumberFormat="1" applyFont="1" applyFill="1" applyBorder="1" applyAlignment="1">
      <alignment horizontal="center" vertical="center" wrapText="1" readingOrder="1"/>
    </xf>
    <xf numFmtId="3" fontId="23" fillId="0" borderId="32" xfId="2" applyNumberFormat="1" applyFont="1" applyFill="1" applyBorder="1" applyAlignment="1">
      <alignment horizontal="center" vertical="center" wrapText="1" readingOrder="1"/>
    </xf>
    <xf numFmtId="9" fontId="23" fillId="0" borderId="32" xfId="0" applyNumberFormat="1" applyFont="1" applyFill="1" applyBorder="1" applyAlignment="1">
      <alignment horizontal="center" vertical="center" wrapText="1" readingOrder="1"/>
    </xf>
    <xf numFmtId="0" fontId="24" fillId="0" borderId="6" xfId="0" applyFont="1" applyFill="1" applyBorder="1" applyAlignment="1">
      <alignment horizontal="center" vertical="center"/>
    </xf>
    <xf numFmtId="0" fontId="24" fillId="0" borderId="6" xfId="0" applyFont="1" applyFill="1" applyBorder="1"/>
    <xf numFmtId="0" fontId="24" fillId="0" borderId="0" xfId="0" applyFont="1" applyFill="1"/>
    <xf numFmtId="3" fontId="23" fillId="0" borderId="28" xfId="2" applyNumberFormat="1" applyFont="1" applyFill="1" applyBorder="1" applyAlignment="1">
      <alignment horizontal="center" vertical="center" wrapText="1" readingOrder="1"/>
    </xf>
    <xf numFmtId="0" fontId="24" fillId="0" borderId="28" xfId="0" applyFont="1" applyFill="1" applyBorder="1" applyAlignment="1">
      <alignment horizontal="center" vertical="center"/>
    </xf>
    <xf numFmtId="9" fontId="24" fillId="0" borderId="28" xfId="1" applyFont="1" applyFill="1" applyBorder="1" applyAlignment="1">
      <alignment horizontal="center" vertical="center"/>
    </xf>
    <xf numFmtId="0" fontId="23" fillId="0" borderId="6" xfId="0" applyFont="1" applyFill="1" applyBorder="1" applyAlignment="1">
      <alignment horizontal="center" vertical="center" wrapText="1" readingOrder="1"/>
    </xf>
    <xf numFmtId="3" fontId="23" fillId="0" borderId="6" xfId="0" applyNumberFormat="1" applyFont="1" applyFill="1" applyBorder="1" applyAlignment="1">
      <alignment horizontal="center" vertical="center" wrapText="1" readingOrder="1"/>
    </xf>
    <xf numFmtId="0" fontId="24" fillId="0" borderId="28" xfId="0" applyFont="1" applyFill="1" applyBorder="1"/>
    <xf numFmtId="3" fontId="24" fillId="0" borderId="28" xfId="0" applyNumberFormat="1" applyFont="1" applyFill="1" applyBorder="1" applyAlignment="1">
      <alignment horizontal="center" vertical="center"/>
    </xf>
    <xf numFmtId="0" fontId="24" fillId="0" borderId="30" xfId="0" applyFont="1" applyFill="1" applyBorder="1"/>
    <xf numFmtId="164" fontId="23" fillId="0" borderId="15" xfId="0" applyNumberFormat="1" applyFont="1" applyFill="1" applyBorder="1" applyAlignment="1">
      <alignment horizontal="center" vertical="center" wrapText="1" readingOrder="1"/>
    </xf>
    <xf numFmtId="3" fontId="22" fillId="0" borderId="32" xfId="2" applyNumberFormat="1" applyFont="1" applyFill="1" applyBorder="1" applyAlignment="1">
      <alignment horizontal="center" vertical="center" textRotation="90" wrapText="1" readingOrder="1"/>
    </xf>
    <xf numFmtId="0" fontId="24" fillId="0" borderId="28" xfId="0" applyFont="1" applyFill="1" applyBorder="1" applyAlignment="1">
      <alignment horizontal="center" vertical="center" wrapText="1"/>
    </xf>
    <xf numFmtId="3" fontId="25" fillId="0" borderId="6" xfId="0" applyNumberFormat="1" applyFont="1" applyFill="1" applyBorder="1" applyAlignment="1">
      <alignment horizontal="center" vertical="center" textRotation="90"/>
    </xf>
    <xf numFmtId="3" fontId="26" fillId="0" borderId="28" xfId="0" applyNumberFormat="1" applyFont="1" applyFill="1" applyBorder="1" applyAlignment="1">
      <alignment horizontal="center" vertical="center"/>
    </xf>
    <xf numFmtId="0" fontId="24" fillId="0" borderId="6" xfId="0" applyFont="1" applyFill="1" applyBorder="1" applyAlignment="1">
      <alignment horizontal="center" vertical="center" wrapText="1"/>
    </xf>
    <xf numFmtId="9" fontId="24" fillId="0" borderId="6" xfId="1" applyFont="1" applyFill="1" applyBorder="1" applyAlignment="1">
      <alignment horizontal="center" vertical="center"/>
    </xf>
    <xf numFmtId="3" fontId="27" fillId="0" borderId="15" xfId="2" applyNumberFormat="1" applyFont="1" applyFill="1" applyBorder="1" applyAlignment="1">
      <alignment horizontal="center" vertical="center" textRotation="90" wrapText="1" readingOrder="1"/>
    </xf>
    <xf numFmtId="0" fontId="17" fillId="16" borderId="14" xfId="0" applyFont="1" applyFill="1" applyBorder="1" applyAlignment="1">
      <alignment horizontal="center" vertical="center" wrapText="1" readingOrder="1"/>
    </xf>
    <xf numFmtId="0" fontId="17" fillId="16" borderId="18" xfId="0" applyFont="1" applyFill="1" applyBorder="1" applyAlignment="1">
      <alignment horizontal="center" vertical="center" wrapText="1" readingOrder="1"/>
    </xf>
    <xf numFmtId="0" fontId="17" fillId="16" borderId="16" xfId="0" applyFont="1" applyFill="1" applyBorder="1" applyAlignment="1">
      <alignment horizontal="center" vertical="center" textRotation="90" wrapText="1" readingOrder="1"/>
    </xf>
    <xf numFmtId="0" fontId="17" fillId="16" borderId="16" xfId="0" applyFont="1" applyFill="1" applyBorder="1" applyAlignment="1">
      <alignment horizontal="center" vertical="center" wrapText="1" readingOrder="1"/>
    </xf>
    <xf numFmtId="0" fontId="17" fillId="16" borderId="17" xfId="0" applyFont="1" applyFill="1" applyBorder="1" applyAlignment="1">
      <alignment horizontal="center" vertical="center" wrapText="1" readingOrder="1"/>
    </xf>
    <xf numFmtId="0" fontId="17" fillId="17" borderId="17" xfId="0" applyFont="1" applyFill="1" applyBorder="1" applyAlignment="1">
      <alignment horizontal="center" vertical="center" wrapText="1" readingOrder="1"/>
    </xf>
    <xf numFmtId="0" fontId="17" fillId="17" borderId="16" xfId="0" applyFont="1" applyFill="1" applyBorder="1" applyAlignment="1">
      <alignment horizontal="center" vertical="center" textRotation="90" wrapText="1" readingOrder="1"/>
    </xf>
    <xf numFmtId="0" fontId="17" fillId="17" borderId="16" xfId="0" applyFont="1" applyFill="1" applyBorder="1" applyAlignment="1">
      <alignment horizontal="center" vertical="center" wrapText="1" readingOrder="1"/>
    </xf>
    <xf numFmtId="0" fontId="17" fillId="18" borderId="17" xfId="0" applyFont="1" applyFill="1" applyBorder="1" applyAlignment="1">
      <alignment horizontal="center" vertical="center" wrapText="1" readingOrder="1"/>
    </xf>
    <xf numFmtId="0" fontId="17" fillId="18" borderId="16" xfId="0" applyFont="1" applyFill="1" applyBorder="1" applyAlignment="1">
      <alignment horizontal="center" vertical="center" textRotation="90" wrapText="1" readingOrder="1"/>
    </xf>
    <xf numFmtId="0" fontId="17" fillId="18" borderId="16" xfId="0" applyFont="1" applyFill="1" applyBorder="1" applyAlignment="1">
      <alignment horizontal="center" vertical="center" wrapText="1" readingOrder="1"/>
    </xf>
    <xf numFmtId="0" fontId="14" fillId="19" borderId="16" xfId="0" applyFont="1" applyFill="1" applyBorder="1" applyAlignment="1">
      <alignment vertical="center" wrapText="1" readingOrder="1"/>
    </xf>
    <xf numFmtId="0" fontId="14" fillId="19" borderId="17" xfId="0" applyFont="1" applyFill="1" applyBorder="1" applyAlignment="1">
      <alignment vertical="center" wrapText="1" readingOrder="1"/>
    </xf>
    <xf numFmtId="0" fontId="14" fillId="19" borderId="18" xfId="0" applyFont="1" applyFill="1" applyBorder="1" applyAlignment="1">
      <alignment vertical="center" wrapText="1" readingOrder="1"/>
    </xf>
    <xf numFmtId="165" fontId="23" fillId="0" borderId="15" xfId="2" applyNumberFormat="1" applyFont="1" applyFill="1" applyBorder="1" applyAlignment="1">
      <alignment horizontal="center" vertical="center" wrapText="1" readingOrder="1"/>
    </xf>
    <xf numFmtId="0" fontId="23" fillId="0" borderId="33" xfId="0" applyFont="1" applyFill="1" applyBorder="1" applyAlignment="1">
      <alignment horizontal="center" vertical="center" wrapText="1" readingOrder="1"/>
    </xf>
    <xf numFmtId="9" fontId="23" fillId="0" borderId="15" xfId="1" applyFont="1" applyFill="1" applyBorder="1" applyAlignment="1">
      <alignment horizontal="center" vertical="center" wrapText="1" readingOrder="1"/>
    </xf>
    <xf numFmtId="0" fontId="23" fillId="0" borderId="29" xfId="0" applyFont="1" applyFill="1" applyBorder="1" applyAlignment="1">
      <alignment horizontal="center" vertical="center" wrapText="1" readingOrder="1"/>
    </xf>
    <xf numFmtId="3" fontId="23" fillId="20" borderId="28" xfId="2" applyNumberFormat="1" applyFont="1" applyFill="1" applyBorder="1" applyAlignment="1">
      <alignment horizontal="center" vertical="center" wrapText="1" readingOrder="1"/>
    </xf>
    <xf numFmtId="0" fontId="23" fillId="20" borderId="33" xfId="0" applyFont="1" applyFill="1" applyBorder="1" applyAlignment="1">
      <alignment horizontal="center" vertical="center" wrapText="1" readingOrder="1"/>
    </xf>
    <xf numFmtId="0" fontId="23" fillId="20" borderId="15" xfId="0" applyFont="1" applyFill="1" applyBorder="1" applyAlignment="1">
      <alignment horizontal="center" vertical="center" wrapText="1" readingOrder="1"/>
    </xf>
    <xf numFmtId="9" fontId="23" fillId="20" borderId="15" xfId="0" applyNumberFormat="1" applyFont="1" applyFill="1" applyBorder="1" applyAlignment="1">
      <alignment horizontal="center" vertical="center" wrapText="1" readingOrder="1"/>
    </xf>
    <xf numFmtId="164" fontId="23" fillId="20" borderId="15" xfId="0" applyNumberFormat="1" applyFont="1" applyFill="1" applyBorder="1" applyAlignment="1">
      <alignment horizontal="center" vertical="center" wrapText="1" readingOrder="1"/>
    </xf>
    <xf numFmtId="165" fontId="23" fillId="20" borderId="15" xfId="2" applyNumberFormat="1" applyFont="1" applyFill="1" applyBorder="1" applyAlignment="1">
      <alignment horizontal="center" vertical="center" wrapText="1" readingOrder="1"/>
    </xf>
    <xf numFmtId="3" fontId="23" fillId="20" borderId="32" xfId="2" applyNumberFormat="1" applyFont="1" applyFill="1" applyBorder="1" applyAlignment="1">
      <alignment horizontal="center" vertical="center" wrapText="1" readingOrder="1"/>
    </xf>
    <xf numFmtId="3" fontId="22" fillId="20" borderId="32" xfId="2" applyNumberFormat="1" applyFont="1" applyFill="1" applyBorder="1" applyAlignment="1">
      <alignment horizontal="center" vertical="center" wrapText="1" readingOrder="1"/>
    </xf>
    <xf numFmtId="3" fontId="23" fillId="20" borderId="34" xfId="2" applyNumberFormat="1" applyFont="1" applyFill="1" applyBorder="1" applyAlignment="1">
      <alignment horizontal="center" vertical="center" wrapText="1" readingOrder="1"/>
    </xf>
    <xf numFmtId="166" fontId="23" fillId="20" borderId="15" xfId="2" applyNumberFormat="1" applyFont="1" applyFill="1" applyBorder="1" applyAlignment="1">
      <alignment horizontal="center" vertical="center" wrapText="1" readingOrder="1"/>
    </xf>
    <xf numFmtId="0" fontId="23" fillId="20" borderId="35" xfId="0" applyFont="1" applyFill="1" applyBorder="1" applyAlignment="1">
      <alignment horizontal="center" vertical="center" wrapText="1" readingOrder="1"/>
    </xf>
    <xf numFmtId="0" fontId="23" fillId="0" borderId="28" xfId="0" applyFont="1" applyFill="1" applyBorder="1" applyAlignment="1">
      <alignment horizontal="center" vertical="center" wrapText="1" readingOrder="1"/>
    </xf>
    <xf numFmtId="0" fontId="2" fillId="16" borderId="26" xfId="0" applyFont="1" applyFill="1" applyBorder="1" applyAlignment="1">
      <alignment horizontal="center" vertical="center" wrapText="1" readingOrder="1"/>
    </xf>
    <xf numFmtId="0" fontId="2" fillId="16" borderId="36" xfId="0" applyFont="1" applyFill="1" applyBorder="1" applyAlignment="1">
      <alignment horizontal="center" vertical="center" wrapText="1" readingOrder="1"/>
    </xf>
    <xf numFmtId="3" fontId="23" fillId="20" borderId="32" xfId="2" applyNumberFormat="1" applyFont="1" applyFill="1" applyBorder="1" applyAlignment="1">
      <alignment horizontal="center" vertical="center" textRotation="90" wrapText="1" readingOrder="1"/>
    </xf>
    <xf numFmtId="0" fontId="15" fillId="12" borderId="14" xfId="0" applyFont="1" applyFill="1" applyBorder="1" applyAlignment="1">
      <alignment horizontal="center" vertical="center"/>
    </xf>
    <xf numFmtId="3" fontId="23" fillId="0" borderId="28" xfId="2" applyNumberFormat="1" applyFont="1" applyFill="1" applyBorder="1" applyAlignment="1">
      <alignment horizontal="center" vertical="center" textRotation="90" wrapText="1" readingOrder="1"/>
    </xf>
    <xf numFmtId="0" fontId="23" fillId="20" borderId="12" xfId="0" applyFont="1" applyFill="1" applyBorder="1" applyAlignment="1">
      <alignment horizontal="center" vertical="center" wrapText="1" readingOrder="1"/>
    </xf>
    <xf numFmtId="3" fontId="23" fillId="20" borderId="0" xfId="2" applyNumberFormat="1" applyFont="1" applyFill="1" applyBorder="1" applyAlignment="1">
      <alignment horizontal="center" vertical="center" wrapText="1" readingOrder="1"/>
    </xf>
    <xf numFmtId="3" fontId="23" fillId="0" borderId="0" xfId="2" applyNumberFormat="1" applyFont="1" applyFill="1" applyBorder="1" applyAlignment="1">
      <alignment horizontal="center" vertical="center" wrapText="1" readingOrder="1"/>
    </xf>
    <xf numFmtId="0" fontId="13" fillId="12" borderId="18" xfId="0" applyFont="1" applyFill="1" applyBorder="1" applyAlignment="1">
      <alignment vertical="center" wrapText="1" readingOrder="1"/>
    </xf>
    <xf numFmtId="0" fontId="4" fillId="0" borderId="0" xfId="0" applyFont="1" applyAlignment="1">
      <alignment wrapText="1"/>
    </xf>
    <xf numFmtId="0" fontId="4" fillId="0" borderId="0" xfId="0" applyFont="1" applyAlignment="1">
      <alignment horizontal="center" vertical="center" wrapText="1"/>
    </xf>
    <xf numFmtId="10" fontId="4" fillId="0" borderId="0" xfId="1" applyNumberFormat="1" applyFont="1" applyAlignment="1">
      <alignment horizontal="center" vertical="center" wrapText="1"/>
    </xf>
    <xf numFmtId="10" fontId="4" fillId="0" borderId="0" xfId="0" applyNumberFormat="1" applyFont="1" applyAlignment="1">
      <alignment horizontal="center" vertical="center" wrapText="1"/>
    </xf>
    <xf numFmtId="9" fontId="4" fillId="0" borderId="0" xfId="0" applyNumberFormat="1"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xf>
    <xf numFmtId="0" fontId="4" fillId="9" borderId="0" xfId="0" applyFont="1" applyFill="1"/>
    <xf numFmtId="0" fontId="4" fillId="9" borderId="0" xfId="0" applyFont="1" applyFill="1" applyAlignment="1">
      <alignment wrapText="1"/>
    </xf>
    <xf numFmtId="0" fontId="4" fillId="9" borderId="0" xfId="0" applyFont="1" applyFill="1" applyAlignment="1">
      <alignment horizontal="center" vertical="center" wrapText="1"/>
    </xf>
    <xf numFmtId="0" fontId="4" fillId="9" borderId="0" xfId="0" applyFont="1" applyFill="1" applyAlignment="1">
      <alignment horizontal="left"/>
    </xf>
    <xf numFmtId="0" fontId="13" fillId="16" borderId="14" xfId="0" applyFont="1" applyFill="1" applyBorder="1" applyAlignment="1">
      <alignment horizontal="center" vertical="center" wrapText="1" readingOrder="1"/>
    </xf>
    <xf numFmtId="0" fontId="13" fillId="12" borderId="14" xfId="0" applyFont="1" applyFill="1" applyBorder="1" applyAlignment="1">
      <alignment horizontal="center" vertical="center" wrapText="1" readingOrder="1"/>
    </xf>
    <xf numFmtId="0" fontId="13" fillId="12" borderId="14" xfId="0" applyFont="1" applyFill="1" applyBorder="1" applyAlignment="1">
      <alignment vertical="center" wrapText="1" readingOrder="1"/>
    </xf>
    <xf numFmtId="0" fontId="4" fillId="0" borderId="0" xfId="0" applyFont="1" applyAlignment="1">
      <alignment horizontal="center"/>
    </xf>
    <xf numFmtId="0" fontId="4" fillId="0" borderId="28" xfId="0" applyFont="1" applyBorder="1" applyAlignment="1">
      <alignment horizontal="center" vertical="center" wrapText="1"/>
    </xf>
    <xf numFmtId="10" fontId="4" fillId="0" borderId="28" xfId="1" applyNumberFormat="1" applyFont="1" applyBorder="1" applyAlignment="1">
      <alignment horizontal="center" vertical="center" wrapText="1"/>
    </xf>
    <xf numFmtId="9" fontId="4" fillId="0" borderId="28" xfId="0" applyNumberFormat="1" applyFont="1" applyBorder="1" applyAlignment="1">
      <alignment horizontal="center" vertical="center" wrapText="1"/>
    </xf>
    <xf numFmtId="10" fontId="4" fillId="0" borderId="28" xfId="0" applyNumberFormat="1" applyFont="1" applyBorder="1" applyAlignment="1">
      <alignment horizontal="center" vertical="center" wrapText="1"/>
    </xf>
    <xf numFmtId="0" fontId="4" fillId="0" borderId="28" xfId="0" quotePrefix="1" applyFont="1" applyBorder="1" applyAlignment="1">
      <alignment horizontal="center" vertical="center" wrapText="1"/>
    </xf>
    <xf numFmtId="3" fontId="4" fillId="0" borderId="28" xfId="0" applyNumberFormat="1" applyFont="1" applyBorder="1" applyAlignment="1">
      <alignment horizontal="center" vertical="center" wrapText="1"/>
    </xf>
    <xf numFmtId="0" fontId="4" fillId="21" borderId="28" xfId="0" applyFont="1" applyFill="1" applyBorder="1" applyAlignment="1">
      <alignment horizontal="center" vertical="center" wrapText="1"/>
    </xf>
    <xf numFmtId="167" fontId="4" fillId="0" borderId="28" xfId="0" applyNumberFormat="1" applyFont="1" applyBorder="1" applyAlignment="1">
      <alignment horizontal="center" vertical="center" wrapText="1"/>
    </xf>
    <xf numFmtId="1" fontId="4" fillId="0" borderId="28" xfId="0" applyNumberFormat="1" applyFont="1" applyBorder="1" applyAlignment="1">
      <alignment horizontal="center" vertical="center" wrapText="1"/>
    </xf>
    <xf numFmtId="1" fontId="4" fillId="0" borderId="28" xfId="1" applyNumberFormat="1" applyFont="1" applyBorder="1" applyAlignment="1">
      <alignment horizontal="center" vertical="center" wrapText="1"/>
    </xf>
    <xf numFmtId="1" fontId="4" fillId="0" borderId="0" xfId="0" applyNumberFormat="1" applyFont="1" applyAlignment="1">
      <alignment horizontal="center" vertical="center" wrapText="1"/>
    </xf>
    <xf numFmtId="0" fontId="17" fillId="12" borderId="16" xfId="0" applyFont="1" applyFill="1" applyBorder="1" applyAlignment="1">
      <alignment horizontal="center" vertical="center" textRotation="90" wrapText="1" readingOrder="1"/>
    </xf>
    <xf numFmtId="0" fontId="17" fillId="12" borderId="16" xfId="0" applyFont="1" applyFill="1" applyBorder="1" applyAlignment="1">
      <alignment horizontal="center" vertical="center" wrapText="1" readingOrder="1"/>
    </xf>
    <xf numFmtId="0" fontId="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Border="1" applyAlignment="1">
      <alignment horizontal="center" vertical="center" wrapText="1" readingOrder="1"/>
    </xf>
    <xf numFmtId="0" fontId="13" fillId="0" borderId="0" xfId="0" applyFont="1" applyFill="1" applyBorder="1" applyAlignment="1">
      <alignment horizontal="center" vertical="center" wrapText="1" readingOrder="1"/>
    </xf>
    <xf numFmtId="0" fontId="21" fillId="0" borderId="0" xfId="0" applyFont="1" applyFill="1" applyBorder="1" applyAlignment="1">
      <alignment horizontal="center" vertical="center" wrapText="1" readingOrder="1"/>
    </xf>
    <xf numFmtId="0" fontId="17" fillId="0" borderId="0" xfId="0" applyFont="1" applyFill="1" applyBorder="1" applyAlignment="1">
      <alignment horizontal="center" vertical="center" wrapText="1" readingOrder="1"/>
    </xf>
    <xf numFmtId="0" fontId="2" fillId="0" borderId="0" xfId="0" applyFont="1" applyFill="1" applyBorder="1" applyAlignment="1">
      <alignment horizontal="center" vertical="center" wrapText="1" readingOrder="1"/>
    </xf>
    <xf numFmtId="0" fontId="2" fillId="0" borderId="0" xfId="0" applyFont="1" applyFill="1" applyBorder="1" applyAlignment="1">
      <alignment horizontal="center" vertical="center" textRotation="90" wrapText="1" readingOrder="1"/>
    </xf>
    <xf numFmtId="0" fontId="17" fillId="0" borderId="0" xfId="0" applyFont="1" applyFill="1" applyBorder="1" applyAlignment="1">
      <alignment horizontal="center" vertical="center" textRotation="90" wrapText="1" readingOrder="1"/>
    </xf>
    <xf numFmtId="0" fontId="21" fillId="0" borderId="0" xfId="0" applyFont="1" applyFill="1" applyBorder="1" applyAlignment="1">
      <alignment horizontal="center" vertical="center" textRotation="90" wrapText="1" readingOrder="1"/>
    </xf>
    <xf numFmtId="0" fontId="16" fillId="0" borderId="0" xfId="0" applyFont="1" applyFill="1" applyAlignment="1">
      <alignment horizontal="center" vertical="center"/>
    </xf>
    <xf numFmtId="0" fontId="4" fillId="0" borderId="0" xfId="0" applyFont="1" applyFill="1" applyAlignment="1">
      <alignment horizontal="center" vertical="center" wrapText="1"/>
    </xf>
    <xf numFmtId="10" fontId="4" fillId="0" borderId="0" xfId="1" applyNumberFormat="1" applyFont="1" applyFill="1" applyAlignment="1">
      <alignment horizontal="center" vertical="center" wrapText="1"/>
    </xf>
    <xf numFmtId="9" fontId="4" fillId="0" borderId="0" xfId="0" applyNumberFormat="1" applyFont="1" applyFill="1" applyAlignment="1">
      <alignment horizontal="center" vertical="center" wrapText="1"/>
    </xf>
    <xf numFmtId="0" fontId="21" fillId="12" borderId="16" xfId="0" applyFont="1" applyFill="1" applyBorder="1" applyAlignment="1">
      <alignment horizontal="center" vertical="center" textRotation="90" wrapText="1" readingOrder="1"/>
    </xf>
    <xf numFmtId="0" fontId="14" fillId="0" borderId="28" xfId="0" applyFont="1" applyFill="1" applyBorder="1" applyAlignment="1">
      <alignment horizontal="center" vertical="center" wrapText="1" readingOrder="1"/>
    </xf>
    <xf numFmtId="0" fontId="13" fillId="0" borderId="28" xfId="0" applyFont="1" applyFill="1" applyBorder="1" applyAlignment="1">
      <alignment horizontal="center" vertical="center" wrapText="1" readingOrder="1"/>
    </xf>
    <xf numFmtId="0" fontId="21" fillId="0" borderId="28" xfId="0" applyFont="1" applyFill="1" applyBorder="1" applyAlignment="1">
      <alignment horizontal="center" vertical="center" wrapText="1" readingOrder="1"/>
    </xf>
    <xf numFmtId="0" fontId="17" fillId="0" borderId="28" xfId="0" applyFont="1" applyFill="1" applyBorder="1" applyAlignment="1">
      <alignment horizontal="center" vertical="center" wrapText="1" readingOrder="1"/>
    </xf>
    <xf numFmtId="0" fontId="2" fillId="0" borderId="28" xfId="0" applyFont="1" applyFill="1" applyBorder="1" applyAlignment="1">
      <alignment horizontal="center" vertical="center" wrapText="1" readingOrder="1"/>
    </xf>
    <xf numFmtId="0" fontId="2" fillId="0" borderId="28" xfId="0" applyFont="1" applyFill="1" applyBorder="1" applyAlignment="1">
      <alignment horizontal="center" vertical="center" textRotation="90" wrapText="1" readingOrder="1"/>
    </xf>
    <xf numFmtId="0" fontId="17" fillId="0" borderId="28" xfId="0" applyFont="1" applyFill="1" applyBorder="1" applyAlignment="1">
      <alignment horizontal="center" vertical="center" textRotation="90" wrapText="1" readingOrder="1"/>
    </xf>
    <xf numFmtId="0" fontId="21" fillId="0" borderId="28" xfId="0" applyFont="1" applyFill="1" applyBorder="1" applyAlignment="1">
      <alignment horizontal="center" vertical="center" textRotation="90" wrapText="1" readingOrder="1"/>
    </xf>
    <xf numFmtId="0" fontId="31" fillId="12" borderId="14" xfId="0" applyFont="1" applyFill="1" applyBorder="1" applyAlignment="1">
      <alignment horizontal="center" vertical="center"/>
    </xf>
    <xf numFmtId="0" fontId="32" fillId="0" borderId="0" xfId="0" applyFont="1" applyAlignment="1">
      <alignment horizontal="center" vertical="center"/>
    </xf>
    <xf numFmtId="0" fontId="4" fillId="0" borderId="30" xfId="0" applyFont="1" applyBorder="1" applyAlignment="1">
      <alignment horizontal="center" vertical="center" wrapText="1"/>
    </xf>
    <xf numFmtId="10" fontId="4" fillId="0" borderId="30" xfId="1" applyNumberFormat="1" applyFont="1" applyBorder="1" applyAlignment="1">
      <alignment horizontal="center" vertical="center" wrapText="1"/>
    </xf>
    <xf numFmtId="9" fontId="4" fillId="0" borderId="30" xfId="0" applyNumberFormat="1" applyFont="1" applyBorder="1" applyAlignment="1">
      <alignment horizontal="center" vertical="center" wrapText="1"/>
    </xf>
    <xf numFmtId="0" fontId="13" fillId="0" borderId="28" xfId="0" applyFont="1" applyFill="1" applyBorder="1" applyAlignment="1">
      <alignment vertical="center" wrapText="1" readingOrder="1"/>
    </xf>
    <xf numFmtId="0" fontId="19" fillId="0" borderId="28" xfId="0" applyFont="1" applyFill="1" applyBorder="1" applyAlignment="1">
      <alignment horizontal="center" vertical="center" wrapText="1"/>
    </xf>
    <xf numFmtId="0" fontId="16" fillId="0" borderId="28" xfId="0" applyFont="1" applyFill="1" applyBorder="1"/>
    <xf numFmtId="0" fontId="33" fillId="12" borderId="16"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9" xfId="0" applyFont="1" applyFill="1" applyBorder="1" applyAlignment="1">
      <alignment horizontal="center" vertical="center"/>
    </xf>
    <xf numFmtId="0" fontId="16"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24" fillId="0" borderId="0" xfId="0" applyFont="1" applyFill="1" applyBorder="1"/>
    <xf numFmtId="0" fontId="4" fillId="0" borderId="0" xfId="0" applyFont="1" applyFill="1" applyBorder="1"/>
    <xf numFmtId="0" fontId="14" fillId="12" borderId="16" xfId="0" applyFont="1" applyFill="1" applyBorder="1" applyAlignment="1">
      <alignment horizontal="center" vertical="center" textRotation="90" wrapText="1" readingOrder="1"/>
    </xf>
    <xf numFmtId="0" fontId="14" fillId="12" borderId="39" xfId="0" applyFont="1" applyFill="1" applyBorder="1" applyAlignment="1">
      <alignment horizontal="center" vertical="center" wrapText="1" readingOrder="1"/>
    </xf>
    <xf numFmtId="3" fontId="39" fillId="7" borderId="6" xfId="2" applyNumberFormat="1" applyFont="1" applyFill="1" applyBorder="1" applyAlignment="1">
      <alignment vertical="center" wrapText="1" readingOrder="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41" fillId="22" borderId="6" xfId="0" applyFont="1" applyFill="1" applyBorder="1" applyAlignment="1">
      <alignment horizontal="center" vertical="center"/>
    </xf>
    <xf numFmtId="0" fontId="41" fillId="23" borderId="6" xfId="0" applyFont="1" applyFill="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vertical="center" wrapText="1"/>
    </xf>
    <xf numFmtId="0" fontId="41" fillId="0" borderId="0" xfId="0" applyFont="1" applyAlignment="1">
      <alignment horizontal="right" vertical="center"/>
    </xf>
    <xf numFmtId="0" fontId="42" fillId="0" borderId="0" xfId="0" applyFont="1" applyAlignment="1">
      <alignment horizontal="center" vertical="center"/>
    </xf>
    <xf numFmtId="168" fontId="42" fillId="0" borderId="0" xfId="0" applyNumberFormat="1" applyFont="1" applyAlignment="1">
      <alignment horizontal="center" vertical="center"/>
    </xf>
    <xf numFmtId="0" fontId="41" fillId="0" borderId="6" xfId="0" applyFont="1" applyBorder="1" applyAlignment="1">
      <alignment horizontal="center" vertical="center" wrapText="1"/>
    </xf>
    <xf numFmtId="169" fontId="41" fillId="24" borderId="6" xfId="0" applyNumberFormat="1" applyFont="1" applyFill="1" applyBorder="1" applyAlignment="1">
      <alignment horizontal="center" vertical="center" wrapText="1"/>
    </xf>
    <xf numFmtId="169" fontId="0" fillId="24" borderId="6" xfId="0" applyNumberFormat="1" applyFill="1" applyBorder="1" applyAlignment="1">
      <alignment horizontal="center" vertical="center" wrapText="1"/>
    </xf>
    <xf numFmtId="164" fontId="41" fillId="0" borderId="6" xfId="0" applyNumberFormat="1" applyFont="1" applyBorder="1" applyAlignment="1">
      <alignment horizontal="center" vertical="center" wrapText="1"/>
    </xf>
    <xf numFmtId="0" fontId="0" fillId="25" borderId="6" xfId="0" applyFill="1" applyBorder="1" applyAlignment="1">
      <alignment vertical="center" wrapText="1"/>
    </xf>
    <xf numFmtId="0" fontId="0" fillId="26" borderId="6" xfId="0" applyFill="1" applyBorder="1" applyAlignment="1">
      <alignment vertical="center" wrapText="1"/>
    </xf>
    <xf numFmtId="0" fontId="0" fillId="20" borderId="6" xfId="0" applyFill="1" applyBorder="1" applyAlignment="1">
      <alignment vertical="center" wrapText="1"/>
    </xf>
    <xf numFmtId="0" fontId="0" fillId="27" borderId="6" xfId="0" applyFill="1" applyBorder="1" applyAlignment="1">
      <alignment horizontal="center" vertical="center" wrapText="1"/>
    </xf>
    <xf numFmtId="0" fontId="0" fillId="21" borderId="6" xfId="0" applyFill="1" applyBorder="1" applyAlignment="1">
      <alignment vertical="center" wrapText="1"/>
    </xf>
    <xf numFmtId="0" fontId="41" fillId="0" borderId="0" xfId="0" applyFont="1" applyAlignment="1">
      <alignment vertical="center"/>
    </xf>
    <xf numFmtId="0" fontId="41" fillId="0" borderId="0" xfId="0" applyFont="1" applyAlignment="1"/>
    <xf numFmtId="0" fontId="41" fillId="0" borderId="0" xfId="0" applyFont="1" applyAlignment="1">
      <alignment horizontal="center"/>
    </xf>
    <xf numFmtId="0" fontId="41" fillId="0" borderId="0" xfId="0" applyFont="1" applyAlignment="1">
      <alignment horizontal="right"/>
    </xf>
    <xf numFmtId="164" fontId="39" fillId="7" borderId="6" xfId="0" applyNumberFormat="1" applyFont="1" applyFill="1" applyBorder="1" applyAlignment="1">
      <alignment horizontal="center" vertical="center" wrapText="1" readingOrder="1"/>
    </xf>
    <xf numFmtId="0" fontId="40" fillId="7" borderId="6" xfId="0" applyNumberFormat="1" applyFont="1" applyFill="1" applyBorder="1" applyAlignment="1">
      <alignment horizontal="justify" vertical="center" wrapText="1" readingOrder="1"/>
    </xf>
    <xf numFmtId="0" fontId="40" fillId="7" borderId="6" xfId="0" applyFont="1" applyFill="1" applyBorder="1" applyAlignment="1">
      <alignment horizontal="justify" vertical="center" wrapText="1" readingOrder="1"/>
    </xf>
    <xf numFmtId="3" fontId="39" fillId="7" borderId="6" xfId="0" applyNumberFormat="1" applyFont="1" applyFill="1" applyBorder="1" applyAlignment="1">
      <alignment horizontal="center" vertical="center" wrapText="1" readingOrder="1"/>
    </xf>
    <xf numFmtId="0" fontId="39" fillId="7" borderId="6" xfId="0" applyNumberFormat="1" applyFont="1" applyFill="1" applyBorder="1" applyAlignment="1">
      <alignment horizontal="center" vertical="center" wrapText="1" readingOrder="1"/>
    </xf>
    <xf numFmtId="3" fontId="40" fillId="7" borderId="6" xfId="0" applyNumberFormat="1" applyFont="1" applyFill="1" applyBorder="1" applyAlignment="1">
      <alignment horizontal="center" vertical="center" wrapText="1" readingOrder="1"/>
    </xf>
    <xf numFmtId="0" fontId="40" fillId="7" borderId="6" xfId="0" applyNumberFormat="1" applyFont="1" applyFill="1" applyBorder="1" applyAlignment="1">
      <alignment horizontal="center" vertical="center" wrapText="1" readingOrder="1"/>
    </xf>
    <xf numFmtId="9" fontId="40" fillId="7" borderId="6" xfId="0" applyNumberFormat="1" applyFont="1" applyFill="1" applyBorder="1" applyAlignment="1">
      <alignment horizontal="justify" vertical="center" wrapText="1" readingOrder="1"/>
    </xf>
    <xf numFmtId="9" fontId="40" fillId="7" borderId="6" xfId="0" applyNumberFormat="1" applyFont="1" applyFill="1" applyBorder="1" applyAlignment="1">
      <alignment horizontal="center" vertical="center" wrapText="1" readingOrder="1"/>
    </xf>
    <xf numFmtId="3" fontId="40" fillId="7" borderId="6" xfId="2" applyNumberFormat="1" applyFont="1" applyFill="1" applyBorder="1" applyAlignment="1">
      <alignment horizontal="center" vertical="center" wrapText="1" readingOrder="1"/>
    </xf>
    <xf numFmtId="9" fontId="39" fillId="7" borderId="6" xfId="1" applyFont="1" applyFill="1" applyBorder="1" applyAlignment="1">
      <alignment horizontal="justify" vertical="center" wrapText="1" readingOrder="1"/>
    </xf>
    <xf numFmtId="3" fontId="39" fillId="7" borderId="6" xfId="1" applyNumberFormat="1" applyFont="1" applyFill="1" applyBorder="1" applyAlignment="1">
      <alignment horizontal="center" vertical="center" wrapText="1" readingOrder="1"/>
    </xf>
    <xf numFmtId="0" fontId="39" fillId="7" borderId="6" xfId="1" applyNumberFormat="1" applyFont="1" applyFill="1" applyBorder="1" applyAlignment="1">
      <alignment horizontal="justify" vertical="center" wrapText="1" readingOrder="1"/>
    </xf>
    <xf numFmtId="0" fontId="39" fillId="7" borderId="6" xfId="1" applyNumberFormat="1" applyFont="1" applyFill="1" applyBorder="1" applyAlignment="1">
      <alignment horizontal="center" vertical="center" wrapText="1" readingOrder="1"/>
    </xf>
    <xf numFmtId="1" fontId="39" fillId="7" borderId="6" xfId="1" applyNumberFormat="1" applyFont="1" applyFill="1" applyBorder="1" applyAlignment="1">
      <alignment horizontal="justify" vertical="center" wrapText="1" readingOrder="1"/>
    </xf>
    <xf numFmtId="1" fontId="39" fillId="7" borderId="6" xfId="1" applyNumberFormat="1" applyFont="1" applyFill="1" applyBorder="1" applyAlignment="1">
      <alignment horizontal="center" vertical="center" wrapText="1" readingOrder="1"/>
    </xf>
    <xf numFmtId="3" fontId="4" fillId="0" borderId="0" xfId="0" applyNumberFormat="1" applyFont="1"/>
    <xf numFmtId="9" fontId="39" fillId="7" borderId="6" xfId="1" applyFont="1" applyFill="1" applyBorder="1" applyAlignment="1">
      <alignment horizontal="center" vertical="center" wrapText="1" readingOrder="1"/>
    </xf>
    <xf numFmtId="0" fontId="14" fillId="12" borderId="16" xfId="0" applyFont="1" applyFill="1" applyBorder="1" applyAlignment="1">
      <alignment horizontal="center" vertical="center" wrapText="1" readingOrder="1"/>
    </xf>
    <xf numFmtId="0" fontId="39" fillId="7" borderId="6" xfId="0" applyFont="1" applyFill="1" applyBorder="1" applyAlignment="1">
      <alignment horizontal="center" vertical="center" wrapText="1" readingOrder="1"/>
    </xf>
    <xf numFmtId="3" fontId="39" fillId="7" borderId="6" xfId="2" applyNumberFormat="1" applyFont="1" applyFill="1" applyBorder="1" applyAlignment="1">
      <alignment horizontal="center" vertical="center" wrapText="1" readingOrder="1"/>
    </xf>
    <xf numFmtId="3" fontId="39" fillId="7" borderId="6" xfId="2" applyNumberFormat="1" applyFont="1" applyFill="1" applyBorder="1" applyAlignment="1">
      <alignment horizontal="justify" vertical="center" wrapText="1" readingOrder="1"/>
    </xf>
    <xf numFmtId="0" fontId="44" fillId="7" borderId="6" xfId="0" applyFont="1" applyFill="1" applyBorder="1" applyAlignment="1">
      <alignment horizontal="justify" vertical="center" wrapText="1" readingOrder="1"/>
    </xf>
    <xf numFmtId="0" fontId="4" fillId="0" borderId="0" xfId="0" applyFont="1" applyAlignment="1">
      <alignment horizontal="left" vertical="center"/>
    </xf>
    <xf numFmtId="3" fontId="7" fillId="0" borderId="45" xfId="0" applyNumberFormat="1" applyFont="1" applyBorder="1"/>
    <xf numFmtId="9" fontId="39" fillId="7" borderId="6" xfId="1" applyNumberFormat="1" applyFont="1" applyFill="1" applyBorder="1" applyAlignment="1">
      <alignment horizontal="center" vertical="center" wrapText="1" readingOrder="1"/>
    </xf>
    <xf numFmtId="1" fontId="40" fillId="7" borderId="6" xfId="0" applyNumberFormat="1" applyFont="1" applyFill="1" applyBorder="1" applyAlignment="1">
      <alignment horizontal="justify" vertical="center" wrapText="1" readingOrder="1"/>
    </xf>
    <xf numFmtId="9" fontId="40" fillId="7" borderId="6" xfId="1" applyFont="1" applyFill="1" applyBorder="1" applyAlignment="1">
      <alignment horizontal="justify" vertical="center" wrapText="1" readingOrder="1"/>
    </xf>
    <xf numFmtId="0" fontId="40" fillId="7" borderId="6" xfId="1" applyNumberFormat="1" applyFont="1" applyFill="1" applyBorder="1" applyAlignment="1">
      <alignment horizontal="justify" vertical="center" wrapText="1" readingOrder="1"/>
    </xf>
    <xf numFmtId="9" fontId="40" fillId="7" borderId="6" xfId="1" applyNumberFormat="1" applyFont="1" applyFill="1" applyBorder="1" applyAlignment="1">
      <alignment horizontal="justify" vertical="center" wrapText="1" readingOrder="1"/>
    </xf>
    <xf numFmtId="1" fontId="40" fillId="7" borderId="6" xfId="1" applyNumberFormat="1" applyFont="1" applyFill="1" applyBorder="1" applyAlignment="1">
      <alignment horizontal="justify" vertical="center" wrapText="1" readingOrder="1"/>
    </xf>
    <xf numFmtId="0" fontId="39" fillId="7" borderId="6" xfId="0" applyFont="1" applyFill="1" applyBorder="1" applyAlignment="1">
      <alignment horizontal="justify" vertical="center" wrapText="1" readingOrder="1"/>
    </xf>
    <xf numFmtId="1" fontId="39" fillId="7" borderId="6" xfId="0" applyNumberFormat="1" applyFont="1" applyFill="1" applyBorder="1" applyAlignment="1">
      <alignment horizontal="justify" vertical="center" wrapText="1" readingOrder="1"/>
    </xf>
    <xf numFmtId="1" fontId="39" fillId="7" borderId="6" xfId="0" applyNumberFormat="1" applyFont="1" applyFill="1" applyBorder="1" applyAlignment="1">
      <alignment horizontal="center" vertical="center" wrapText="1" readingOrder="1"/>
    </xf>
    <xf numFmtId="0" fontId="40" fillId="7" borderId="6" xfId="0" applyFont="1" applyFill="1" applyBorder="1" applyAlignment="1">
      <alignment horizontal="center" vertical="center" wrapText="1" readingOrder="1"/>
    </xf>
    <xf numFmtId="4" fontId="4" fillId="0" borderId="0" xfId="0" applyNumberFormat="1" applyFont="1"/>
    <xf numFmtId="4" fontId="4" fillId="28" borderId="0" xfId="0" applyNumberFormat="1" applyFont="1" applyFill="1"/>
    <xf numFmtId="3" fontId="39" fillId="7" borderId="6" xfId="2" applyNumberFormat="1" applyFont="1" applyFill="1" applyBorder="1" applyAlignment="1">
      <alignment horizontal="center" vertical="center" wrapText="1" readingOrder="1"/>
    </xf>
    <xf numFmtId="0" fontId="25" fillId="0" borderId="0" xfId="0" applyFont="1" applyFill="1" applyBorder="1"/>
    <xf numFmtId="3" fontId="4" fillId="28" borderId="0" xfId="0" applyNumberFormat="1" applyFont="1" applyFill="1"/>
    <xf numFmtId="3" fontId="4" fillId="25" borderId="0" xfId="0" applyNumberFormat="1" applyFont="1" applyFill="1"/>
    <xf numFmtId="0" fontId="4" fillId="25" borderId="0" xfId="0" applyFont="1" applyFill="1"/>
    <xf numFmtId="0" fontId="4" fillId="25" borderId="0" xfId="0" applyFont="1" applyFill="1" applyBorder="1"/>
    <xf numFmtId="3" fontId="47" fillId="0" borderId="0" xfId="0" applyNumberFormat="1" applyFont="1"/>
    <xf numFmtId="0" fontId="2" fillId="2" borderId="1" xfId="0" applyFont="1" applyFill="1" applyBorder="1" applyAlignment="1">
      <alignment horizontal="center" vertical="center" wrapText="1" readingOrder="1"/>
    </xf>
    <xf numFmtId="0" fontId="2" fillId="2" borderId="7" xfId="0" applyFont="1" applyFill="1" applyBorder="1" applyAlignment="1">
      <alignment horizontal="center" vertical="center" wrapText="1" readingOrder="1"/>
    </xf>
    <xf numFmtId="0" fontId="2" fillId="3" borderId="1" xfId="0" applyFont="1" applyFill="1" applyBorder="1" applyAlignment="1">
      <alignment horizontal="center" vertical="center" wrapText="1" readingOrder="1"/>
    </xf>
    <xf numFmtId="0" fontId="2" fillId="3" borderId="7" xfId="0" applyFont="1" applyFill="1" applyBorder="1" applyAlignment="1">
      <alignment horizontal="center" vertical="center" wrapText="1" readingOrder="1"/>
    </xf>
    <xf numFmtId="0" fontId="2" fillId="3" borderId="1" xfId="0" applyFont="1" applyFill="1" applyBorder="1" applyAlignment="1">
      <alignment horizontal="center" vertical="center" textRotation="90" wrapText="1" readingOrder="1"/>
    </xf>
    <xf numFmtId="0" fontId="2" fillId="3" borderId="7" xfId="0" applyFont="1" applyFill="1" applyBorder="1" applyAlignment="1">
      <alignment horizontal="center" vertical="center" textRotation="90" wrapText="1" readingOrder="1"/>
    </xf>
    <xf numFmtId="0" fontId="2" fillId="3" borderId="2" xfId="0" applyFont="1" applyFill="1" applyBorder="1" applyAlignment="1">
      <alignment horizontal="center" vertical="center" wrapText="1" readingOrder="1"/>
    </xf>
    <xf numFmtId="0" fontId="2" fillId="3" borderId="3" xfId="0" applyFont="1" applyFill="1" applyBorder="1" applyAlignment="1">
      <alignment horizontal="center" vertical="center" wrapText="1" readingOrder="1"/>
    </xf>
    <xf numFmtId="0" fontId="2" fillId="3" borderId="4" xfId="0" applyFont="1" applyFill="1" applyBorder="1" applyAlignment="1">
      <alignment horizontal="center" vertical="center" wrapText="1" readingOrder="1"/>
    </xf>
    <xf numFmtId="0" fontId="2" fillId="11" borderId="1" xfId="0" applyFont="1" applyFill="1" applyBorder="1" applyAlignment="1">
      <alignment horizontal="center" vertical="center" wrapText="1" readingOrder="1"/>
    </xf>
    <xf numFmtId="0" fontId="2" fillId="11" borderId="7" xfId="0" applyFont="1" applyFill="1" applyBorder="1" applyAlignment="1">
      <alignment horizontal="center" vertical="center" wrapText="1" readingOrder="1"/>
    </xf>
    <xf numFmtId="0" fontId="2" fillId="3" borderId="8" xfId="0" applyFont="1" applyFill="1" applyBorder="1" applyAlignment="1">
      <alignment horizontal="center" vertical="center" wrapText="1" readingOrder="1"/>
    </xf>
    <xf numFmtId="0" fontId="2" fillId="3" borderId="9" xfId="0" applyFont="1" applyFill="1" applyBorder="1" applyAlignment="1">
      <alignment horizontal="center" vertical="center" wrapText="1" readingOrder="1"/>
    </xf>
    <xf numFmtId="0" fontId="2" fillId="3" borderId="10" xfId="0" applyFont="1" applyFill="1" applyBorder="1" applyAlignment="1">
      <alignment horizontal="center" vertical="center" wrapText="1" readingOrder="1"/>
    </xf>
    <xf numFmtId="0" fontId="9" fillId="12" borderId="14" xfId="0" applyFont="1" applyFill="1" applyBorder="1" applyAlignment="1">
      <alignment horizontal="center" vertical="center" wrapText="1" readingOrder="1"/>
    </xf>
    <xf numFmtId="0" fontId="12" fillId="13" borderId="22" xfId="0" applyFont="1" applyFill="1" applyBorder="1" applyAlignment="1">
      <alignment horizontal="center"/>
    </xf>
    <xf numFmtId="0" fontId="12" fillId="13" borderId="23" xfId="0" applyFont="1" applyFill="1" applyBorder="1" applyAlignment="1">
      <alignment horizontal="center"/>
    </xf>
    <xf numFmtId="0" fontId="12" fillId="12" borderId="20" xfId="0" applyFont="1" applyFill="1" applyBorder="1" applyAlignment="1">
      <alignment horizontal="center"/>
    </xf>
    <xf numFmtId="0" fontId="9" fillId="13" borderId="18" xfId="0" applyFont="1" applyFill="1" applyBorder="1" applyAlignment="1">
      <alignment horizontal="center" vertical="center" wrapText="1" readingOrder="1"/>
    </xf>
    <xf numFmtId="0" fontId="9" fillId="13" borderId="14" xfId="0" applyFont="1" applyFill="1" applyBorder="1" applyAlignment="1">
      <alignment horizontal="center" vertical="center" wrapText="1" readingOrder="1"/>
    </xf>
    <xf numFmtId="0" fontId="9" fillId="12" borderId="16" xfId="0" applyFont="1" applyFill="1" applyBorder="1" applyAlignment="1">
      <alignment horizontal="center" vertical="center" wrapText="1" readingOrder="1"/>
    </xf>
    <xf numFmtId="0" fontId="9" fillId="12" borderId="17" xfId="0" applyFont="1" applyFill="1" applyBorder="1" applyAlignment="1">
      <alignment horizontal="center" vertical="center" wrapText="1" readingOrder="1"/>
    </xf>
    <xf numFmtId="0" fontId="9" fillId="12" borderId="18" xfId="0" applyFont="1" applyFill="1" applyBorder="1" applyAlignment="1">
      <alignment horizontal="center" vertical="center" wrapText="1" readingOrder="1"/>
    </xf>
    <xf numFmtId="0" fontId="13" fillId="12" borderId="16" xfId="0" applyFont="1" applyFill="1" applyBorder="1" applyAlignment="1">
      <alignment horizontal="center" vertical="center" wrapText="1" readingOrder="1"/>
    </xf>
    <xf numFmtId="0" fontId="13" fillId="12" borderId="18" xfId="0" applyFont="1" applyFill="1" applyBorder="1" applyAlignment="1">
      <alignment horizontal="center" vertical="center" wrapText="1" readingOrder="1"/>
    </xf>
    <xf numFmtId="0" fontId="2" fillId="16" borderId="26" xfId="0" applyFont="1" applyFill="1" applyBorder="1" applyAlignment="1">
      <alignment horizontal="center" vertical="center" wrapText="1" readingOrder="1"/>
    </xf>
    <xf numFmtId="0" fontId="2" fillId="16" borderId="36" xfId="0" applyFont="1" applyFill="1" applyBorder="1" applyAlignment="1">
      <alignment horizontal="center" vertical="center" wrapText="1" readingOrder="1"/>
    </xf>
    <xf numFmtId="0" fontId="14" fillId="12" borderId="16" xfId="0" applyFont="1" applyFill="1" applyBorder="1" applyAlignment="1">
      <alignment horizontal="center" vertical="center" wrapText="1" readingOrder="1"/>
    </xf>
    <xf numFmtId="0" fontId="14" fillId="12" borderId="18" xfId="0" applyFont="1" applyFill="1" applyBorder="1" applyAlignment="1">
      <alignment horizontal="center" vertical="center" wrapText="1" readingOrder="1"/>
    </xf>
    <xf numFmtId="0" fontId="20" fillId="12" borderId="14" xfId="0" applyFont="1" applyFill="1" applyBorder="1" applyAlignment="1">
      <alignment horizontal="center" vertical="center" wrapText="1"/>
    </xf>
    <xf numFmtId="0" fontId="20" fillId="12" borderId="14" xfId="0" applyFont="1" applyFill="1" applyBorder="1" applyAlignment="1">
      <alignment horizontal="center" vertical="center"/>
    </xf>
    <xf numFmtId="0" fontId="15" fillId="12" borderId="19" xfId="0" applyFont="1" applyFill="1" applyBorder="1" applyAlignment="1">
      <alignment horizontal="center" vertical="center"/>
    </xf>
    <xf numFmtId="0" fontId="15" fillId="12" borderId="20" xfId="0" applyFont="1" applyFill="1" applyBorder="1" applyAlignment="1">
      <alignment horizontal="center" vertical="center"/>
    </xf>
    <xf numFmtId="0" fontId="19" fillId="16" borderId="14" xfId="0" applyFont="1" applyFill="1" applyBorder="1" applyAlignment="1">
      <alignment horizontal="center" vertical="center" wrapText="1"/>
    </xf>
    <xf numFmtId="0" fontId="13" fillId="16" borderId="16" xfId="0" applyFont="1" applyFill="1" applyBorder="1" applyAlignment="1">
      <alignment horizontal="center" vertical="center" wrapText="1" readingOrder="1"/>
    </xf>
    <xf numFmtId="0" fontId="13" fillId="16" borderId="17" xfId="0" applyFont="1" applyFill="1" applyBorder="1" applyAlignment="1">
      <alignment horizontal="center" vertical="center" wrapText="1" readingOrder="1"/>
    </xf>
    <xf numFmtId="0" fontId="13" fillId="16" borderId="21" xfId="0" applyFont="1" applyFill="1" applyBorder="1" applyAlignment="1">
      <alignment horizontal="center" vertical="center" wrapText="1" readingOrder="1"/>
    </xf>
    <xf numFmtId="0" fontId="13" fillId="16" borderId="24" xfId="0" applyFont="1" applyFill="1" applyBorder="1" applyAlignment="1">
      <alignment horizontal="center" vertical="center" wrapText="1" readingOrder="1"/>
    </xf>
    <xf numFmtId="0" fontId="13" fillId="16" borderId="25" xfId="0" applyFont="1" applyFill="1" applyBorder="1" applyAlignment="1">
      <alignment horizontal="center" vertical="center" wrapText="1" readingOrder="1"/>
    </xf>
    <xf numFmtId="0" fontId="2" fillId="16" borderId="14" xfId="0" applyFont="1" applyFill="1" applyBorder="1" applyAlignment="1">
      <alignment horizontal="center" vertical="center" wrapText="1" readingOrder="1"/>
    </xf>
    <xf numFmtId="0" fontId="2" fillId="16" borderId="16" xfId="0" applyFont="1" applyFill="1" applyBorder="1" applyAlignment="1">
      <alignment horizontal="center" vertical="center" wrapText="1" readingOrder="1"/>
    </xf>
    <xf numFmtId="0" fontId="2" fillId="16" borderId="18" xfId="0" applyFont="1" applyFill="1" applyBorder="1" applyAlignment="1">
      <alignment horizontal="center" vertical="center" wrapText="1" readingOrder="1"/>
    </xf>
    <xf numFmtId="0" fontId="13" fillId="16" borderId="18" xfId="0" applyFont="1" applyFill="1" applyBorder="1" applyAlignment="1">
      <alignment horizontal="center" vertical="center" wrapText="1" readingOrder="1"/>
    </xf>
    <xf numFmtId="0" fontId="2" fillId="16" borderId="16" xfId="0" applyFont="1" applyFill="1" applyBorder="1" applyAlignment="1">
      <alignment horizontal="center" vertical="center" textRotation="90" wrapText="1" readingOrder="1"/>
    </xf>
    <xf numFmtId="0" fontId="2" fillId="16" borderId="18" xfId="0" applyFont="1" applyFill="1" applyBorder="1" applyAlignment="1">
      <alignment horizontal="center" vertical="center" textRotation="90" wrapText="1" readingOrder="1"/>
    </xf>
    <xf numFmtId="0" fontId="2" fillId="16" borderId="16" xfId="0" applyFont="1" applyFill="1" applyBorder="1" applyAlignment="1">
      <alignment horizontal="center" vertical="center" textRotation="90" readingOrder="1"/>
    </xf>
    <xf numFmtId="0" fontId="2" fillId="16" borderId="18" xfId="0" applyFont="1" applyFill="1" applyBorder="1" applyAlignment="1">
      <alignment horizontal="center" vertical="center" textRotation="90" readingOrder="1"/>
    </xf>
    <xf numFmtId="0" fontId="4" fillId="0" borderId="0" xfId="0" applyFont="1" applyAlignment="1">
      <alignment horizontal="justify" vertical="center" wrapText="1"/>
    </xf>
    <xf numFmtId="0" fontId="4" fillId="0" borderId="0" xfId="0" applyFont="1" applyAlignment="1">
      <alignment horizontal="left" vertical="center"/>
    </xf>
    <xf numFmtId="0" fontId="7" fillId="0" borderId="44" xfId="0" applyFont="1" applyBorder="1" applyAlignment="1">
      <alignment horizontal="center" vertical="center"/>
    </xf>
    <xf numFmtId="0" fontId="7" fillId="0" borderId="6" xfId="0" applyFont="1" applyBorder="1" applyAlignment="1">
      <alignment horizontal="center" vertical="center"/>
    </xf>
    <xf numFmtId="3" fontId="4" fillId="28" borderId="0" xfId="0" applyNumberFormat="1" applyFont="1" applyFill="1" applyAlignment="1">
      <alignment horizontal="right" vertical="center"/>
    </xf>
    <xf numFmtId="3" fontId="39" fillId="7" borderId="42" xfId="0" applyNumberFormat="1" applyFont="1" applyFill="1" applyBorder="1" applyAlignment="1">
      <alignment horizontal="center" vertical="center" wrapText="1" readingOrder="1"/>
    </xf>
    <xf numFmtId="3" fontId="39" fillId="7" borderId="35" xfId="0" applyNumberFormat="1" applyFont="1" applyFill="1" applyBorder="1" applyAlignment="1">
      <alignment horizontal="center" vertical="center" wrapText="1" readingOrder="1"/>
    </xf>
    <xf numFmtId="3" fontId="39" fillId="7" borderId="15" xfId="0" applyNumberFormat="1" applyFont="1" applyFill="1" applyBorder="1" applyAlignment="1">
      <alignment horizontal="center" vertical="center" wrapText="1" readingOrder="1"/>
    </xf>
    <xf numFmtId="0" fontId="39" fillId="7" borderId="42" xfId="0" applyFont="1" applyFill="1" applyBorder="1" applyAlignment="1">
      <alignment horizontal="center" vertical="center" wrapText="1" readingOrder="1"/>
    </xf>
    <xf numFmtId="0" fontId="39" fillId="7" borderId="35" xfId="0" applyFont="1" applyFill="1" applyBorder="1" applyAlignment="1">
      <alignment horizontal="center" vertical="center" wrapText="1" readingOrder="1"/>
    </xf>
    <xf numFmtId="0" fontId="39" fillId="7" borderId="15" xfId="0" applyFont="1" applyFill="1" applyBorder="1" applyAlignment="1">
      <alignment horizontal="center" vertical="center" wrapText="1" readingOrder="1"/>
    </xf>
    <xf numFmtId="3" fontId="39" fillId="7" borderId="6" xfId="2" applyNumberFormat="1" applyFont="1" applyFill="1" applyBorder="1" applyAlignment="1">
      <alignment horizontal="justify" vertical="center" wrapText="1" readingOrder="1"/>
    </xf>
    <xf numFmtId="3" fontId="39" fillId="7" borderId="6" xfId="2" applyNumberFormat="1" applyFont="1" applyFill="1" applyBorder="1" applyAlignment="1">
      <alignment horizontal="center" vertical="center" wrapText="1" readingOrder="1"/>
    </xf>
    <xf numFmtId="0" fontId="46" fillId="7" borderId="6" xfId="0" applyFont="1" applyFill="1" applyBorder="1" applyAlignment="1">
      <alignment horizontal="justify" vertical="center" wrapText="1" readingOrder="1"/>
    </xf>
    <xf numFmtId="0" fontId="39" fillId="7" borderId="6" xfId="0" applyFont="1" applyFill="1" applyBorder="1" applyAlignment="1">
      <alignment horizontal="justify" vertical="center" wrapText="1" readingOrder="1"/>
    </xf>
    <xf numFmtId="164" fontId="39" fillId="7" borderId="42" xfId="0" applyNumberFormat="1" applyFont="1" applyFill="1" applyBorder="1" applyAlignment="1">
      <alignment horizontal="center" vertical="center" wrapText="1" readingOrder="1"/>
    </xf>
    <xf numFmtId="164" fontId="39" fillId="7" borderId="35" xfId="0" applyNumberFormat="1" applyFont="1" applyFill="1" applyBorder="1" applyAlignment="1">
      <alignment horizontal="center" vertical="center" wrapText="1" readingOrder="1"/>
    </xf>
    <xf numFmtId="164" fontId="39" fillId="7" borderId="15" xfId="0" applyNumberFormat="1" applyFont="1" applyFill="1" applyBorder="1" applyAlignment="1">
      <alignment horizontal="center" vertical="center" wrapText="1" readingOrder="1"/>
    </xf>
    <xf numFmtId="0" fontId="39" fillId="7" borderId="6" xfId="0" applyFont="1" applyFill="1" applyBorder="1" applyAlignment="1">
      <alignment horizontal="center" vertical="center" wrapText="1" readingOrder="1"/>
    </xf>
    <xf numFmtId="0" fontId="39" fillId="7" borderId="42" xfId="0" applyFont="1" applyFill="1" applyBorder="1" applyAlignment="1">
      <alignment horizontal="center" vertical="center" readingOrder="1"/>
    </xf>
    <xf numFmtId="0" fontId="39" fillId="7" borderId="35" xfId="0" applyFont="1" applyFill="1" applyBorder="1" applyAlignment="1">
      <alignment horizontal="center" vertical="center" readingOrder="1"/>
    </xf>
    <xf numFmtId="0" fontId="39" fillId="7" borderId="15" xfId="0" applyFont="1" applyFill="1" applyBorder="1" applyAlignment="1">
      <alignment horizontal="center" vertical="center" readingOrder="1"/>
    </xf>
    <xf numFmtId="3" fontId="39" fillId="7" borderId="42" xfId="2" applyNumberFormat="1" applyFont="1" applyFill="1" applyBorder="1" applyAlignment="1">
      <alignment horizontal="center" vertical="center" wrapText="1" readingOrder="1"/>
    </xf>
    <xf numFmtId="3" fontId="39" fillId="7" borderId="35" xfId="2" applyNumberFormat="1" applyFont="1" applyFill="1" applyBorder="1" applyAlignment="1">
      <alignment horizontal="center" vertical="center" wrapText="1" readingOrder="1"/>
    </xf>
    <xf numFmtId="3" fontId="39" fillId="7" borderId="15" xfId="2" applyNumberFormat="1" applyFont="1" applyFill="1" applyBorder="1" applyAlignment="1">
      <alignment horizontal="center" vertical="center" wrapText="1" readingOrder="1"/>
    </xf>
    <xf numFmtId="0" fontId="44" fillId="7" borderId="42" xfId="0" applyFont="1" applyFill="1" applyBorder="1" applyAlignment="1">
      <alignment horizontal="justify" vertical="center" wrapText="1" readingOrder="1"/>
    </xf>
    <xf numFmtId="0" fontId="44" fillId="7" borderId="35" xfId="0" applyFont="1" applyFill="1" applyBorder="1" applyAlignment="1">
      <alignment horizontal="justify" vertical="center" wrapText="1" readingOrder="1"/>
    </xf>
    <xf numFmtId="0" fontId="44" fillId="7" borderId="15" xfId="0" applyFont="1" applyFill="1" applyBorder="1" applyAlignment="1">
      <alignment horizontal="justify" vertical="center" wrapText="1" readingOrder="1"/>
    </xf>
    <xf numFmtId="3" fontId="39" fillId="7" borderId="42" xfId="2" applyNumberFormat="1" applyFont="1" applyFill="1" applyBorder="1" applyAlignment="1">
      <alignment horizontal="justify" vertical="center" wrapText="1" readingOrder="1"/>
    </xf>
    <xf numFmtId="3" fontId="39" fillId="7" borderId="35" xfId="2" applyNumberFormat="1" applyFont="1" applyFill="1" applyBorder="1" applyAlignment="1">
      <alignment horizontal="justify" vertical="center" wrapText="1" readingOrder="1"/>
    </xf>
    <xf numFmtId="3" fontId="39" fillId="7" borderId="15" xfId="2" applyNumberFormat="1" applyFont="1" applyFill="1" applyBorder="1" applyAlignment="1">
      <alignment horizontal="justify" vertical="center" wrapText="1" readingOrder="1"/>
    </xf>
    <xf numFmtId="0" fontId="40" fillId="7" borderId="42" xfId="0" applyFont="1" applyFill="1" applyBorder="1" applyAlignment="1">
      <alignment horizontal="justify" vertical="center" wrapText="1" readingOrder="1"/>
    </xf>
    <xf numFmtId="0" fontId="40" fillId="7" borderId="35" xfId="0" applyFont="1" applyFill="1" applyBorder="1" applyAlignment="1">
      <alignment horizontal="justify" vertical="center" wrapText="1" readingOrder="1"/>
    </xf>
    <xf numFmtId="0" fontId="40" fillId="7" borderId="15" xfId="0" applyFont="1" applyFill="1" applyBorder="1" applyAlignment="1">
      <alignment horizontal="justify" vertical="center" wrapText="1" readingOrder="1"/>
    </xf>
    <xf numFmtId="0" fontId="44" fillId="7" borderId="42" xfId="0" applyFont="1" applyFill="1" applyBorder="1" applyAlignment="1">
      <alignment horizontal="left" vertical="center" wrapText="1" readingOrder="1"/>
    </xf>
    <xf numFmtId="0" fontId="44" fillId="7" borderId="35" xfId="0" applyFont="1" applyFill="1" applyBorder="1" applyAlignment="1">
      <alignment horizontal="left" vertical="center" wrapText="1" readingOrder="1"/>
    </xf>
    <xf numFmtId="0" fontId="44" fillId="7" borderId="15" xfId="0" applyFont="1" applyFill="1" applyBorder="1" applyAlignment="1">
      <alignment horizontal="left" vertical="center" wrapText="1" readingOrder="1"/>
    </xf>
    <xf numFmtId="0" fontId="39" fillId="7" borderId="42" xfId="0" applyFont="1" applyFill="1" applyBorder="1" applyAlignment="1">
      <alignment horizontal="justify" vertical="center" wrapText="1" readingOrder="1"/>
    </xf>
    <xf numFmtId="0" fontId="39" fillId="7" borderId="35" xfId="0" applyFont="1" applyFill="1" applyBorder="1" applyAlignment="1">
      <alignment horizontal="justify" vertical="center" wrapText="1" readingOrder="1"/>
    </xf>
    <xf numFmtId="0" fontId="39" fillId="7" borderId="15" xfId="0" applyFont="1" applyFill="1" applyBorder="1" applyAlignment="1">
      <alignment horizontal="justify" vertical="center" wrapText="1" readingOrder="1"/>
    </xf>
    <xf numFmtId="0" fontId="45" fillId="7" borderId="42" xfId="0" applyFont="1" applyFill="1" applyBorder="1" applyAlignment="1">
      <alignment horizontal="justify" vertical="center" wrapText="1" readingOrder="1"/>
    </xf>
    <xf numFmtId="0" fontId="45" fillId="7" borderId="35" xfId="0" applyFont="1" applyFill="1" applyBorder="1" applyAlignment="1">
      <alignment horizontal="justify" vertical="center" wrapText="1" readingOrder="1"/>
    </xf>
    <xf numFmtId="0" fontId="45" fillId="7" borderId="15" xfId="0" applyFont="1" applyFill="1" applyBorder="1" applyAlignment="1">
      <alignment horizontal="justify" vertical="center" wrapText="1" readingOrder="1"/>
    </xf>
    <xf numFmtId="4" fontId="4" fillId="28" borderId="0" xfId="0" applyNumberFormat="1" applyFont="1" applyFill="1" applyAlignment="1">
      <alignment horizontal="center" vertical="center"/>
    </xf>
    <xf numFmtId="0" fontId="43" fillId="0" borderId="0" xfId="0" applyFont="1" applyAlignment="1">
      <alignment horizontal="center"/>
    </xf>
    <xf numFmtId="0" fontId="36" fillId="12" borderId="19" xfId="0" applyFont="1" applyFill="1" applyBorder="1" applyAlignment="1">
      <alignment horizontal="center" vertical="center"/>
    </xf>
    <xf numFmtId="0" fontId="36" fillId="12" borderId="20" xfId="0" applyFont="1" applyFill="1" applyBorder="1" applyAlignment="1">
      <alignment horizontal="center" vertical="center"/>
    </xf>
    <xf numFmtId="0" fontId="36" fillId="12" borderId="40" xfId="0" applyFont="1" applyFill="1" applyBorder="1" applyAlignment="1">
      <alignment horizontal="center" vertical="center"/>
    </xf>
    <xf numFmtId="0" fontId="14" fillId="12" borderId="14" xfId="0" applyFont="1" applyFill="1" applyBorder="1" applyAlignment="1">
      <alignment horizontal="center" vertical="center" wrapText="1" readingOrder="1"/>
    </xf>
    <xf numFmtId="0" fontId="2" fillId="12" borderId="14" xfId="0" applyFont="1" applyFill="1" applyBorder="1" applyAlignment="1">
      <alignment horizontal="center" vertical="center" wrapText="1" readingOrder="1"/>
    </xf>
    <xf numFmtId="0" fontId="2" fillId="12" borderId="16" xfId="0" applyFont="1" applyFill="1" applyBorder="1" applyAlignment="1">
      <alignment horizontal="center" vertical="center" wrapText="1" readingOrder="1"/>
    </xf>
    <xf numFmtId="0" fontId="14" fillId="12" borderId="43" xfId="0" applyFont="1" applyFill="1" applyBorder="1" applyAlignment="1">
      <alignment horizontal="center" vertical="center" wrapText="1" readingOrder="1"/>
    </xf>
    <xf numFmtId="0" fontId="38" fillId="12" borderId="21" xfId="0" applyFont="1" applyFill="1" applyBorder="1" applyAlignment="1">
      <alignment horizontal="center" vertical="center" wrapText="1"/>
    </xf>
    <xf numFmtId="0" fontId="38" fillId="12" borderId="24" xfId="0" applyFont="1" applyFill="1" applyBorder="1" applyAlignment="1">
      <alignment horizontal="center" vertical="center" wrapText="1"/>
    </xf>
    <xf numFmtId="0" fontId="38" fillId="12" borderId="25" xfId="0" applyFont="1" applyFill="1" applyBorder="1" applyAlignment="1">
      <alignment horizontal="center" vertical="center" wrapText="1"/>
    </xf>
    <xf numFmtId="0" fontId="14" fillId="12" borderId="41" xfId="0" applyFont="1" applyFill="1" applyBorder="1" applyAlignment="1">
      <alignment horizontal="center" vertical="center" wrapText="1" readingOrder="1"/>
    </xf>
    <xf numFmtId="0" fontId="13" fillId="12" borderId="14" xfId="0" applyFont="1" applyFill="1" applyBorder="1" applyAlignment="1">
      <alignment horizontal="center" vertical="center" wrapText="1" readingOrder="1"/>
    </xf>
    <xf numFmtId="0" fontId="2" fillId="12" borderId="14" xfId="0" applyFont="1" applyFill="1" applyBorder="1" applyAlignment="1">
      <alignment horizontal="center" vertical="center" textRotation="90" wrapText="1" readingOrder="1"/>
    </xf>
    <xf numFmtId="0" fontId="2" fillId="12" borderId="16" xfId="0" applyFont="1" applyFill="1" applyBorder="1" applyAlignment="1">
      <alignment horizontal="center" vertical="center" textRotation="90" wrapText="1" readingOrder="1"/>
    </xf>
    <xf numFmtId="0" fontId="19" fillId="12" borderId="14" xfId="0" applyFont="1" applyFill="1" applyBorder="1" applyAlignment="1">
      <alignment horizontal="center" vertical="center" wrapText="1"/>
    </xf>
    <xf numFmtId="0" fontId="31" fillId="12" borderId="14" xfId="0" applyFont="1" applyFill="1" applyBorder="1" applyAlignment="1">
      <alignment horizontal="center" vertical="center" wrapText="1"/>
    </xf>
    <xf numFmtId="0" fontId="31" fillId="12" borderId="14" xfId="0" applyFont="1" applyFill="1" applyBorder="1" applyAlignment="1">
      <alignment horizontal="center" vertical="center"/>
    </xf>
    <xf numFmtId="0" fontId="31" fillId="12" borderId="19" xfId="0" applyFont="1" applyFill="1" applyBorder="1" applyAlignment="1">
      <alignment horizontal="center" vertical="center"/>
    </xf>
    <xf numFmtId="0" fontId="31" fillId="12" borderId="20" xfId="0" applyFont="1" applyFill="1" applyBorder="1" applyAlignment="1">
      <alignment horizontal="center" vertical="center"/>
    </xf>
    <xf numFmtId="0" fontId="21" fillId="12" borderId="14"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 fillId="12" borderId="17" xfId="0" applyFont="1" applyFill="1" applyBorder="1" applyAlignment="1">
      <alignment horizontal="center" vertical="center" wrapText="1" readingOrder="1"/>
    </xf>
    <xf numFmtId="0" fontId="13" fillId="12" borderId="27" xfId="0" applyFont="1" applyFill="1" applyBorder="1" applyAlignment="1">
      <alignment horizontal="center" vertical="center" wrapText="1" readingOrder="1"/>
    </xf>
    <xf numFmtId="0" fontId="13" fillId="12" borderId="26" xfId="0" applyFont="1" applyFill="1" applyBorder="1" applyAlignment="1">
      <alignment horizontal="center" vertical="center" wrapText="1" readingOrder="1"/>
    </xf>
    <xf numFmtId="0" fontId="15" fillId="12" borderId="20" xfId="0" applyFont="1" applyFill="1" applyBorder="1" applyAlignment="1">
      <alignment horizontal="center" vertical="center" wrapText="1"/>
    </xf>
    <xf numFmtId="0" fontId="15" fillId="12" borderId="14" xfId="0" applyFont="1" applyFill="1" applyBorder="1" applyAlignment="1">
      <alignment horizontal="center" vertical="center" wrapText="1" readingOrder="1"/>
    </xf>
    <xf numFmtId="0" fontId="15" fillId="12" borderId="16" xfId="0" applyFont="1" applyFill="1" applyBorder="1" applyAlignment="1">
      <alignment horizontal="center" vertical="center" wrapText="1" readingOrder="1"/>
    </xf>
    <xf numFmtId="0" fontId="33" fillId="12" borderId="14" xfId="0" applyFont="1" applyFill="1" applyBorder="1" applyAlignment="1">
      <alignment horizontal="center" vertical="center" wrapText="1" readingOrder="1"/>
    </xf>
    <xf numFmtId="0" fontId="33" fillId="12" borderId="16" xfId="0" applyFont="1" applyFill="1" applyBorder="1" applyAlignment="1">
      <alignment horizontal="center" vertical="center" wrapText="1" readingOrder="1"/>
    </xf>
    <xf numFmtId="0" fontId="35" fillId="12" borderId="14" xfId="0" applyFont="1" applyFill="1" applyBorder="1" applyAlignment="1">
      <alignment horizontal="center" vertical="center" wrapText="1" readingOrder="1"/>
    </xf>
    <xf numFmtId="0" fontId="35" fillId="12" borderId="16" xfId="0" applyFont="1" applyFill="1" applyBorder="1" applyAlignment="1">
      <alignment horizontal="center" vertical="center" wrapText="1" readingOrder="1"/>
    </xf>
    <xf numFmtId="0" fontId="19" fillId="12" borderId="16" xfId="0" applyFont="1" applyFill="1" applyBorder="1" applyAlignment="1">
      <alignment horizontal="center" vertical="center" wrapText="1"/>
    </xf>
    <xf numFmtId="0" fontId="19" fillId="12" borderId="17" xfId="0" applyFont="1" applyFill="1" applyBorder="1" applyAlignment="1">
      <alignment horizontal="center" vertical="center" wrapText="1"/>
    </xf>
    <xf numFmtId="0" fontId="33" fillId="12" borderId="17" xfId="0" applyFont="1" applyFill="1" applyBorder="1" applyAlignment="1">
      <alignment horizontal="center" vertical="center" wrapText="1" readingOrder="1"/>
    </xf>
    <xf numFmtId="0" fontId="33" fillId="12" borderId="27" xfId="0" applyFont="1" applyFill="1" applyBorder="1" applyAlignment="1">
      <alignment horizontal="center" vertical="center" wrapText="1" readingOrder="1"/>
    </xf>
    <xf numFmtId="0" fontId="33" fillId="12" borderId="26" xfId="0" applyFont="1" applyFill="1" applyBorder="1" applyAlignment="1">
      <alignment horizontal="center" vertical="center" wrapText="1" readingOrder="1"/>
    </xf>
    <xf numFmtId="0" fontId="33" fillId="12" borderId="19" xfId="0" applyFont="1" applyFill="1" applyBorder="1" applyAlignment="1">
      <alignment horizontal="center" vertical="center" wrapText="1" readingOrder="1"/>
    </xf>
    <xf numFmtId="0" fontId="33" fillId="12" borderId="36" xfId="0" applyFont="1" applyFill="1" applyBorder="1" applyAlignment="1">
      <alignment horizontal="center" vertical="center" wrapText="1" readingOrder="1"/>
    </xf>
    <xf numFmtId="0" fontId="33" fillId="12" borderId="38" xfId="0" applyFont="1" applyFill="1" applyBorder="1" applyAlignment="1">
      <alignment horizontal="center" vertical="center" wrapText="1" readingOrder="1"/>
    </xf>
    <xf numFmtId="0" fontId="33" fillId="12" borderId="20" xfId="0" applyFont="1" applyFill="1" applyBorder="1" applyAlignment="1">
      <alignment horizontal="center" vertical="center" wrapText="1" readingOrder="1"/>
    </xf>
    <xf numFmtId="0" fontId="19" fillId="12" borderId="27" xfId="0" applyFont="1" applyFill="1" applyBorder="1" applyAlignment="1">
      <alignment horizontal="center" vertical="center" wrapText="1"/>
    </xf>
    <xf numFmtId="0" fontId="19" fillId="12" borderId="38" xfId="0" applyFont="1" applyFill="1" applyBorder="1" applyAlignment="1">
      <alignment horizontal="center" vertical="center" wrapText="1"/>
    </xf>
    <xf numFmtId="0" fontId="19" fillId="12" borderId="26"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19" fillId="12" borderId="20" xfId="0" applyFont="1" applyFill="1" applyBorder="1" applyAlignment="1">
      <alignment horizontal="center" vertical="center" wrapText="1"/>
    </xf>
    <xf numFmtId="0" fontId="19" fillId="12" borderId="36" xfId="0" applyFont="1" applyFill="1" applyBorder="1" applyAlignment="1">
      <alignment horizontal="center" vertical="center" wrapText="1"/>
    </xf>
    <xf numFmtId="0" fontId="34" fillId="12" borderId="14" xfId="0" applyFont="1" applyFill="1" applyBorder="1" applyAlignment="1">
      <alignment horizontal="center" vertical="center" wrapText="1" readingOrder="1"/>
    </xf>
    <xf numFmtId="0" fontId="34" fillId="12" borderId="16" xfId="0" applyFont="1" applyFill="1" applyBorder="1" applyAlignment="1">
      <alignment horizontal="center" vertical="center" wrapText="1" readingOrder="1"/>
    </xf>
    <xf numFmtId="0" fontId="34" fillId="12" borderId="26" xfId="0" applyFont="1" applyFill="1" applyBorder="1" applyAlignment="1">
      <alignment horizontal="center" vertical="center" wrapText="1" readingOrder="1"/>
    </xf>
    <xf numFmtId="0" fontId="34" fillId="12" borderId="37" xfId="0" applyFont="1" applyFill="1" applyBorder="1" applyAlignment="1">
      <alignment horizontal="center" vertical="center" wrapText="1" readingOrder="1"/>
    </xf>
    <xf numFmtId="0" fontId="34" fillId="12" borderId="17" xfId="0" applyFont="1" applyFill="1" applyBorder="1" applyAlignment="1">
      <alignment horizontal="center" vertical="center" wrapText="1" readingOrder="1"/>
    </xf>
    <xf numFmtId="0" fontId="15" fillId="12" borderId="0" xfId="0" applyFont="1" applyFill="1" applyBorder="1" applyAlignment="1">
      <alignment horizontal="center" vertical="center"/>
    </xf>
    <xf numFmtId="0" fontId="13" fillId="12" borderId="17" xfId="0" applyFont="1" applyFill="1" applyBorder="1" applyAlignment="1">
      <alignment horizontal="center" vertical="center" wrapText="1" readingOrder="1"/>
    </xf>
    <xf numFmtId="0" fontId="13" fillId="12" borderId="19" xfId="0" applyFont="1" applyFill="1" applyBorder="1" applyAlignment="1">
      <alignment horizontal="center" vertical="center" wrapText="1" readingOrder="1"/>
    </xf>
    <xf numFmtId="0" fontId="13" fillId="12" borderId="36" xfId="0" applyFont="1" applyFill="1" applyBorder="1" applyAlignment="1">
      <alignment horizontal="center" vertical="center" wrapText="1" readingOrder="1"/>
    </xf>
    <xf numFmtId="0" fontId="2" fillId="16" borderId="37" xfId="0" applyFont="1" applyFill="1" applyBorder="1" applyAlignment="1">
      <alignment horizontal="center" vertical="center" wrapText="1" readingOrder="1"/>
    </xf>
    <xf numFmtId="0" fontId="2" fillId="16" borderId="17" xfId="0" applyFont="1" applyFill="1" applyBorder="1" applyAlignment="1">
      <alignment horizontal="center" vertical="center" wrapText="1" readingOrder="1"/>
    </xf>
    <xf numFmtId="0" fontId="13" fillId="16" borderId="27" xfId="0" applyFont="1" applyFill="1" applyBorder="1" applyAlignment="1">
      <alignment horizontal="center" vertical="center" wrapText="1" readingOrder="1"/>
    </xf>
    <xf numFmtId="0" fontId="13" fillId="16" borderId="38" xfId="0" applyFont="1" applyFill="1" applyBorder="1" applyAlignment="1">
      <alignment horizontal="center" vertical="center" wrapText="1" readingOrder="1"/>
    </xf>
    <xf numFmtId="0" fontId="13" fillId="16" borderId="26" xfId="0" applyFont="1" applyFill="1" applyBorder="1" applyAlignment="1">
      <alignment horizontal="center" vertical="center" wrapText="1" readingOrder="1"/>
    </xf>
    <xf numFmtId="0" fontId="13" fillId="16" borderId="19" xfId="0" applyFont="1" applyFill="1" applyBorder="1" applyAlignment="1">
      <alignment horizontal="center" vertical="center" wrapText="1" readingOrder="1"/>
    </xf>
    <xf numFmtId="0" fontId="13" fillId="16" borderId="20" xfId="0" applyFont="1" applyFill="1" applyBorder="1" applyAlignment="1">
      <alignment horizontal="center" vertical="center" wrapText="1" readingOrder="1"/>
    </xf>
    <xf numFmtId="0" fontId="13" fillId="16" borderId="36" xfId="0" applyFont="1" applyFill="1" applyBorder="1" applyAlignment="1">
      <alignment horizontal="center" vertical="center" wrapText="1" readingOrder="1"/>
    </xf>
    <xf numFmtId="0" fontId="19" fillId="16" borderId="27" xfId="0" applyFont="1" applyFill="1" applyBorder="1" applyAlignment="1">
      <alignment horizontal="center" vertical="center" wrapText="1"/>
    </xf>
    <xf numFmtId="0" fontId="19" fillId="16" borderId="38" xfId="0" applyFont="1" applyFill="1" applyBorder="1" applyAlignment="1">
      <alignment horizontal="center" vertical="center" wrapText="1"/>
    </xf>
    <xf numFmtId="0" fontId="19" fillId="16" borderId="26"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19" fillId="16" borderId="20" xfId="0" applyFont="1" applyFill="1" applyBorder="1" applyAlignment="1">
      <alignment horizontal="center" vertical="center" wrapText="1"/>
    </xf>
    <xf numFmtId="0" fontId="19" fillId="16" borderId="36" xfId="0" applyFont="1" applyFill="1" applyBorder="1" applyAlignment="1">
      <alignment horizontal="center" vertical="center" wrapText="1"/>
    </xf>
    <xf numFmtId="0" fontId="19" fillId="16" borderId="16" xfId="0" applyFont="1" applyFill="1" applyBorder="1" applyAlignment="1">
      <alignment horizontal="center" vertical="center" wrapText="1"/>
    </xf>
    <xf numFmtId="0" fontId="19" fillId="16" borderId="17" xfId="0" applyFont="1" applyFill="1" applyBorder="1" applyAlignment="1">
      <alignment horizontal="center" vertical="center" wrapText="1"/>
    </xf>
    <xf numFmtId="0" fontId="13" fillId="16" borderId="14" xfId="0" applyFont="1" applyFill="1" applyBorder="1" applyAlignment="1">
      <alignment horizontal="center" vertical="center" wrapText="1" readingOrder="1"/>
    </xf>
    <xf numFmtId="0" fontId="15" fillId="16" borderId="21" xfId="0" applyFont="1" applyFill="1" applyBorder="1" applyAlignment="1">
      <alignment horizontal="center" vertical="center"/>
    </xf>
    <xf numFmtId="0" fontId="15" fillId="16" borderId="24" xfId="0" applyFont="1" applyFill="1" applyBorder="1" applyAlignment="1">
      <alignment horizontal="center" vertical="center"/>
    </xf>
    <xf numFmtId="0" fontId="18" fillId="16" borderId="14" xfId="0" applyFont="1" applyFill="1" applyBorder="1" applyAlignment="1">
      <alignment horizontal="center" vertical="center" wrapText="1"/>
    </xf>
    <xf numFmtId="0" fontId="20" fillId="19" borderId="14" xfId="0" applyFont="1" applyFill="1" applyBorder="1" applyAlignment="1">
      <alignment horizontal="center" vertical="center" wrapText="1"/>
    </xf>
    <xf numFmtId="0" fontId="20" fillId="19" borderId="14" xfId="0" applyFont="1" applyFill="1" applyBorder="1" applyAlignment="1">
      <alignment horizontal="center" vertical="center"/>
    </xf>
    <xf numFmtId="0" fontId="13" fillId="19" borderId="16" xfId="0" applyFont="1" applyFill="1" applyBorder="1" applyAlignment="1">
      <alignment horizontal="center" vertical="center" textRotation="255" wrapText="1" readingOrder="1"/>
    </xf>
    <xf numFmtId="0" fontId="13" fillId="19" borderId="17" xfId="0" applyFont="1" applyFill="1" applyBorder="1" applyAlignment="1">
      <alignment horizontal="center" vertical="center" textRotation="255" wrapText="1" readingOrder="1"/>
    </xf>
    <xf numFmtId="0" fontId="13" fillId="19" borderId="18" xfId="0" applyFont="1" applyFill="1" applyBorder="1" applyAlignment="1">
      <alignment horizontal="center" vertical="center" textRotation="255" wrapText="1" readingOrder="1"/>
    </xf>
    <xf numFmtId="0" fontId="14" fillId="14" borderId="16" xfId="0" applyFont="1" applyFill="1" applyBorder="1" applyAlignment="1">
      <alignment horizontal="center" vertical="center" textRotation="90" wrapText="1" readingOrder="1"/>
    </xf>
    <xf numFmtId="0" fontId="14" fillId="14" borderId="17" xfId="0" applyFont="1" applyFill="1" applyBorder="1" applyAlignment="1">
      <alignment horizontal="center" vertical="center" textRotation="90" wrapText="1" readingOrder="1"/>
    </xf>
    <xf numFmtId="0" fontId="14" fillId="14" borderId="18" xfId="0" applyFont="1" applyFill="1" applyBorder="1" applyAlignment="1">
      <alignment horizontal="center" vertical="center" textRotation="90" wrapText="1" readingOrder="1"/>
    </xf>
    <xf numFmtId="0" fontId="14" fillId="14" borderId="16" xfId="0" applyFont="1" applyFill="1" applyBorder="1" applyAlignment="1">
      <alignment horizontal="center" vertical="center" wrapText="1" readingOrder="1"/>
    </xf>
    <xf numFmtId="0" fontId="14" fillId="14" borderId="17" xfId="0" applyFont="1" applyFill="1" applyBorder="1" applyAlignment="1">
      <alignment horizontal="center" vertical="center" wrapText="1" readingOrder="1"/>
    </xf>
    <xf numFmtId="0" fontId="14" fillId="14" borderId="18" xfId="0" applyFont="1" applyFill="1" applyBorder="1" applyAlignment="1">
      <alignment horizontal="center" vertical="center" wrapText="1" readingOrder="1"/>
    </xf>
    <xf numFmtId="0" fontId="14" fillId="15" borderId="16" xfId="0" applyFont="1" applyFill="1" applyBorder="1" applyAlignment="1">
      <alignment horizontal="center" vertical="center" wrapText="1" readingOrder="1"/>
    </xf>
    <xf numFmtId="0" fontId="14" fillId="15" borderId="17" xfId="0" applyFont="1" applyFill="1" applyBorder="1" applyAlignment="1">
      <alignment horizontal="center" vertical="center" wrapText="1" readingOrder="1"/>
    </xf>
    <xf numFmtId="0" fontId="14" fillId="15" borderId="18" xfId="0" applyFont="1" applyFill="1" applyBorder="1" applyAlignment="1">
      <alignment horizontal="center" vertical="center" wrapText="1" readingOrder="1"/>
    </xf>
    <xf numFmtId="0" fontId="21" fillId="19" borderId="16" xfId="0" applyFont="1" applyFill="1" applyBorder="1" applyAlignment="1">
      <alignment horizontal="center" vertical="center" textRotation="255" wrapText="1" readingOrder="1"/>
    </xf>
    <xf numFmtId="0" fontId="21" fillId="19" borderId="17" xfId="0" applyFont="1" applyFill="1" applyBorder="1" applyAlignment="1">
      <alignment horizontal="center" vertical="center" textRotation="255" wrapText="1" readingOrder="1"/>
    </xf>
    <xf numFmtId="0" fontId="21" fillId="19" borderId="18" xfId="0" applyFont="1" applyFill="1" applyBorder="1" applyAlignment="1">
      <alignment horizontal="center" vertical="center" textRotation="255" wrapText="1" readingOrder="1"/>
    </xf>
    <xf numFmtId="0" fontId="2" fillId="16" borderId="26" xfId="0" applyFont="1" applyFill="1" applyBorder="1" applyAlignment="1">
      <alignment horizontal="center" vertical="center" textRotation="90" wrapText="1" readingOrder="1"/>
    </xf>
    <xf numFmtId="0" fontId="2" fillId="16" borderId="17" xfId="0" applyFont="1" applyFill="1" applyBorder="1" applyAlignment="1">
      <alignment horizontal="center" vertical="center" textRotation="90" wrapText="1" readingOrder="1"/>
    </xf>
    <xf numFmtId="0" fontId="2" fillId="16" borderId="17" xfId="0" applyFont="1" applyFill="1" applyBorder="1" applyAlignment="1">
      <alignment horizontal="center" vertical="center" textRotation="90" readingOrder="1"/>
    </xf>
    <xf numFmtId="0" fontId="13" fillId="17" borderId="21" xfId="0" applyFont="1" applyFill="1" applyBorder="1" applyAlignment="1">
      <alignment horizontal="center" vertical="center" wrapText="1" readingOrder="1"/>
    </xf>
    <xf numFmtId="0" fontId="13" fillId="17" borderId="24" xfId="0" applyFont="1" applyFill="1" applyBorder="1" applyAlignment="1">
      <alignment horizontal="center" vertical="center" wrapText="1" readingOrder="1"/>
    </xf>
    <xf numFmtId="0" fontId="13" fillId="17" borderId="25" xfId="0" applyFont="1" applyFill="1" applyBorder="1" applyAlignment="1">
      <alignment horizontal="center" vertical="center" wrapText="1" readingOrder="1"/>
    </xf>
    <xf numFmtId="0" fontId="13" fillId="17" borderId="16" xfId="0" applyFont="1" applyFill="1" applyBorder="1" applyAlignment="1">
      <alignment horizontal="center" vertical="center" wrapText="1" readingOrder="1"/>
    </xf>
    <xf numFmtId="0" fontId="13" fillId="17" borderId="31" xfId="0" applyFont="1" applyFill="1" applyBorder="1" applyAlignment="1">
      <alignment horizontal="center" vertical="center" wrapText="1" readingOrder="1"/>
    </xf>
    <xf numFmtId="0" fontId="15" fillId="17" borderId="14" xfId="0" applyFont="1" applyFill="1" applyBorder="1" applyAlignment="1">
      <alignment horizontal="center" vertical="center"/>
    </xf>
    <xf numFmtId="0" fontId="2" fillId="17" borderId="26" xfId="0" applyFont="1" applyFill="1" applyBorder="1" applyAlignment="1">
      <alignment horizontal="center" vertical="center" textRotation="90" wrapText="1" readingOrder="1"/>
    </xf>
    <xf numFmtId="0" fontId="2" fillId="17" borderId="17" xfId="0" applyFont="1" applyFill="1" applyBorder="1" applyAlignment="1">
      <alignment horizontal="center" vertical="center" textRotation="90" wrapText="1" readingOrder="1"/>
    </xf>
    <xf numFmtId="0" fontId="2" fillId="17" borderId="16" xfId="0" applyFont="1" applyFill="1" applyBorder="1" applyAlignment="1">
      <alignment horizontal="center" vertical="center" textRotation="90" readingOrder="1"/>
    </xf>
    <xf numFmtId="0" fontId="2" fillId="17" borderId="17" xfId="0" applyFont="1" applyFill="1" applyBorder="1" applyAlignment="1">
      <alignment horizontal="center" vertical="center" textRotation="90" readingOrder="1"/>
    </xf>
    <xf numFmtId="0" fontId="13" fillId="17" borderId="27" xfId="0" applyFont="1" applyFill="1" applyBorder="1" applyAlignment="1">
      <alignment horizontal="center" vertical="center" wrapText="1" readingOrder="1"/>
    </xf>
    <xf numFmtId="0" fontId="13" fillId="17" borderId="17" xfId="0" applyFont="1" applyFill="1" applyBorder="1" applyAlignment="1">
      <alignment horizontal="center" vertical="center" wrapText="1" readingOrder="1"/>
    </xf>
    <xf numFmtId="0" fontId="19" fillId="17" borderId="14" xfId="0" applyFont="1" applyFill="1" applyBorder="1" applyAlignment="1">
      <alignment horizontal="center" vertical="center" wrapText="1"/>
    </xf>
    <xf numFmtId="0" fontId="2" fillId="17" borderId="16" xfId="0" applyFont="1" applyFill="1" applyBorder="1" applyAlignment="1">
      <alignment horizontal="center" vertical="center" textRotation="90" wrapText="1" readingOrder="1"/>
    </xf>
    <xf numFmtId="0" fontId="2" fillId="17" borderId="16" xfId="0" applyFont="1" applyFill="1" applyBorder="1" applyAlignment="1">
      <alignment horizontal="center" vertical="center" wrapText="1" readingOrder="1"/>
    </xf>
    <xf numFmtId="0" fontId="2" fillId="17" borderId="17" xfId="0" applyFont="1" applyFill="1" applyBorder="1" applyAlignment="1">
      <alignment horizontal="center" vertical="center" wrapText="1" readingOrder="1"/>
    </xf>
    <xf numFmtId="0" fontId="13" fillId="17" borderId="14" xfId="0" applyFont="1" applyFill="1" applyBorder="1" applyAlignment="1">
      <alignment horizontal="center" vertical="center" wrapText="1" readingOrder="1"/>
    </xf>
    <xf numFmtId="0" fontId="18" fillId="17" borderId="14" xfId="0" applyFont="1" applyFill="1" applyBorder="1" applyAlignment="1">
      <alignment horizontal="center" vertical="center" wrapText="1"/>
    </xf>
    <xf numFmtId="0" fontId="15" fillId="18" borderId="24" xfId="0" applyFont="1" applyFill="1" applyBorder="1" applyAlignment="1">
      <alignment horizontal="center" vertical="center"/>
    </xf>
    <xf numFmtId="0" fontId="15" fillId="18" borderId="25" xfId="0" applyFont="1" applyFill="1" applyBorder="1" applyAlignment="1">
      <alignment horizontal="center" vertical="center"/>
    </xf>
    <xf numFmtId="0" fontId="2" fillId="18" borderId="16" xfId="0" applyFont="1" applyFill="1" applyBorder="1" applyAlignment="1">
      <alignment horizontal="center" vertical="center" textRotation="90" wrapText="1" readingOrder="1"/>
    </xf>
    <xf numFmtId="0" fontId="2" fillId="18" borderId="17" xfId="0" applyFont="1" applyFill="1" applyBorder="1" applyAlignment="1">
      <alignment horizontal="center" vertical="center" textRotation="90" wrapText="1" readingOrder="1"/>
    </xf>
    <xf numFmtId="0" fontId="2" fillId="18" borderId="16" xfId="0" applyFont="1" applyFill="1" applyBorder="1" applyAlignment="1">
      <alignment horizontal="center" vertical="center" wrapText="1" readingOrder="1"/>
    </xf>
    <xf numFmtId="0" fontId="2" fillId="18" borderId="17" xfId="0" applyFont="1" applyFill="1" applyBorder="1" applyAlignment="1">
      <alignment horizontal="center" vertical="center" wrapText="1" readingOrder="1"/>
    </xf>
    <xf numFmtId="0" fontId="13" fillId="18" borderId="14" xfId="0" applyFont="1" applyFill="1" applyBorder="1" applyAlignment="1">
      <alignment horizontal="center" vertical="center" wrapText="1" readingOrder="1"/>
    </xf>
    <xf numFmtId="0" fontId="18" fillId="18" borderId="14" xfId="0" applyFont="1" applyFill="1" applyBorder="1" applyAlignment="1">
      <alignment horizontal="center" vertical="center" wrapText="1"/>
    </xf>
    <xf numFmtId="0" fontId="2" fillId="18" borderId="26" xfId="0" applyFont="1" applyFill="1" applyBorder="1" applyAlignment="1">
      <alignment horizontal="center" vertical="center" textRotation="90" wrapText="1" readingOrder="1"/>
    </xf>
    <xf numFmtId="0" fontId="2" fillId="18" borderId="16" xfId="0" applyFont="1" applyFill="1" applyBorder="1" applyAlignment="1">
      <alignment horizontal="center" vertical="center" textRotation="90" readingOrder="1"/>
    </xf>
    <xf numFmtId="0" fontId="2" fillId="18" borderId="17" xfId="0" applyFont="1" applyFill="1" applyBorder="1" applyAlignment="1">
      <alignment horizontal="center" vertical="center" textRotation="90" readingOrder="1"/>
    </xf>
    <xf numFmtId="0" fontId="13" fillId="18" borderId="27" xfId="0" applyFont="1" applyFill="1" applyBorder="1" applyAlignment="1">
      <alignment horizontal="center" vertical="center" wrapText="1" readingOrder="1"/>
    </xf>
    <xf numFmtId="0" fontId="13" fillId="18" borderId="17" xfId="0" applyFont="1" applyFill="1" applyBorder="1" applyAlignment="1">
      <alignment horizontal="center" vertical="center" wrapText="1" readingOrder="1"/>
    </xf>
    <xf numFmtId="0" fontId="19" fillId="18" borderId="14" xfId="0" applyFont="1" applyFill="1" applyBorder="1" applyAlignment="1">
      <alignment horizontal="center" vertical="center" wrapText="1"/>
    </xf>
    <xf numFmtId="0" fontId="13" fillId="18" borderId="16" xfId="0" applyFont="1" applyFill="1" applyBorder="1" applyAlignment="1">
      <alignment horizontal="center" vertical="center" wrapText="1" readingOrder="1"/>
    </xf>
    <xf numFmtId="0" fontId="13" fillId="18" borderId="21" xfId="0" applyFont="1" applyFill="1" applyBorder="1" applyAlignment="1">
      <alignment horizontal="center" vertical="center" wrapText="1" readingOrder="1"/>
    </xf>
    <xf numFmtId="0" fontId="13" fillId="18" borderId="24" xfId="0" applyFont="1" applyFill="1" applyBorder="1" applyAlignment="1">
      <alignment horizontal="center" vertical="center" wrapText="1" readingOrder="1"/>
    </xf>
    <xf numFmtId="0" fontId="13" fillId="18" borderId="25" xfId="0" applyFont="1" applyFill="1" applyBorder="1" applyAlignment="1">
      <alignment horizontal="center" vertical="center" wrapText="1" readingOrder="1"/>
    </xf>
  </cellXfs>
  <cellStyles count="3">
    <cellStyle name="Millares" xfId="2" builtinId="3"/>
    <cellStyle name="Normal" xfId="0" builtinId="0"/>
    <cellStyle name="Porcentaje" xfId="1" builtinId="5"/>
  </cellStyles>
  <dxfs count="0"/>
  <tableStyles count="0" defaultTableStyle="TableStyleMedium2" defaultPivotStyle="PivotStyleLight16"/>
  <colors>
    <mruColors>
      <color rgb="FF0E223A"/>
      <color rgb="FFFFFFEB"/>
      <color rgb="FFFFFFCC"/>
      <color rgb="FFFEF9F4"/>
      <color rgb="FF132F51"/>
      <color rgb="FF16375E"/>
      <color rgb="FF204F88"/>
      <color rgb="FF1C4576"/>
      <color rgb="FF21518B"/>
      <color rgb="FF1533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rgbClr val="FF0000"/>
              </a:solidFill>
              <a:round/>
            </a:ln>
            <a:effectLst/>
          </c:spPr>
          <c:marker>
            <c:symbol val="circle"/>
            <c:size val="5"/>
            <c:spPr>
              <a:solidFill>
                <a:schemeClr val="accent2"/>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B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Hoja2!$A$4:$A$16</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xVal>
          <c:yVal>
            <c:numRef>
              <c:f>Hoja2!$L$4:$L$16</c:f>
              <c:numCache>
                <c:formatCode>0.0%</c:formatCode>
                <c:ptCount val="13"/>
                <c:pt idx="0">
                  <c:v>0.11805266805266805</c:v>
                </c:pt>
                <c:pt idx="1">
                  <c:v>0.10266805266805266</c:v>
                </c:pt>
                <c:pt idx="2">
                  <c:v>0.10232155232155232</c:v>
                </c:pt>
                <c:pt idx="3">
                  <c:v>8.6936936936936937E-2</c:v>
                </c:pt>
                <c:pt idx="4">
                  <c:v>8.6590436590436595E-2</c:v>
                </c:pt>
                <c:pt idx="5">
                  <c:v>7.7962577962577967E-2</c:v>
                </c:pt>
                <c:pt idx="6">
                  <c:v>6.2577962577962581E-2</c:v>
                </c:pt>
                <c:pt idx="7">
                  <c:v>6.2577962577962581E-2</c:v>
                </c:pt>
                <c:pt idx="8">
                  <c:v>7.0859320859320868E-2</c:v>
                </c:pt>
                <c:pt idx="9">
                  <c:v>6.8988218988218997E-2</c:v>
                </c:pt>
                <c:pt idx="10">
                  <c:v>4.6846846846846847E-2</c:v>
                </c:pt>
                <c:pt idx="11">
                  <c:v>4.6846846846846847E-2</c:v>
                </c:pt>
                <c:pt idx="12">
                  <c:v>6.677061677061677E-2</c:v>
                </c:pt>
              </c:numCache>
            </c:numRef>
          </c:yVal>
          <c:smooth val="0"/>
          <c:extLst>
            <c:ext xmlns:c16="http://schemas.microsoft.com/office/drawing/2014/chart" uri="{C3380CC4-5D6E-409C-BE32-E72D297353CC}">
              <c16:uniqueId val="{00000000-B6D2-4684-A562-37A9A505EC01}"/>
            </c:ext>
          </c:extLst>
        </c:ser>
        <c:dLbls>
          <c:dLblPos val="t"/>
          <c:showLegendKey val="0"/>
          <c:showVal val="1"/>
          <c:showCatName val="0"/>
          <c:showSerName val="0"/>
          <c:showPercent val="0"/>
          <c:showBubbleSize val="0"/>
        </c:dLbls>
        <c:axId val="503336552"/>
        <c:axId val="503329664"/>
      </c:scatterChart>
      <c:valAx>
        <c:axId val="503336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BO"/>
          </a:p>
        </c:txPr>
        <c:crossAx val="503329664"/>
        <c:crosses val="autoZero"/>
        <c:crossBetween val="midCat"/>
      </c:valAx>
      <c:valAx>
        <c:axId val="50332966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5033365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B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circle"/>
            <c:size val="5"/>
            <c:spPr>
              <a:solidFill>
                <a:schemeClr val="accent2"/>
              </a:solidFill>
              <a:ln w="9525">
                <a:solidFill>
                  <a:schemeClr val="accent1"/>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B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Hoja2!$A$4:$A$16</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xVal>
          <c:yVal>
            <c:numRef>
              <c:f>Hoja2!$G$4:$G$16</c:f>
              <c:numCache>
                <c:formatCode>#,##0.0000</c:formatCode>
                <c:ptCount val="13"/>
                <c:pt idx="0">
                  <c:v>0.10810810810810811</c:v>
                </c:pt>
                <c:pt idx="1">
                  <c:v>0.10810810810810811</c:v>
                </c:pt>
                <c:pt idx="2">
                  <c:v>8.1081081081081086E-2</c:v>
                </c:pt>
                <c:pt idx="3">
                  <c:v>8.1081081081081086E-2</c:v>
                </c:pt>
                <c:pt idx="4">
                  <c:v>5.4054054054054057E-2</c:v>
                </c:pt>
                <c:pt idx="5">
                  <c:v>8.1081081081081086E-2</c:v>
                </c:pt>
                <c:pt idx="6">
                  <c:v>8.1081081081081086E-2</c:v>
                </c:pt>
                <c:pt idx="7">
                  <c:v>8.1081081081081086E-2</c:v>
                </c:pt>
                <c:pt idx="8">
                  <c:v>2.7027027027027029E-2</c:v>
                </c:pt>
                <c:pt idx="9">
                  <c:v>8.1081081081081086E-2</c:v>
                </c:pt>
                <c:pt idx="10">
                  <c:v>5.4054054054054057E-2</c:v>
                </c:pt>
                <c:pt idx="11">
                  <c:v>5.4054054054054057E-2</c:v>
                </c:pt>
                <c:pt idx="12">
                  <c:v>0.10810810810810811</c:v>
                </c:pt>
              </c:numCache>
            </c:numRef>
          </c:yVal>
          <c:smooth val="0"/>
          <c:extLst>
            <c:ext xmlns:c16="http://schemas.microsoft.com/office/drawing/2014/chart" uri="{C3380CC4-5D6E-409C-BE32-E72D297353CC}">
              <c16:uniqueId val="{00000000-12AB-44B4-88CE-558F00F534BA}"/>
            </c:ext>
          </c:extLst>
        </c:ser>
        <c:dLbls>
          <c:dLblPos val="t"/>
          <c:showLegendKey val="0"/>
          <c:showVal val="1"/>
          <c:showCatName val="0"/>
          <c:showSerName val="0"/>
          <c:showPercent val="0"/>
          <c:showBubbleSize val="0"/>
        </c:dLbls>
        <c:axId val="503336552"/>
        <c:axId val="503329664"/>
      </c:scatterChart>
      <c:valAx>
        <c:axId val="503336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BO"/>
          </a:p>
        </c:txPr>
        <c:crossAx val="503329664"/>
        <c:crosses val="autoZero"/>
        <c:crossBetween val="midCat"/>
      </c:valAx>
      <c:valAx>
        <c:axId val="503329664"/>
        <c:scaling>
          <c:orientation val="minMax"/>
        </c:scaling>
        <c:delete val="1"/>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crossAx val="5033365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B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circle"/>
            <c:size val="5"/>
            <c:spPr>
              <a:solidFill>
                <a:schemeClr val="accent2"/>
              </a:solidFill>
              <a:ln w="9525">
                <a:solidFill>
                  <a:schemeClr val="accent1"/>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B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Hoja2!$A$4:$A$16</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xVal>
          <c:yVal>
            <c:numRef>
              <c:f>Hoja2!$I$4:$I$16</c:f>
              <c:numCache>
                <c:formatCode>#,##0.0000</c:formatCode>
                <c:ptCount val="13"/>
                <c:pt idx="0">
                  <c:v>0.12820512820512819</c:v>
                </c:pt>
                <c:pt idx="1">
                  <c:v>0.12820512820512819</c:v>
                </c:pt>
                <c:pt idx="2">
                  <c:v>0.10256410256410256</c:v>
                </c:pt>
                <c:pt idx="3">
                  <c:v>0.10256410256410256</c:v>
                </c:pt>
                <c:pt idx="4">
                  <c:v>7.6923076923076927E-2</c:v>
                </c:pt>
                <c:pt idx="5">
                  <c:v>7.6923076923076927E-2</c:v>
                </c:pt>
                <c:pt idx="6">
                  <c:v>7.6923076923076927E-2</c:v>
                </c:pt>
                <c:pt idx="7">
                  <c:v>7.6923076923076927E-2</c:v>
                </c:pt>
                <c:pt idx="8">
                  <c:v>5.128205128205128E-2</c:v>
                </c:pt>
                <c:pt idx="9">
                  <c:v>5.128205128205128E-2</c:v>
                </c:pt>
                <c:pt idx="10">
                  <c:v>5.128205128205128E-2</c:v>
                </c:pt>
                <c:pt idx="11">
                  <c:v>5.128205128205128E-2</c:v>
                </c:pt>
                <c:pt idx="12">
                  <c:v>2.564102564102564E-2</c:v>
                </c:pt>
              </c:numCache>
            </c:numRef>
          </c:yVal>
          <c:smooth val="0"/>
          <c:extLst>
            <c:ext xmlns:c16="http://schemas.microsoft.com/office/drawing/2014/chart" uri="{C3380CC4-5D6E-409C-BE32-E72D297353CC}">
              <c16:uniqueId val="{00000000-8458-4EB3-BE75-ADD80197124A}"/>
            </c:ext>
          </c:extLst>
        </c:ser>
        <c:dLbls>
          <c:dLblPos val="t"/>
          <c:showLegendKey val="0"/>
          <c:showVal val="1"/>
          <c:showCatName val="0"/>
          <c:showSerName val="0"/>
          <c:showPercent val="0"/>
          <c:showBubbleSize val="0"/>
        </c:dLbls>
        <c:axId val="503336552"/>
        <c:axId val="503329664"/>
      </c:scatterChart>
      <c:valAx>
        <c:axId val="503336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BO"/>
          </a:p>
        </c:txPr>
        <c:crossAx val="503329664"/>
        <c:crosses val="autoZero"/>
        <c:crossBetween val="midCat"/>
      </c:valAx>
      <c:valAx>
        <c:axId val="503329664"/>
        <c:scaling>
          <c:orientation val="minMax"/>
        </c:scaling>
        <c:delete val="1"/>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crossAx val="5033365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B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circle"/>
            <c:size val="5"/>
            <c:spPr>
              <a:solidFill>
                <a:schemeClr val="accent2"/>
              </a:solidFill>
              <a:ln w="9525">
                <a:solidFill>
                  <a:schemeClr val="accent1"/>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B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Hoja2!$A$4:$A$16</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xVal>
          <c:yVal>
            <c:numRef>
              <c:f>Hoja2!$K$4:$K$16</c:f>
              <c:numCache>
                <c:formatCode>#,##0.0000</c:formatCode>
                <c:ptCount val="13"/>
                <c:pt idx="0">
                  <c:v>0.11538461538461539</c:v>
                </c:pt>
                <c:pt idx="1">
                  <c:v>7.6923076923076927E-2</c:v>
                </c:pt>
                <c:pt idx="2">
                  <c:v>0.11538461538461539</c:v>
                </c:pt>
                <c:pt idx="3">
                  <c:v>7.6923076923076927E-2</c:v>
                </c:pt>
                <c:pt idx="4">
                  <c:v>0.11538461538461539</c:v>
                </c:pt>
                <c:pt idx="5">
                  <c:v>7.6923076923076927E-2</c:v>
                </c:pt>
                <c:pt idx="6">
                  <c:v>3.8461538461538464E-2</c:v>
                </c:pt>
                <c:pt idx="7">
                  <c:v>3.8461538461538464E-2</c:v>
                </c:pt>
                <c:pt idx="8">
                  <c:v>0.11538461538461539</c:v>
                </c:pt>
                <c:pt idx="9">
                  <c:v>7.6923076923076927E-2</c:v>
                </c:pt>
                <c:pt idx="10">
                  <c:v>3.8461538461538464E-2</c:v>
                </c:pt>
                <c:pt idx="11">
                  <c:v>3.8461538461538464E-2</c:v>
                </c:pt>
                <c:pt idx="12">
                  <c:v>7.6923076923076927E-2</c:v>
                </c:pt>
              </c:numCache>
            </c:numRef>
          </c:yVal>
          <c:smooth val="0"/>
          <c:extLst>
            <c:ext xmlns:c16="http://schemas.microsoft.com/office/drawing/2014/chart" uri="{C3380CC4-5D6E-409C-BE32-E72D297353CC}">
              <c16:uniqueId val="{00000000-BE06-4A15-86FF-1818DD4466CD}"/>
            </c:ext>
          </c:extLst>
        </c:ser>
        <c:dLbls>
          <c:dLblPos val="t"/>
          <c:showLegendKey val="0"/>
          <c:showVal val="1"/>
          <c:showCatName val="0"/>
          <c:showSerName val="0"/>
          <c:showPercent val="0"/>
          <c:showBubbleSize val="0"/>
        </c:dLbls>
        <c:axId val="503336552"/>
        <c:axId val="503329664"/>
      </c:scatterChart>
      <c:valAx>
        <c:axId val="503336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BO"/>
          </a:p>
        </c:txPr>
        <c:crossAx val="503329664"/>
        <c:crosses val="autoZero"/>
        <c:crossBetween val="midCat"/>
      </c:valAx>
      <c:valAx>
        <c:axId val="503329664"/>
        <c:scaling>
          <c:orientation val="minMax"/>
        </c:scaling>
        <c:delete val="1"/>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crossAx val="5033365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B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315432</xdr:colOff>
      <xdr:row>1</xdr:row>
      <xdr:rowOff>75693</xdr:rowOff>
    </xdr:from>
    <xdr:to>
      <xdr:col>9</xdr:col>
      <xdr:colOff>582963</xdr:colOff>
      <xdr:row>7</xdr:row>
      <xdr:rowOff>174375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432" y="236227"/>
          <a:ext cx="5019329" cy="106188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19</xdr:row>
      <xdr:rowOff>9525</xdr:rowOff>
    </xdr:from>
    <xdr:to>
      <xdr:col>8</xdr:col>
      <xdr:colOff>0</xdr:colOff>
      <xdr:row>33</xdr:row>
      <xdr:rowOff>85725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19050</xdr:rowOff>
    </xdr:from>
    <xdr:to>
      <xdr:col>4</xdr:col>
      <xdr:colOff>276225</xdr:colOff>
      <xdr:row>48</xdr:row>
      <xdr:rowOff>123825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533400</xdr:colOff>
      <xdr:row>36</xdr:row>
      <xdr:rowOff>28575</xdr:rowOff>
    </xdr:from>
    <xdr:to>
      <xdr:col>7</xdr:col>
      <xdr:colOff>762000</xdr:colOff>
      <xdr:row>48</xdr:row>
      <xdr:rowOff>133350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36</xdr:row>
      <xdr:rowOff>0</xdr:rowOff>
    </xdr:from>
    <xdr:to>
      <xdr:col>12</xdr:col>
      <xdr:colOff>733425</xdr:colOff>
      <xdr:row>48</xdr:row>
      <xdr:rowOff>104775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uan.vidaurre/Desktop/PSDI%202021%20-2025/PSDI%202021%20-%202025vf/1%20PSDI%2009-03-2022%20remitir%20MPD/PROGRAMAS%20PROYECTOS%20por%20entidad%2007-03-2022%20(Recuperado)%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PROY INTERC vAJ 11-06"/>
      <sheetName val="PROG PROY INTERC"/>
      <sheetName val="PROG PROY PSDI DESC (2)"/>
      <sheetName val="PROG PROY PSDI DESC"/>
      <sheetName val="PROG PROY PSDI ADECINE"/>
      <sheetName val="PROG PROY PSDI CIAAAT"/>
      <sheetName val="PROG PROY PSDI OSN"/>
      <sheetName val="PRIORIDAD EDTP"/>
      <sheetName val="LE PROG PROY"/>
      <sheetName val="discapacidad"/>
      <sheetName val="oruro"/>
      <sheetName val="PROG PROY PSDI Gral"/>
      <sheetName val="PRIORIDAD 2022"/>
    </sheetNames>
    <sheetDataSet>
      <sheetData sheetId="0"/>
      <sheetData sheetId="1"/>
      <sheetData sheetId="2"/>
      <sheetData sheetId="3"/>
      <sheetData sheetId="4">
        <row r="15">
          <cell r="I15">
            <v>115000200</v>
          </cell>
        </row>
      </sheetData>
      <sheetData sheetId="5">
        <row r="19">
          <cell r="H19">
            <v>325190000</v>
          </cell>
        </row>
        <row r="36">
          <cell r="G36">
            <v>1160454794.8000002</v>
          </cell>
        </row>
      </sheetData>
      <sheetData sheetId="6">
        <row r="13">
          <cell r="H13">
            <v>8000000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51"/>
  <sheetViews>
    <sheetView zoomScale="80" zoomScaleNormal="80" workbookViewId="0">
      <selection sqref="A1:A3"/>
    </sheetView>
  </sheetViews>
  <sheetFormatPr baseColWidth="10" defaultColWidth="11.42578125" defaultRowHeight="12.75"/>
  <cols>
    <col min="1" max="1" width="11.42578125" style="4"/>
    <col min="2" max="2" width="26.28515625" style="4" customWidth="1"/>
    <col min="3" max="6" width="24.28515625" style="4" customWidth="1"/>
    <col min="7" max="7" width="18.42578125" style="4" customWidth="1"/>
    <col min="8" max="8" width="25" style="4" customWidth="1"/>
    <col min="9" max="9" width="12.7109375" style="4" customWidth="1"/>
    <col min="10" max="10" width="10" style="4" bestFit="1" customWidth="1"/>
    <col min="11" max="15" width="7.85546875" style="4" customWidth="1"/>
    <col min="16" max="16" width="15.28515625" style="4" customWidth="1"/>
    <col min="17" max="17" width="14.85546875" style="4" customWidth="1"/>
    <col min="18" max="18" width="75.140625" style="4" customWidth="1"/>
    <col min="19" max="24" width="16.28515625" style="4" customWidth="1"/>
    <col min="25" max="25" width="14.140625" style="4" customWidth="1"/>
    <col min="26" max="26" width="14.140625" style="4" bestFit="1" customWidth="1"/>
    <col min="27" max="27" width="11.5703125" style="4" bestFit="1" customWidth="1"/>
    <col min="28" max="28" width="11.42578125" style="4"/>
    <col min="29" max="29" width="11.5703125" style="4" bestFit="1" customWidth="1"/>
    <col min="30" max="16384" width="11.42578125" style="4"/>
  </cols>
  <sheetData>
    <row r="1" spans="1:29" ht="23.25" customHeight="1">
      <c r="A1" s="291" t="s">
        <v>231</v>
      </c>
      <c r="B1" s="291" t="s">
        <v>0</v>
      </c>
      <c r="C1" s="291" t="s">
        <v>1</v>
      </c>
      <c r="D1" s="71" t="s">
        <v>267</v>
      </c>
      <c r="E1" s="71" t="s">
        <v>268</v>
      </c>
      <c r="F1" s="300" t="s">
        <v>204</v>
      </c>
      <c r="G1" s="293" t="s">
        <v>2</v>
      </c>
      <c r="H1" s="293" t="s">
        <v>3</v>
      </c>
      <c r="I1" s="293" t="s">
        <v>4</v>
      </c>
      <c r="J1" s="293" t="s">
        <v>5</v>
      </c>
      <c r="K1" s="297" t="s">
        <v>6</v>
      </c>
      <c r="L1" s="298"/>
      <c r="M1" s="298"/>
      <c r="N1" s="298"/>
      <c r="O1" s="299"/>
      <c r="P1" s="293" t="s">
        <v>7</v>
      </c>
      <c r="Q1" s="293" t="s">
        <v>8</v>
      </c>
      <c r="R1" s="293" t="s">
        <v>21</v>
      </c>
      <c r="S1" s="302" t="s">
        <v>9</v>
      </c>
      <c r="T1" s="303"/>
      <c r="U1" s="303"/>
      <c r="V1" s="303"/>
      <c r="W1" s="303"/>
      <c r="X1" s="303"/>
      <c r="Y1" s="304"/>
      <c r="Z1" s="293" t="s">
        <v>10</v>
      </c>
      <c r="AA1" s="295" t="s">
        <v>11</v>
      </c>
    </row>
    <row r="2" spans="1:29" ht="25.5" hidden="1" customHeight="1">
      <c r="A2" s="292"/>
      <c r="B2" s="292"/>
      <c r="C2" s="292"/>
      <c r="D2" s="72"/>
      <c r="E2" s="72"/>
      <c r="F2" s="301"/>
      <c r="G2" s="294"/>
      <c r="H2" s="294"/>
      <c r="I2" s="294"/>
      <c r="J2" s="294"/>
      <c r="K2" s="1">
        <v>2016</v>
      </c>
      <c r="L2" s="2">
        <v>2017</v>
      </c>
      <c r="M2" s="1">
        <v>2018</v>
      </c>
      <c r="N2" s="2">
        <v>2019</v>
      </c>
      <c r="O2" s="1">
        <v>2020</v>
      </c>
      <c r="P2" s="294"/>
      <c r="Q2" s="294"/>
      <c r="R2" s="294"/>
      <c r="S2" s="67" t="s">
        <v>198</v>
      </c>
      <c r="T2" s="68" t="s">
        <v>199</v>
      </c>
      <c r="U2" s="68" t="s">
        <v>200</v>
      </c>
      <c r="V2" s="68" t="s">
        <v>201</v>
      </c>
      <c r="W2" s="68" t="s">
        <v>202</v>
      </c>
      <c r="X2" s="68" t="s">
        <v>203</v>
      </c>
      <c r="Y2" s="69"/>
      <c r="Z2" s="294"/>
      <c r="AA2" s="296"/>
    </row>
    <row r="3" spans="1:29" ht="129.75" hidden="1" customHeight="1">
      <c r="A3" s="15" t="s">
        <v>232</v>
      </c>
      <c r="B3" s="5" t="s">
        <v>206</v>
      </c>
      <c r="C3" s="6"/>
      <c r="D3" s="6"/>
      <c r="E3" s="6"/>
      <c r="F3" s="6"/>
      <c r="G3" s="5" t="s">
        <v>207</v>
      </c>
      <c r="H3" s="5" t="s">
        <v>208</v>
      </c>
      <c r="I3" s="7">
        <v>1</v>
      </c>
      <c r="J3" s="7">
        <v>0.5</v>
      </c>
      <c r="K3" s="7">
        <v>0.9</v>
      </c>
      <c r="L3" s="7">
        <v>0.8</v>
      </c>
      <c r="M3" s="7">
        <v>0.7</v>
      </c>
      <c r="N3" s="7">
        <v>0.6</v>
      </c>
      <c r="O3" s="7">
        <v>0.5</v>
      </c>
      <c r="P3" s="5" t="s">
        <v>19</v>
      </c>
      <c r="Q3" s="5" t="s">
        <v>20</v>
      </c>
      <c r="R3" s="42" t="s">
        <v>27</v>
      </c>
      <c r="S3" s="42"/>
      <c r="T3" s="42"/>
      <c r="U3" s="42"/>
      <c r="V3" s="42"/>
      <c r="W3" s="42"/>
      <c r="X3" s="42"/>
      <c r="Y3" s="5" t="s">
        <v>13</v>
      </c>
      <c r="Z3" s="5">
        <v>2500</v>
      </c>
      <c r="AA3" s="8">
        <v>1</v>
      </c>
      <c r="AC3" s="9">
        <v>0.5</v>
      </c>
    </row>
    <row r="4" spans="1:29" ht="89.25">
      <c r="A4" s="14" t="s">
        <v>232</v>
      </c>
      <c r="B4" s="10"/>
      <c r="C4" s="3" t="s">
        <v>209</v>
      </c>
      <c r="D4" s="3"/>
      <c r="E4" s="3"/>
      <c r="F4" s="3"/>
      <c r="G4" s="3" t="s">
        <v>163</v>
      </c>
      <c r="H4" s="3"/>
      <c r="I4" s="3">
        <v>0</v>
      </c>
      <c r="J4" s="11">
        <v>1000</v>
      </c>
      <c r="K4" s="11">
        <f>J4*20/100</f>
        <v>200</v>
      </c>
      <c r="L4" s="11">
        <v>200</v>
      </c>
      <c r="M4" s="11">
        <v>200</v>
      </c>
      <c r="N4" s="11">
        <v>200</v>
      </c>
      <c r="O4" s="11">
        <v>200</v>
      </c>
      <c r="P4" s="12" t="s">
        <v>19</v>
      </c>
      <c r="Q4" s="12" t="s">
        <v>28</v>
      </c>
      <c r="R4" s="43" t="s">
        <v>162</v>
      </c>
      <c r="S4" s="43"/>
      <c r="T4" s="43"/>
      <c r="U4" s="43"/>
      <c r="V4" s="43"/>
      <c r="W4" s="43"/>
      <c r="X4" s="43"/>
      <c r="Y4" s="3" t="s">
        <v>13</v>
      </c>
      <c r="Z4" s="3">
        <v>350</v>
      </c>
      <c r="AA4" s="13">
        <v>0.25</v>
      </c>
    </row>
    <row r="5" spans="1:29">
      <c r="A5" s="14"/>
      <c r="B5" s="10"/>
      <c r="C5" s="3"/>
      <c r="D5" s="3"/>
      <c r="E5" s="3"/>
      <c r="F5" s="3"/>
      <c r="G5" s="3"/>
      <c r="H5" s="3"/>
      <c r="I5" s="3"/>
      <c r="J5" s="11"/>
      <c r="K5" s="11"/>
      <c r="L5" s="11"/>
      <c r="M5" s="11"/>
      <c r="N5" s="11"/>
      <c r="O5" s="11"/>
      <c r="P5" s="12"/>
      <c r="Q5" s="12"/>
      <c r="R5" s="43" t="s">
        <v>269</v>
      </c>
      <c r="S5" s="43"/>
      <c r="T5" s="43"/>
      <c r="U5" s="43"/>
      <c r="V5" s="43"/>
      <c r="W5" s="43"/>
      <c r="X5" s="43"/>
      <c r="Y5" s="3"/>
      <c r="Z5" s="3"/>
      <c r="AA5" s="13"/>
    </row>
    <row r="6" spans="1:29" ht="113.25" customHeight="1">
      <c r="A6" s="14" t="s">
        <v>232</v>
      </c>
      <c r="B6" s="10"/>
      <c r="C6" s="3" t="s">
        <v>210</v>
      </c>
      <c r="D6" s="3"/>
      <c r="E6" s="3"/>
      <c r="F6" s="3"/>
      <c r="G6" s="3" t="s">
        <v>164</v>
      </c>
      <c r="H6" s="3"/>
      <c r="I6" s="3">
        <v>0</v>
      </c>
      <c r="J6" s="3">
        <v>5</v>
      </c>
      <c r="K6" s="3">
        <v>1</v>
      </c>
      <c r="L6" s="3">
        <v>1</v>
      </c>
      <c r="M6" s="3">
        <v>1</v>
      </c>
      <c r="N6" s="3">
        <v>1</v>
      </c>
      <c r="O6" s="3">
        <v>1</v>
      </c>
      <c r="P6" s="12" t="s">
        <v>19</v>
      </c>
      <c r="Q6" s="12" t="s">
        <v>28</v>
      </c>
      <c r="R6" s="43" t="s">
        <v>22</v>
      </c>
      <c r="S6" s="43"/>
      <c r="T6" s="43"/>
      <c r="U6" s="43"/>
      <c r="V6" s="43"/>
      <c r="W6" s="43"/>
      <c r="X6" s="43"/>
      <c r="Y6" s="3" t="s">
        <v>13</v>
      </c>
      <c r="Z6" s="3">
        <v>450</v>
      </c>
      <c r="AA6" s="13">
        <v>0.3</v>
      </c>
    </row>
    <row r="7" spans="1:29" ht="127.5" hidden="1">
      <c r="A7" s="14" t="s">
        <v>232</v>
      </c>
      <c r="B7" s="14"/>
      <c r="C7" s="3" t="s">
        <v>211</v>
      </c>
      <c r="D7" s="3"/>
      <c r="E7" s="3"/>
      <c r="F7" s="3" t="s">
        <v>205</v>
      </c>
      <c r="G7" s="3" t="s">
        <v>165</v>
      </c>
      <c r="H7" s="14"/>
      <c r="I7" s="15">
        <v>0</v>
      </c>
      <c r="J7" s="15">
        <v>500</v>
      </c>
      <c r="K7" s="3">
        <v>100</v>
      </c>
      <c r="L7" s="3">
        <v>100</v>
      </c>
      <c r="M7" s="3">
        <v>100</v>
      </c>
      <c r="N7" s="3">
        <v>100</v>
      </c>
      <c r="O7" s="3">
        <v>100</v>
      </c>
      <c r="P7" s="12" t="s">
        <v>24</v>
      </c>
      <c r="Q7" s="12" t="s">
        <v>179</v>
      </c>
      <c r="R7" s="43" t="s">
        <v>140</v>
      </c>
      <c r="S7" s="43"/>
      <c r="T7" s="43"/>
      <c r="U7" s="43"/>
      <c r="V7" s="43"/>
      <c r="W7" s="43"/>
      <c r="X7" s="43"/>
      <c r="Y7" s="3" t="s">
        <v>23</v>
      </c>
      <c r="Z7" s="3">
        <v>90</v>
      </c>
      <c r="AA7" s="13">
        <v>0.15</v>
      </c>
    </row>
    <row r="8" spans="1:29" ht="121.5" hidden="1" customHeight="1">
      <c r="A8" s="14" t="s">
        <v>232</v>
      </c>
      <c r="B8" s="14"/>
      <c r="C8" s="16" t="s">
        <v>212</v>
      </c>
      <c r="D8" s="16"/>
      <c r="E8" s="16"/>
      <c r="F8" s="16"/>
      <c r="G8" s="3" t="s">
        <v>166</v>
      </c>
      <c r="H8" s="14"/>
      <c r="I8" s="15">
        <v>0</v>
      </c>
      <c r="J8" s="15">
        <v>1000</v>
      </c>
      <c r="K8" s="3">
        <v>200</v>
      </c>
      <c r="L8" s="3">
        <v>200</v>
      </c>
      <c r="M8" s="3">
        <v>200</v>
      </c>
      <c r="N8" s="3">
        <v>200</v>
      </c>
      <c r="O8" s="3">
        <v>200</v>
      </c>
      <c r="P8" s="12" t="s">
        <v>24</v>
      </c>
      <c r="Q8" s="12" t="s">
        <v>179</v>
      </c>
      <c r="R8" s="43" t="s">
        <v>140</v>
      </c>
      <c r="S8" s="43"/>
      <c r="T8" s="43"/>
      <c r="U8" s="43"/>
      <c r="V8" s="43"/>
      <c r="W8" s="43"/>
      <c r="X8" s="43"/>
      <c r="Y8" s="3" t="s">
        <v>23</v>
      </c>
      <c r="Z8" s="3"/>
      <c r="AA8" s="13">
        <v>0.1</v>
      </c>
    </row>
    <row r="9" spans="1:29" ht="164.25" hidden="1" customHeight="1">
      <c r="A9" s="14" t="s">
        <v>232</v>
      </c>
      <c r="B9" s="14"/>
      <c r="C9" s="3" t="s">
        <v>213</v>
      </c>
      <c r="D9" s="3"/>
      <c r="E9" s="3"/>
      <c r="F9" s="3"/>
      <c r="G9" s="3" t="s">
        <v>167</v>
      </c>
      <c r="H9" s="14"/>
      <c r="I9" s="3">
        <v>0</v>
      </c>
      <c r="J9" s="3">
        <v>500</v>
      </c>
      <c r="K9" s="3">
        <v>100</v>
      </c>
      <c r="L9" s="3">
        <v>100</v>
      </c>
      <c r="M9" s="3">
        <v>100</v>
      </c>
      <c r="N9" s="3">
        <v>100</v>
      </c>
      <c r="O9" s="3">
        <v>100</v>
      </c>
      <c r="P9" s="12" t="s">
        <v>25</v>
      </c>
      <c r="Q9" s="12" t="s">
        <v>180</v>
      </c>
      <c r="R9" s="43" t="s">
        <v>141</v>
      </c>
      <c r="S9" s="43"/>
      <c r="T9" s="43"/>
      <c r="U9" s="43"/>
      <c r="V9" s="43"/>
      <c r="W9" s="43"/>
      <c r="X9" s="43"/>
      <c r="Y9" s="3" t="s">
        <v>26</v>
      </c>
      <c r="Z9" s="3">
        <v>200</v>
      </c>
      <c r="AA9" s="13">
        <v>0.2</v>
      </c>
    </row>
    <row r="10" spans="1:29" ht="51" hidden="1">
      <c r="A10" s="14" t="s">
        <v>232</v>
      </c>
      <c r="B10" s="14"/>
      <c r="C10" s="3" t="s">
        <v>214</v>
      </c>
      <c r="D10" s="3"/>
      <c r="E10" s="3"/>
      <c r="F10" s="3"/>
      <c r="G10" s="3" t="s">
        <v>32</v>
      </c>
      <c r="H10" s="3" t="s">
        <v>33</v>
      </c>
      <c r="I10" s="13">
        <v>0</v>
      </c>
      <c r="J10" s="13">
        <v>0.1</v>
      </c>
      <c r="K10" s="70">
        <v>0.12</v>
      </c>
      <c r="L10" s="70">
        <v>0.14000000000000001</v>
      </c>
      <c r="M10" s="70">
        <v>0.16</v>
      </c>
      <c r="N10" s="70">
        <v>0.18</v>
      </c>
      <c r="O10" s="70">
        <v>0.2</v>
      </c>
      <c r="P10" s="12" t="s">
        <v>34</v>
      </c>
      <c r="Q10" s="12" t="s">
        <v>29</v>
      </c>
      <c r="R10" s="43"/>
      <c r="S10" s="43"/>
      <c r="T10" s="43"/>
      <c r="U10" s="43"/>
      <c r="V10" s="43"/>
      <c r="W10" s="43"/>
      <c r="X10" s="43"/>
      <c r="Y10" s="3" t="s">
        <v>31</v>
      </c>
      <c r="Z10" s="3">
        <v>0</v>
      </c>
      <c r="AA10" s="13">
        <v>0</v>
      </c>
    </row>
    <row r="11" spans="1:29" ht="63.75" hidden="1">
      <c r="A11" s="14" t="s">
        <v>233</v>
      </c>
      <c r="B11" s="5" t="s">
        <v>215</v>
      </c>
      <c r="C11" s="6"/>
      <c r="D11" s="6"/>
      <c r="E11" s="6"/>
      <c r="F11" s="6"/>
      <c r="G11" s="5" t="s">
        <v>35</v>
      </c>
      <c r="H11" s="5" t="s">
        <v>36</v>
      </c>
      <c r="I11" s="8">
        <v>0.1</v>
      </c>
      <c r="J11" s="8">
        <v>0.15</v>
      </c>
      <c r="K11" s="8">
        <v>0.11</v>
      </c>
      <c r="L11" s="8">
        <v>0.12</v>
      </c>
      <c r="M11" s="8">
        <v>0.13</v>
      </c>
      <c r="N11" s="8">
        <v>0.14000000000000001</v>
      </c>
      <c r="O11" s="8">
        <v>0.15</v>
      </c>
      <c r="P11" s="5" t="s">
        <v>12</v>
      </c>
      <c r="Q11" s="5" t="s">
        <v>38</v>
      </c>
      <c r="R11" s="44" t="s">
        <v>37</v>
      </c>
      <c r="S11" s="44"/>
      <c r="T11" s="44"/>
      <c r="U11" s="44"/>
      <c r="V11" s="44"/>
      <c r="W11" s="44"/>
      <c r="X11" s="44"/>
      <c r="Y11" s="5" t="s">
        <v>13</v>
      </c>
      <c r="Z11" s="5">
        <f>SUM(Z12:Z17)</f>
        <v>235</v>
      </c>
      <c r="AA11" s="8">
        <f>SUM(AA12:AA17)</f>
        <v>0.9</v>
      </c>
    </row>
    <row r="12" spans="1:29" ht="63.75" hidden="1">
      <c r="A12" s="14" t="s">
        <v>233</v>
      </c>
      <c r="B12" s="10"/>
      <c r="C12" s="3" t="s">
        <v>216</v>
      </c>
      <c r="D12" s="3"/>
      <c r="E12" s="3"/>
      <c r="F12" s="3"/>
      <c r="G12" s="3" t="s">
        <v>157</v>
      </c>
      <c r="H12" s="3"/>
      <c r="I12" s="17">
        <v>0</v>
      </c>
      <c r="J12" s="17">
        <v>2</v>
      </c>
      <c r="K12" s="17">
        <v>1</v>
      </c>
      <c r="L12" s="17">
        <v>0</v>
      </c>
      <c r="M12" s="17">
        <v>0</v>
      </c>
      <c r="N12" s="17">
        <v>1</v>
      </c>
      <c r="O12" s="17">
        <v>0</v>
      </c>
      <c r="P12" s="3" t="s">
        <v>168</v>
      </c>
      <c r="Q12" s="3" t="s">
        <v>38</v>
      </c>
      <c r="R12" s="45" t="s">
        <v>40</v>
      </c>
      <c r="S12" s="45"/>
      <c r="T12" s="45"/>
      <c r="U12" s="45"/>
      <c r="V12" s="45"/>
      <c r="W12" s="45"/>
      <c r="X12" s="45"/>
      <c r="Y12" s="3" t="s">
        <v>13</v>
      </c>
      <c r="Z12" s="3">
        <v>55</v>
      </c>
      <c r="AA12" s="13">
        <v>0.5</v>
      </c>
    </row>
    <row r="13" spans="1:29" ht="63.75" hidden="1">
      <c r="A13" s="14" t="s">
        <v>233</v>
      </c>
      <c r="B13" s="10"/>
      <c r="C13" s="3" t="s">
        <v>217</v>
      </c>
      <c r="D13" s="3"/>
      <c r="E13" s="3"/>
      <c r="F13" s="3"/>
      <c r="G13" s="3" t="s">
        <v>158</v>
      </c>
      <c r="H13" s="3"/>
      <c r="I13" s="17">
        <v>0</v>
      </c>
      <c r="J13" s="17">
        <v>2</v>
      </c>
      <c r="K13" s="17">
        <v>0</v>
      </c>
      <c r="L13" s="17">
        <v>1</v>
      </c>
      <c r="M13" s="17">
        <v>0</v>
      </c>
      <c r="N13" s="17">
        <v>0</v>
      </c>
      <c r="O13" s="17">
        <v>1</v>
      </c>
      <c r="P13" s="3" t="s">
        <v>39</v>
      </c>
      <c r="Q13" s="3" t="s">
        <v>38</v>
      </c>
      <c r="R13" s="55" t="s">
        <v>40</v>
      </c>
      <c r="S13" s="55"/>
      <c r="T13" s="55"/>
      <c r="U13" s="55"/>
      <c r="V13" s="55"/>
      <c r="W13" s="55"/>
      <c r="X13" s="55"/>
      <c r="Y13" s="3" t="s">
        <v>13</v>
      </c>
      <c r="Z13" s="3">
        <v>70</v>
      </c>
      <c r="AA13" s="13">
        <v>0.1</v>
      </c>
    </row>
    <row r="14" spans="1:29" ht="51" hidden="1">
      <c r="A14" s="14" t="s">
        <v>233</v>
      </c>
      <c r="B14" s="10"/>
      <c r="C14" s="3" t="s">
        <v>218</v>
      </c>
      <c r="D14" s="3"/>
      <c r="E14" s="3"/>
      <c r="F14" s="3"/>
      <c r="G14" s="3" t="s">
        <v>41</v>
      </c>
      <c r="H14" s="3"/>
      <c r="I14" s="3">
        <v>0</v>
      </c>
      <c r="J14" s="3">
        <v>50</v>
      </c>
      <c r="K14" s="3">
        <v>10</v>
      </c>
      <c r="L14" s="3">
        <v>10</v>
      </c>
      <c r="M14" s="3">
        <v>10</v>
      </c>
      <c r="N14" s="3">
        <v>10</v>
      </c>
      <c r="O14" s="3">
        <v>10</v>
      </c>
      <c r="P14" s="3" t="s">
        <v>39</v>
      </c>
      <c r="Q14" s="3" t="s">
        <v>38</v>
      </c>
      <c r="R14" s="45" t="s">
        <v>42</v>
      </c>
      <c r="S14" s="45"/>
      <c r="T14" s="45"/>
      <c r="U14" s="45"/>
      <c r="V14" s="45"/>
      <c r="W14" s="45"/>
      <c r="X14" s="45"/>
      <c r="Y14" s="3" t="s">
        <v>13</v>
      </c>
      <c r="Z14" s="3">
        <v>60</v>
      </c>
      <c r="AA14" s="13">
        <v>0.1</v>
      </c>
    </row>
    <row r="15" spans="1:29" ht="51" hidden="1">
      <c r="A15" s="14" t="s">
        <v>233</v>
      </c>
      <c r="B15" s="14"/>
      <c r="C15" s="3" t="s">
        <v>219</v>
      </c>
      <c r="D15" s="3"/>
      <c r="E15" s="3"/>
      <c r="F15" s="3"/>
      <c r="G15" s="3" t="s">
        <v>159</v>
      </c>
      <c r="H15" s="14"/>
      <c r="I15" s="3">
        <v>0</v>
      </c>
      <c r="J15" s="3">
        <v>1</v>
      </c>
      <c r="K15" s="3">
        <v>0</v>
      </c>
      <c r="L15" s="3">
        <v>0</v>
      </c>
      <c r="M15" s="3">
        <v>1</v>
      </c>
      <c r="N15" s="3">
        <v>0</v>
      </c>
      <c r="O15" s="3">
        <v>0</v>
      </c>
      <c r="P15" s="3" t="s">
        <v>193</v>
      </c>
      <c r="Q15" s="3" t="s">
        <v>97</v>
      </c>
      <c r="R15" s="55" t="s">
        <v>43</v>
      </c>
      <c r="S15" s="55"/>
      <c r="T15" s="55"/>
      <c r="U15" s="55"/>
      <c r="V15" s="55"/>
      <c r="W15" s="55"/>
      <c r="X15" s="55"/>
      <c r="Y15" s="3" t="s">
        <v>15</v>
      </c>
      <c r="Z15" s="3">
        <v>17.5</v>
      </c>
      <c r="AA15" s="13">
        <v>0.05</v>
      </c>
    </row>
    <row r="16" spans="1:29" ht="51" hidden="1">
      <c r="A16" s="14" t="s">
        <v>233</v>
      </c>
      <c r="B16" s="14"/>
      <c r="C16" s="3" t="s">
        <v>219</v>
      </c>
      <c r="D16" s="3"/>
      <c r="E16" s="3"/>
      <c r="F16" s="3"/>
      <c r="G16" s="3" t="s">
        <v>159</v>
      </c>
      <c r="H16" s="14"/>
      <c r="I16" s="15">
        <v>0</v>
      </c>
      <c r="J16" s="15">
        <v>1</v>
      </c>
      <c r="K16" s="3">
        <v>0</v>
      </c>
      <c r="L16" s="3">
        <v>0</v>
      </c>
      <c r="M16" s="3">
        <v>0</v>
      </c>
      <c r="N16" s="3">
        <v>1</v>
      </c>
      <c r="O16" s="3">
        <v>0</v>
      </c>
      <c r="P16" s="3" t="s">
        <v>193</v>
      </c>
      <c r="Q16" s="3" t="s">
        <v>97</v>
      </c>
      <c r="R16" s="45" t="s">
        <v>43</v>
      </c>
      <c r="S16" s="45"/>
      <c r="T16" s="45"/>
      <c r="U16" s="45"/>
      <c r="V16" s="45"/>
      <c r="W16" s="45"/>
      <c r="X16" s="45"/>
      <c r="Y16" s="3" t="s">
        <v>15</v>
      </c>
      <c r="Z16" s="3">
        <v>17.5</v>
      </c>
      <c r="AA16" s="13">
        <v>0.05</v>
      </c>
    </row>
    <row r="17" spans="1:27" ht="63.75" hidden="1">
      <c r="A17" s="14" t="s">
        <v>233</v>
      </c>
      <c r="B17" s="14"/>
      <c r="C17" s="16" t="s">
        <v>220</v>
      </c>
      <c r="D17" s="16"/>
      <c r="E17" s="16"/>
      <c r="F17" s="16"/>
      <c r="G17" s="16" t="s">
        <v>195</v>
      </c>
      <c r="H17" s="14"/>
      <c r="I17" s="15">
        <v>0</v>
      </c>
      <c r="J17" s="15">
        <v>1</v>
      </c>
      <c r="K17" s="3">
        <v>0</v>
      </c>
      <c r="L17" s="3">
        <v>1</v>
      </c>
      <c r="M17" s="3">
        <v>0</v>
      </c>
      <c r="N17" s="3">
        <v>0</v>
      </c>
      <c r="O17" s="3">
        <v>0</v>
      </c>
      <c r="P17" s="3" t="s">
        <v>194</v>
      </c>
      <c r="Q17" s="16" t="s">
        <v>17</v>
      </c>
      <c r="R17" s="46" t="s">
        <v>44</v>
      </c>
      <c r="S17" s="46"/>
      <c r="T17" s="46"/>
      <c r="U17" s="46"/>
      <c r="V17" s="46"/>
      <c r="W17" s="46"/>
      <c r="X17" s="46"/>
      <c r="Y17" s="16" t="s">
        <v>18</v>
      </c>
      <c r="Z17" s="3">
        <v>15</v>
      </c>
      <c r="AA17" s="13">
        <v>0.1</v>
      </c>
    </row>
    <row r="18" spans="1:27" ht="63.75" hidden="1">
      <c r="A18" s="14" t="s">
        <v>233</v>
      </c>
      <c r="B18" s="14"/>
      <c r="C18" s="16" t="s">
        <v>221</v>
      </c>
      <c r="D18" s="16"/>
      <c r="E18" s="16"/>
      <c r="F18" s="16"/>
      <c r="G18" s="16" t="s">
        <v>196</v>
      </c>
      <c r="H18" s="14"/>
      <c r="I18" s="15">
        <v>0</v>
      </c>
      <c r="J18" s="15">
        <v>1</v>
      </c>
      <c r="K18" s="16">
        <v>1</v>
      </c>
      <c r="L18" s="16">
        <v>0</v>
      </c>
      <c r="M18" s="16">
        <v>0</v>
      </c>
      <c r="N18" s="16">
        <v>0</v>
      </c>
      <c r="O18" s="16">
        <v>0</v>
      </c>
      <c r="P18" s="3" t="s">
        <v>72</v>
      </c>
      <c r="Q18" s="16" t="s">
        <v>45</v>
      </c>
      <c r="R18" s="46"/>
      <c r="S18" s="46"/>
      <c r="T18" s="46"/>
      <c r="U18" s="46"/>
      <c r="V18" s="46"/>
      <c r="W18" s="46"/>
      <c r="X18" s="46"/>
      <c r="Y18" s="16" t="s">
        <v>18</v>
      </c>
      <c r="Z18" s="16"/>
      <c r="AA18" s="18"/>
    </row>
    <row r="19" spans="1:27" ht="51" hidden="1">
      <c r="A19" s="14" t="s">
        <v>233</v>
      </c>
      <c r="B19" s="14"/>
      <c r="C19" s="16" t="s">
        <v>222</v>
      </c>
      <c r="D19" s="16"/>
      <c r="E19" s="16"/>
      <c r="F19" s="16"/>
      <c r="G19" s="16" t="s">
        <v>160</v>
      </c>
      <c r="H19" s="16" t="s">
        <v>161</v>
      </c>
      <c r="I19" s="18">
        <v>0.15</v>
      </c>
      <c r="J19" s="18">
        <v>0.5</v>
      </c>
      <c r="K19" s="18">
        <v>0.25</v>
      </c>
      <c r="L19" s="18">
        <v>0.33</v>
      </c>
      <c r="M19" s="18">
        <v>0.38</v>
      </c>
      <c r="N19" s="18">
        <v>0.44</v>
      </c>
      <c r="O19" s="18">
        <v>0.5</v>
      </c>
      <c r="P19" s="3" t="s">
        <v>72</v>
      </c>
      <c r="Q19" s="16" t="s">
        <v>46</v>
      </c>
      <c r="R19" s="46"/>
      <c r="S19" s="46"/>
      <c r="T19" s="46"/>
      <c r="U19" s="46"/>
      <c r="V19" s="46"/>
      <c r="W19" s="46"/>
      <c r="X19" s="46"/>
      <c r="Y19" s="16" t="s">
        <v>52</v>
      </c>
      <c r="Z19" s="16"/>
      <c r="AA19" s="18"/>
    </row>
    <row r="20" spans="1:27" ht="102" hidden="1">
      <c r="A20" s="14" t="s">
        <v>234</v>
      </c>
      <c r="B20" s="56" t="s">
        <v>223</v>
      </c>
      <c r="C20" s="20"/>
      <c r="D20" s="20"/>
      <c r="E20" s="20"/>
      <c r="F20" s="20"/>
      <c r="G20" s="19" t="s">
        <v>48</v>
      </c>
      <c r="H20" s="19" t="s">
        <v>224</v>
      </c>
      <c r="I20" s="59">
        <v>0.9</v>
      </c>
      <c r="J20" s="59">
        <v>0.97</v>
      </c>
      <c r="K20" s="59">
        <v>0.91</v>
      </c>
      <c r="L20" s="59">
        <v>0.93</v>
      </c>
      <c r="M20" s="59">
        <v>0.95</v>
      </c>
      <c r="N20" s="59">
        <v>0.96</v>
      </c>
      <c r="O20" s="59">
        <v>0.97</v>
      </c>
      <c r="P20" s="20" t="s">
        <v>50</v>
      </c>
      <c r="Q20" s="56" t="s">
        <v>51</v>
      </c>
      <c r="R20" s="58" t="s">
        <v>142</v>
      </c>
      <c r="S20" s="58"/>
      <c r="T20" s="58"/>
      <c r="U20" s="58"/>
      <c r="V20" s="58"/>
      <c r="W20" s="58"/>
      <c r="X20" s="58"/>
      <c r="Y20" s="20" t="s">
        <v>52</v>
      </c>
      <c r="Z20" s="57">
        <v>1500</v>
      </c>
      <c r="AA20" s="59">
        <v>1</v>
      </c>
    </row>
    <row r="21" spans="1:27" ht="51" hidden="1">
      <c r="A21" s="14" t="s">
        <v>234</v>
      </c>
      <c r="B21" s="21"/>
      <c r="C21" s="21" t="s">
        <v>225</v>
      </c>
      <c r="D21" s="21"/>
      <c r="E21" s="21"/>
      <c r="F21" s="21"/>
      <c r="G21" s="21" t="s">
        <v>54</v>
      </c>
      <c r="H21" s="21"/>
      <c r="I21" s="22"/>
      <c r="J21" s="23">
        <v>1</v>
      </c>
      <c r="K21" s="23">
        <v>0</v>
      </c>
      <c r="L21" s="23">
        <v>0</v>
      </c>
      <c r="M21" s="23">
        <v>0</v>
      </c>
      <c r="N21" s="23">
        <v>1</v>
      </c>
      <c r="O21" s="23">
        <v>0</v>
      </c>
      <c r="P21" s="21" t="s">
        <v>55</v>
      </c>
      <c r="Q21" s="21" t="s">
        <v>56</v>
      </c>
      <c r="R21" s="45" t="s">
        <v>142</v>
      </c>
      <c r="S21" s="45"/>
      <c r="T21" s="45"/>
      <c r="U21" s="45"/>
      <c r="V21" s="45"/>
      <c r="W21" s="45"/>
      <c r="X21" s="45"/>
      <c r="Y21" s="15" t="s">
        <v>52</v>
      </c>
      <c r="Z21" s="15">
        <v>200</v>
      </c>
      <c r="AA21" s="22">
        <v>0.2</v>
      </c>
    </row>
    <row r="22" spans="1:27" ht="102" hidden="1">
      <c r="A22" s="14" t="s">
        <v>234</v>
      </c>
      <c r="B22" s="21"/>
      <c r="C22" s="21" t="s">
        <v>226</v>
      </c>
      <c r="D22" s="21"/>
      <c r="E22" s="21"/>
      <c r="F22" s="21"/>
      <c r="G22" s="21" t="s">
        <v>197</v>
      </c>
      <c r="H22" s="21"/>
      <c r="I22" s="22"/>
      <c r="J22" s="23">
        <v>1</v>
      </c>
      <c r="K22" s="23">
        <v>0</v>
      </c>
      <c r="L22" s="23">
        <v>0</v>
      </c>
      <c r="M22" s="23">
        <v>1</v>
      </c>
      <c r="N22" s="23">
        <v>0</v>
      </c>
      <c r="O22" s="23">
        <v>0</v>
      </c>
      <c r="P22" s="21" t="s">
        <v>58</v>
      </c>
      <c r="Q22" s="21" t="s">
        <v>56</v>
      </c>
      <c r="R22" s="55" t="s">
        <v>142</v>
      </c>
      <c r="S22" s="55"/>
      <c r="T22" s="55"/>
      <c r="U22" s="55"/>
      <c r="V22" s="55"/>
      <c r="W22" s="55"/>
      <c r="X22" s="55"/>
      <c r="Y22" s="15" t="s">
        <v>52</v>
      </c>
      <c r="Z22" s="15">
        <v>500</v>
      </c>
      <c r="AA22" s="22">
        <v>0.2</v>
      </c>
    </row>
    <row r="23" spans="1:27" ht="89.25" hidden="1">
      <c r="A23" s="14" t="s">
        <v>234</v>
      </c>
      <c r="B23" s="21"/>
      <c r="C23" s="61" t="s">
        <v>227</v>
      </c>
      <c r="D23" s="61"/>
      <c r="E23" s="61"/>
      <c r="F23" s="61"/>
      <c r="G23" s="61" t="s">
        <v>169</v>
      </c>
      <c r="H23" s="15"/>
      <c r="I23" s="15"/>
      <c r="J23" s="15">
        <v>500</v>
      </c>
      <c r="K23" s="15">
        <v>100</v>
      </c>
      <c r="L23" s="15">
        <v>100</v>
      </c>
      <c r="M23" s="15">
        <v>100</v>
      </c>
      <c r="N23" s="15">
        <v>100</v>
      </c>
      <c r="O23" s="15">
        <v>100</v>
      </c>
      <c r="P23" s="21" t="s">
        <v>189</v>
      </c>
      <c r="Q23" s="56" t="s">
        <v>170</v>
      </c>
      <c r="R23" s="45" t="s">
        <v>143</v>
      </c>
      <c r="S23" s="45"/>
      <c r="T23" s="45"/>
      <c r="U23" s="45"/>
      <c r="V23" s="45"/>
      <c r="W23" s="45"/>
      <c r="X23" s="45"/>
      <c r="Y23" s="21" t="s">
        <v>59</v>
      </c>
      <c r="Z23" s="15">
        <v>500</v>
      </c>
      <c r="AA23" s="22">
        <v>0.2</v>
      </c>
    </row>
    <row r="24" spans="1:27" ht="63.75" hidden="1">
      <c r="A24" s="14" t="s">
        <v>234</v>
      </c>
      <c r="B24" s="21"/>
      <c r="C24" s="21" t="s">
        <v>228</v>
      </c>
      <c r="D24" s="21"/>
      <c r="E24" s="21"/>
      <c r="F24" s="21"/>
      <c r="G24" s="21" t="s">
        <v>173</v>
      </c>
      <c r="H24" s="15"/>
      <c r="I24" s="15"/>
      <c r="J24" s="15">
        <v>500</v>
      </c>
      <c r="K24" s="15">
        <v>100</v>
      </c>
      <c r="L24" s="15">
        <v>100</v>
      </c>
      <c r="M24" s="15">
        <v>100</v>
      </c>
      <c r="N24" s="15">
        <v>100</v>
      </c>
      <c r="O24" s="15">
        <v>100</v>
      </c>
      <c r="P24" s="21" t="s">
        <v>189</v>
      </c>
      <c r="Q24" s="21" t="s">
        <v>170</v>
      </c>
      <c r="R24" s="45" t="s">
        <v>144</v>
      </c>
      <c r="S24" s="45"/>
      <c r="T24" s="45"/>
      <c r="U24" s="45"/>
      <c r="V24" s="45"/>
      <c r="W24" s="45"/>
      <c r="X24" s="45"/>
      <c r="Y24" s="21" t="s">
        <v>59</v>
      </c>
      <c r="Z24" s="15">
        <v>200</v>
      </c>
      <c r="AA24" s="22">
        <v>0.15</v>
      </c>
    </row>
    <row r="25" spans="1:27" ht="76.5" hidden="1">
      <c r="A25" s="14" t="s">
        <v>234</v>
      </c>
      <c r="B25" s="21"/>
      <c r="C25" s="61" t="s">
        <v>229</v>
      </c>
      <c r="D25" s="61"/>
      <c r="E25" s="61"/>
      <c r="F25" s="61"/>
      <c r="G25" s="61" t="s">
        <v>174</v>
      </c>
      <c r="H25" s="62"/>
      <c r="I25" s="62"/>
      <c r="J25" s="62">
        <v>2</v>
      </c>
      <c r="K25" s="62">
        <v>0</v>
      </c>
      <c r="L25" s="62">
        <v>0</v>
      </c>
      <c r="M25" s="62">
        <v>1</v>
      </c>
      <c r="N25" s="62">
        <v>0</v>
      </c>
      <c r="O25" s="62">
        <v>1</v>
      </c>
      <c r="P25" s="21" t="s">
        <v>189</v>
      </c>
      <c r="Q25" s="61" t="s">
        <v>170</v>
      </c>
      <c r="R25" s="55" t="s">
        <v>144</v>
      </c>
      <c r="S25" s="55"/>
      <c r="T25" s="55"/>
      <c r="U25" s="55"/>
      <c r="V25" s="55"/>
      <c r="W25" s="55"/>
      <c r="X25" s="55"/>
      <c r="Y25" s="61" t="s">
        <v>59</v>
      </c>
      <c r="Z25" s="62">
        <v>200</v>
      </c>
      <c r="AA25" s="63">
        <v>0.15</v>
      </c>
    </row>
    <row r="26" spans="1:27" ht="76.5" hidden="1">
      <c r="A26" s="14" t="s">
        <v>234</v>
      </c>
      <c r="B26" s="15"/>
      <c r="C26" s="21" t="s">
        <v>230</v>
      </c>
      <c r="D26" s="21"/>
      <c r="E26" s="21"/>
      <c r="F26" s="21"/>
      <c r="G26" s="21" t="s">
        <v>177</v>
      </c>
      <c r="H26" s="15"/>
      <c r="I26" s="15"/>
      <c r="J26" s="15">
        <v>3</v>
      </c>
      <c r="K26" s="15">
        <v>0</v>
      </c>
      <c r="L26" s="15">
        <v>1</v>
      </c>
      <c r="M26" s="15">
        <v>0</v>
      </c>
      <c r="N26" s="15">
        <v>1</v>
      </c>
      <c r="O26" s="15">
        <v>1</v>
      </c>
      <c r="P26" s="21" t="s">
        <v>190</v>
      </c>
      <c r="Q26" s="21" t="s">
        <v>178</v>
      </c>
      <c r="R26" s="45" t="s">
        <v>145</v>
      </c>
      <c r="S26" s="45"/>
      <c r="T26" s="45"/>
      <c r="U26" s="45"/>
      <c r="V26" s="45"/>
      <c r="W26" s="45"/>
      <c r="X26" s="45"/>
      <c r="Y26" s="15" t="s">
        <v>60</v>
      </c>
      <c r="Z26" s="15">
        <v>100</v>
      </c>
      <c r="AA26" s="22">
        <v>0.15</v>
      </c>
    </row>
    <row r="27" spans="1:27" ht="89.25" hidden="1">
      <c r="A27" s="14" t="s">
        <v>234</v>
      </c>
      <c r="B27" s="15"/>
      <c r="C27" s="21" t="s">
        <v>61</v>
      </c>
      <c r="D27" s="21"/>
      <c r="E27" s="21"/>
      <c r="F27" s="21"/>
      <c r="G27" s="21" t="s">
        <v>62</v>
      </c>
      <c r="H27" s="21" t="s">
        <v>63</v>
      </c>
      <c r="I27" s="22">
        <v>0.8</v>
      </c>
      <c r="J27" s="22">
        <v>0.97</v>
      </c>
      <c r="K27" s="22">
        <v>0.81</v>
      </c>
      <c r="L27" s="22">
        <v>0.85</v>
      </c>
      <c r="M27" s="22">
        <v>0.89</v>
      </c>
      <c r="N27" s="22">
        <v>0.93</v>
      </c>
      <c r="O27" s="22">
        <v>0.97</v>
      </c>
      <c r="P27" s="15"/>
      <c r="Q27" s="15" t="s">
        <v>64</v>
      </c>
      <c r="R27" s="47"/>
      <c r="S27" s="47"/>
      <c r="T27" s="47"/>
      <c r="U27" s="47"/>
      <c r="V27" s="47"/>
      <c r="W27" s="47"/>
      <c r="X27" s="47"/>
      <c r="Y27" s="15" t="s">
        <v>52</v>
      </c>
      <c r="Z27" s="15"/>
      <c r="AA27" s="22">
        <v>0.05</v>
      </c>
    </row>
    <row r="28" spans="1:27" ht="140.25" hidden="1">
      <c r="A28" s="14" t="s">
        <v>234</v>
      </c>
      <c r="B28" s="15"/>
      <c r="C28" s="21" t="s">
        <v>65</v>
      </c>
      <c r="D28" s="21"/>
      <c r="E28" s="21"/>
      <c r="F28" s="21"/>
      <c r="G28" s="21" t="s">
        <v>66</v>
      </c>
      <c r="H28" s="21" t="s">
        <v>67</v>
      </c>
      <c r="I28" s="22">
        <v>0.8</v>
      </c>
      <c r="J28" s="22">
        <v>0.95</v>
      </c>
      <c r="K28" s="22">
        <v>0.82</v>
      </c>
      <c r="L28" s="22">
        <v>0.88</v>
      </c>
      <c r="M28" s="22">
        <v>0.92</v>
      </c>
      <c r="N28" s="22">
        <v>0.94</v>
      </c>
      <c r="O28" s="22">
        <v>0.95</v>
      </c>
      <c r="P28" s="15"/>
      <c r="Q28" s="15" t="s">
        <v>68</v>
      </c>
      <c r="R28" s="47"/>
      <c r="S28" s="47"/>
      <c r="T28" s="47"/>
      <c r="U28" s="47"/>
      <c r="V28" s="47"/>
      <c r="W28" s="47"/>
      <c r="X28" s="47"/>
      <c r="Y28" s="15" t="s">
        <v>52</v>
      </c>
      <c r="Z28" s="15"/>
      <c r="AA28" s="22">
        <v>0.05</v>
      </c>
    </row>
    <row r="29" spans="1:27" ht="51" hidden="1">
      <c r="A29" s="27" t="s">
        <v>235</v>
      </c>
      <c r="B29" s="5" t="s">
        <v>69</v>
      </c>
      <c r="C29" s="6"/>
      <c r="D29" s="6"/>
      <c r="E29" s="6"/>
      <c r="F29" s="6"/>
      <c r="G29" s="5" t="s">
        <v>70</v>
      </c>
      <c r="H29" s="5" t="s">
        <v>71</v>
      </c>
      <c r="I29" s="8">
        <v>0.6</v>
      </c>
      <c r="J29" s="8">
        <v>1</v>
      </c>
      <c r="K29" s="8">
        <v>0.65</v>
      </c>
      <c r="L29" s="8">
        <v>0.7</v>
      </c>
      <c r="M29" s="8">
        <v>0.8</v>
      </c>
      <c r="N29" s="8">
        <v>0.9</v>
      </c>
      <c r="O29" s="8">
        <v>1</v>
      </c>
      <c r="P29" s="5" t="s">
        <v>72</v>
      </c>
      <c r="Q29" s="5" t="s">
        <v>20</v>
      </c>
      <c r="R29" s="42"/>
      <c r="S29" s="42"/>
      <c r="T29" s="42"/>
      <c r="U29" s="42"/>
      <c r="V29" s="42"/>
      <c r="W29" s="42"/>
      <c r="X29" s="42"/>
      <c r="Y29" s="5" t="s">
        <v>13</v>
      </c>
      <c r="Z29" s="5">
        <v>600</v>
      </c>
      <c r="AA29" s="8">
        <v>1</v>
      </c>
    </row>
    <row r="30" spans="1:27" ht="102" hidden="1">
      <c r="A30" s="27" t="s">
        <v>235</v>
      </c>
      <c r="B30" s="10"/>
      <c r="C30" s="3" t="s">
        <v>73</v>
      </c>
      <c r="D30" s="3"/>
      <c r="E30" s="3"/>
      <c r="F30" s="3"/>
      <c r="G30" s="3" t="s">
        <v>74</v>
      </c>
      <c r="H30" s="3"/>
      <c r="I30" s="24">
        <v>0</v>
      </c>
      <c r="J30" s="11">
        <v>6000</v>
      </c>
      <c r="K30" s="11">
        <v>1000</v>
      </c>
      <c r="L30" s="11">
        <v>1500</v>
      </c>
      <c r="M30" s="11">
        <v>1500</v>
      </c>
      <c r="N30" s="11">
        <v>2000</v>
      </c>
      <c r="O30" s="11">
        <v>6000</v>
      </c>
      <c r="P30" s="3" t="s">
        <v>75</v>
      </c>
      <c r="Q30" s="3" t="s">
        <v>76</v>
      </c>
      <c r="R30" s="47" t="s">
        <v>146</v>
      </c>
      <c r="S30" s="47"/>
      <c r="T30" s="47"/>
      <c r="U30" s="47"/>
      <c r="V30" s="47"/>
      <c r="W30" s="47"/>
      <c r="X30" s="47"/>
      <c r="Y30" s="3" t="s">
        <v>13</v>
      </c>
      <c r="Z30" s="3">
        <v>340</v>
      </c>
      <c r="AA30" s="13">
        <v>0.3</v>
      </c>
    </row>
    <row r="31" spans="1:27" ht="102" hidden="1">
      <c r="A31" s="27" t="s">
        <v>235</v>
      </c>
      <c r="B31" s="60"/>
      <c r="C31" s="3" t="s">
        <v>77</v>
      </c>
      <c r="D31" s="3"/>
      <c r="E31" s="3"/>
      <c r="F31" s="3"/>
      <c r="G31" s="3" t="s">
        <v>78</v>
      </c>
      <c r="H31" s="3"/>
      <c r="I31" s="3">
        <v>0</v>
      </c>
      <c r="J31" s="3">
        <v>1000</v>
      </c>
      <c r="K31" s="3">
        <v>250</v>
      </c>
      <c r="L31" s="3">
        <v>250</v>
      </c>
      <c r="M31" s="3">
        <v>250</v>
      </c>
      <c r="N31" s="3">
        <v>250</v>
      </c>
      <c r="O31" s="3">
        <v>1000</v>
      </c>
      <c r="P31" s="3" t="s">
        <v>72</v>
      </c>
      <c r="Q31" s="3" t="s">
        <v>17</v>
      </c>
      <c r="R31" s="47" t="s">
        <v>146</v>
      </c>
      <c r="S31" s="47"/>
      <c r="T31" s="47"/>
      <c r="U31" s="47"/>
      <c r="V31" s="47"/>
      <c r="W31" s="47"/>
      <c r="X31" s="47"/>
      <c r="Y31" s="3" t="s">
        <v>18</v>
      </c>
      <c r="Z31" s="3">
        <v>20</v>
      </c>
      <c r="AA31" s="13">
        <v>0.1</v>
      </c>
    </row>
    <row r="32" spans="1:27" ht="51" hidden="1">
      <c r="A32" s="27" t="s">
        <v>235</v>
      </c>
      <c r="B32" s="14"/>
      <c r="C32" s="3" t="s">
        <v>187</v>
      </c>
      <c r="D32" s="3"/>
      <c r="E32" s="3"/>
      <c r="F32" s="3"/>
      <c r="G32" s="3" t="s">
        <v>79</v>
      </c>
      <c r="H32" s="14"/>
      <c r="I32" s="3">
        <v>0</v>
      </c>
      <c r="J32" s="3">
        <v>1000</v>
      </c>
      <c r="K32" s="3">
        <v>250</v>
      </c>
      <c r="L32" s="3">
        <v>250</v>
      </c>
      <c r="M32" s="3">
        <v>200</v>
      </c>
      <c r="N32" s="3">
        <v>200</v>
      </c>
      <c r="O32" s="3">
        <v>100</v>
      </c>
      <c r="P32" s="3" t="s">
        <v>72</v>
      </c>
      <c r="Q32" s="3" t="s">
        <v>68</v>
      </c>
      <c r="R32" s="48" t="s">
        <v>30</v>
      </c>
      <c r="S32" s="48"/>
      <c r="T32" s="48"/>
      <c r="U32" s="48"/>
      <c r="V32" s="48"/>
      <c r="W32" s="48"/>
      <c r="X32" s="48"/>
      <c r="Y32" s="3" t="s">
        <v>18</v>
      </c>
      <c r="Z32" s="3">
        <v>18</v>
      </c>
      <c r="AA32" s="13">
        <v>0.1</v>
      </c>
    </row>
    <row r="33" spans="1:28" ht="25.5" hidden="1">
      <c r="A33" s="27" t="s">
        <v>235</v>
      </c>
      <c r="B33" s="14"/>
      <c r="C33" s="3" t="s">
        <v>80</v>
      </c>
      <c r="D33" s="3"/>
      <c r="E33" s="3"/>
      <c r="F33" s="3"/>
      <c r="G33" s="3" t="s">
        <v>81</v>
      </c>
      <c r="H33" s="14"/>
      <c r="I33" s="3">
        <v>0</v>
      </c>
      <c r="J33" s="3">
        <v>8000</v>
      </c>
      <c r="K33" s="3">
        <v>500</v>
      </c>
      <c r="L33" s="3">
        <v>500</v>
      </c>
      <c r="M33" s="3">
        <v>1000</v>
      </c>
      <c r="N33" s="3">
        <v>1000</v>
      </c>
      <c r="O33" s="3">
        <v>3000</v>
      </c>
      <c r="P33" s="3" t="s">
        <v>72</v>
      </c>
      <c r="Q33" s="3" t="s">
        <v>46</v>
      </c>
      <c r="R33" s="48"/>
      <c r="S33" s="48"/>
      <c r="T33" s="48"/>
      <c r="U33" s="48"/>
      <c r="V33" s="48"/>
      <c r="W33" s="48"/>
      <c r="X33" s="48"/>
      <c r="Y33" s="3"/>
      <c r="Z33" s="3"/>
      <c r="AA33" s="13"/>
    </row>
    <row r="34" spans="1:28" ht="89.25" hidden="1">
      <c r="A34" s="27" t="s">
        <v>235</v>
      </c>
      <c r="B34" s="14"/>
      <c r="C34" s="3" t="s">
        <v>181</v>
      </c>
      <c r="D34" s="3"/>
      <c r="E34" s="3"/>
      <c r="F34" s="3"/>
      <c r="G34" s="3" t="s">
        <v>82</v>
      </c>
      <c r="H34" s="14"/>
      <c r="I34" s="15">
        <v>0</v>
      </c>
      <c r="J34" s="15">
        <v>100</v>
      </c>
      <c r="K34" s="3">
        <v>10</v>
      </c>
      <c r="L34" s="3">
        <v>20</v>
      </c>
      <c r="M34" s="3">
        <v>40</v>
      </c>
      <c r="N34" s="3">
        <v>30</v>
      </c>
      <c r="O34" s="3">
        <v>100</v>
      </c>
      <c r="P34" s="3" t="s">
        <v>72</v>
      </c>
      <c r="Q34" s="3" t="s">
        <v>76</v>
      </c>
      <c r="R34" s="49" t="s">
        <v>147</v>
      </c>
      <c r="S34" s="49"/>
      <c r="T34" s="49"/>
      <c r="U34" s="49"/>
      <c r="V34" s="49"/>
      <c r="W34" s="49"/>
      <c r="X34" s="49"/>
      <c r="Y34" s="3" t="s">
        <v>18</v>
      </c>
      <c r="Z34" s="3">
        <v>15</v>
      </c>
      <c r="AA34" s="13">
        <v>0.1</v>
      </c>
    </row>
    <row r="35" spans="1:28" ht="76.5" hidden="1">
      <c r="A35" s="27" t="s">
        <v>235</v>
      </c>
      <c r="B35" s="14"/>
      <c r="C35" s="16" t="s">
        <v>182</v>
      </c>
      <c r="D35" s="16"/>
      <c r="E35" s="16"/>
      <c r="F35" s="16"/>
      <c r="G35" s="16" t="s">
        <v>83</v>
      </c>
      <c r="H35" s="14"/>
      <c r="I35" s="15">
        <v>0</v>
      </c>
      <c r="J35" s="15">
        <v>150</v>
      </c>
      <c r="K35" s="3">
        <v>25</v>
      </c>
      <c r="L35" s="3">
        <v>35</v>
      </c>
      <c r="M35" s="3">
        <v>45</v>
      </c>
      <c r="N35" s="3">
        <v>45</v>
      </c>
      <c r="O35" s="3">
        <v>150</v>
      </c>
      <c r="P35" s="16" t="s">
        <v>72</v>
      </c>
      <c r="Q35" s="3" t="s">
        <v>76</v>
      </c>
      <c r="R35" s="47" t="s">
        <v>148</v>
      </c>
      <c r="S35" s="47"/>
      <c r="T35" s="47"/>
      <c r="U35" s="47"/>
      <c r="V35" s="47"/>
      <c r="W35" s="47"/>
      <c r="X35" s="47"/>
      <c r="Y35" s="16" t="s">
        <v>15</v>
      </c>
      <c r="Z35" s="3">
        <v>40</v>
      </c>
      <c r="AA35" s="13">
        <v>0.1</v>
      </c>
    </row>
    <row r="36" spans="1:28" ht="89.25" hidden="1">
      <c r="A36" s="27" t="s">
        <v>235</v>
      </c>
      <c r="B36" s="14"/>
      <c r="C36" s="21" t="s">
        <v>186</v>
      </c>
      <c r="D36" s="21"/>
      <c r="E36" s="21"/>
      <c r="F36" s="21"/>
      <c r="G36" s="16" t="s">
        <v>83</v>
      </c>
      <c r="H36" s="14"/>
      <c r="I36" s="15">
        <v>0</v>
      </c>
      <c r="J36" s="15">
        <v>450</v>
      </c>
      <c r="K36" s="15">
        <v>100</v>
      </c>
      <c r="L36" s="15">
        <v>100</v>
      </c>
      <c r="M36" s="15">
        <v>100</v>
      </c>
      <c r="N36" s="15">
        <v>150</v>
      </c>
      <c r="O36" s="15">
        <v>450</v>
      </c>
      <c r="P36" s="15" t="s">
        <v>72</v>
      </c>
      <c r="Q36" s="3" t="s">
        <v>76</v>
      </c>
      <c r="R36" s="49" t="s">
        <v>149</v>
      </c>
      <c r="S36" s="49"/>
      <c r="T36" s="49"/>
      <c r="U36" s="49"/>
      <c r="V36" s="49"/>
      <c r="W36" s="49"/>
      <c r="X36" s="49"/>
      <c r="Y36" s="15" t="s">
        <v>13</v>
      </c>
      <c r="Z36" s="15">
        <v>60</v>
      </c>
      <c r="AA36" s="18">
        <v>0.1</v>
      </c>
    </row>
    <row r="37" spans="1:28" ht="76.5" hidden="1">
      <c r="A37" s="15" t="s">
        <v>236</v>
      </c>
      <c r="B37" s="12" t="s">
        <v>84</v>
      </c>
      <c r="C37" s="12"/>
      <c r="D37" s="12"/>
      <c r="E37" s="12"/>
      <c r="F37" s="12"/>
      <c r="G37" s="12" t="s">
        <v>85</v>
      </c>
      <c r="H37" s="12" t="s">
        <v>86</v>
      </c>
      <c r="I37" s="25">
        <v>0.86</v>
      </c>
      <c r="J37" s="25">
        <v>0.9</v>
      </c>
      <c r="K37" s="25">
        <v>0.87</v>
      </c>
      <c r="L37" s="25">
        <v>0.88</v>
      </c>
      <c r="M37" s="25">
        <v>0.89</v>
      </c>
      <c r="N37" s="25">
        <v>0.9</v>
      </c>
      <c r="O37" s="25">
        <v>0.9</v>
      </c>
      <c r="P37" s="12" t="s">
        <v>12</v>
      </c>
      <c r="Q37" s="12" t="s">
        <v>87</v>
      </c>
      <c r="R37" s="50" t="s">
        <v>88</v>
      </c>
      <c r="S37" s="50"/>
      <c r="T37" s="50"/>
      <c r="U37" s="50"/>
      <c r="V37" s="50"/>
      <c r="W37" s="50"/>
      <c r="X37" s="50"/>
      <c r="Y37" s="12" t="s">
        <v>13</v>
      </c>
      <c r="Z37" s="12">
        <v>1700</v>
      </c>
      <c r="AA37" s="25">
        <v>1</v>
      </c>
      <c r="AB37" s="26"/>
    </row>
    <row r="38" spans="1:28" ht="76.5" hidden="1">
      <c r="A38" s="15" t="s">
        <v>236</v>
      </c>
      <c r="B38" s="3"/>
      <c r="C38" s="3" t="s">
        <v>89</v>
      </c>
      <c r="D38" s="3"/>
      <c r="E38" s="3"/>
      <c r="F38" s="3"/>
      <c r="G38" s="3" t="s">
        <v>90</v>
      </c>
      <c r="H38" s="3" t="s">
        <v>91</v>
      </c>
      <c r="I38" s="13">
        <v>0.75</v>
      </c>
      <c r="J38" s="13">
        <v>0.95</v>
      </c>
      <c r="K38" s="13">
        <v>0.79</v>
      </c>
      <c r="L38" s="13">
        <v>0.83</v>
      </c>
      <c r="M38" s="13">
        <v>0.88</v>
      </c>
      <c r="N38" s="13">
        <v>0.91</v>
      </c>
      <c r="O38" s="13">
        <v>0.95</v>
      </c>
      <c r="P38" s="3" t="s">
        <v>14</v>
      </c>
      <c r="Q38" s="16" t="s">
        <v>92</v>
      </c>
      <c r="R38" s="51" t="s">
        <v>150</v>
      </c>
      <c r="S38" s="51"/>
      <c r="T38" s="51"/>
      <c r="U38" s="51"/>
      <c r="V38" s="51"/>
      <c r="W38" s="51"/>
      <c r="X38" s="51"/>
      <c r="Y38" s="3" t="s">
        <v>13</v>
      </c>
      <c r="Z38" s="3">
        <v>444</v>
      </c>
      <c r="AA38" s="13">
        <v>0.3</v>
      </c>
      <c r="AB38" s="26" t="s">
        <v>93</v>
      </c>
    </row>
    <row r="39" spans="1:28" ht="229.5" hidden="1">
      <c r="A39" s="15" t="s">
        <v>236</v>
      </c>
      <c r="B39" s="3"/>
      <c r="C39" s="3" t="s">
        <v>94</v>
      </c>
      <c r="D39" s="3"/>
      <c r="E39" s="3"/>
      <c r="F39" s="3"/>
      <c r="G39" s="27" t="s">
        <v>95</v>
      </c>
      <c r="H39" s="27"/>
      <c r="I39" s="24">
        <v>0</v>
      </c>
      <c r="J39" s="24">
        <v>5</v>
      </c>
      <c r="K39" s="24">
        <v>1</v>
      </c>
      <c r="L39" s="24">
        <v>1</v>
      </c>
      <c r="M39" s="24">
        <v>1</v>
      </c>
      <c r="N39" s="24">
        <v>1</v>
      </c>
      <c r="O39" s="24">
        <v>1</v>
      </c>
      <c r="P39" s="3" t="s">
        <v>96</v>
      </c>
      <c r="Q39" s="3" t="s">
        <v>97</v>
      </c>
      <c r="R39" s="43" t="s">
        <v>151</v>
      </c>
      <c r="S39" s="43"/>
      <c r="T39" s="43"/>
      <c r="U39" s="43"/>
      <c r="V39" s="43"/>
      <c r="W39" s="43"/>
      <c r="X39" s="43"/>
      <c r="Y39" s="3" t="s">
        <v>15</v>
      </c>
      <c r="Z39" s="3">
        <v>50</v>
      </c>
      <c r="AA39" s="13">
        <v>0.2</v>
      </c>
      <c r="AB39" s="26" t="s">
        <v>98</v>
      </c>
    </row>
    <row r="40" spans="1:28" ht="63.75" hidden="1">
      <c r="A40" s="15" t="s">
        <v>236</v>
      </c>
      <c r="B40" s="3"/>
      <c r="C40" s="3" t="s">
        <v>99</v>
      </c>
      <c r="D40" s="3"/>
      <c r="E40" s="3"/>
      <c r="F40" s="3"/>
      <c r="G40" s="3" t="s">
        <v>100</v>
      </c>
      <c r="H40" s="3"/>
      <c r="I40" s="3">
        <v>0</v>
      </c>
      <c r="J40" s="3">
        <v>5</v>
      </c>
      <c r="K40" s="3">
        <v>1</v>
      </c>
      <c r="L40" s="3">
        <v>1</v>
      </c>
      <c r="M40" s="3">
        <v>1</v>
      </c>
      <c r="N40" s="3">
        <v>1</v>
      </c>
      <c r="O40" s="3">
        <v>1</v>
      </c>
      <c r="P40" s="3" t="s">
        <v>101</v>
      </c>
      <c r="Q40" s="3" t="s">
        <v>185</v>
      </c>
      <c r="R40" s="43" t="s">
        <v>152</v>
      </c>
      <c r="S40" s="43"/>
      <c r="T40" s="43"/>
      <c r="U40" s="43"/>
      <c r="V40" s="43"/>
      <c r="W40" s="43"/>
      <c r="X40" s="43"/>
      <c r="Y40" s="3" t="s">
        <v>18</v>
      </c>
      <c r="Z40" s="3">
        <f>9*5</f>
        <v>45</v>
      </c>
      <c r="AA40" s="13">
        <v>0.15</v>
      </c>
      <c r="AB40" s="26" t="s">
        <v>102</v>
      </c>
    </row>
    <row r="41" spans="1:28" ht="51" hidden="1">
      <c r="A41" s="15" t="s">
        <v>236</v>
      </c>
      <c r="B41" s="28"/>
      <c r="C41" s="3" t="s">
        <v>103</v>
      </c>
      <c r="D41" s="3"/>
      <c r="E41" s="3"/>
      <c r="F41" s="3"/>
      <c r="G41" s="3" t="s">
        <v>104</v>
      </c>
      <c r="H41" s="28"/>
      <c r="I41" s="3">
        <v>0</v>
      </c>
      <c r="J41" s="3">
        <v>50</v>
      </c>
      <c r="K41" s="3">
        <v>10</v>
      </c>
      <c r="L41" s="3">
        <v>10</v>
      </c>
      <c r="M41" s="3">
        <v>10</v>
      </c>
      <c r="N41" s="3">
        <v>10</v>
      </c>
      <c r="O41" s="3">
        <v>10</v>
      </c>
      <c r="P41" s="3" t="s">
        <v>105</v>
      </c>
      <c r="Q41" s="3" t="s">
        <v>87</v>
      </c>
      <c r="R41" s="43" t="s">
        <v>153</v>
      </c>
      <c r="S41" s="43"/>
      <c r="T41" s="43"/>
      <c r="U41" s="43"/>
      <c r="V41" s="43"/>
      <c r="W41" s="43"/>
      <c r="X41" s="43"/>
      <c r="Y41" s="3" t="s">
        <v>13</v>
      </c>
      <c r="Z41" s="3">
        <v>25</v>
      </c>
      <c r="AA41" s="13">
        <v>0.05</v>
      </c>
      <c r="AB41" s="26" t="s">
        <v>93</v>
      </c>
    </row>
    <row r="42" spans="1:28" ht="89.25" hidden="1">
      <c r="A42" s="15" t="s">
        <v>236</v>
      </c>
      <c r="B42" s="28"/>
      <c r="C42" s="3" t="s">
        <v>106</v>
      </c>
      <c r="D42" s="3"/>
      <c r="E42" s="3"/>
      <c r="F42" s="3"/>
      <c r="G42" s="3" t="s">
        <v>107</v>
      </c>
      <c r="H42" s="28"/>
      <c r="I42" s="15">
        <v>0</v>
      </c>
      <c r="J42" s="15">
        <v>500</v>
      </c>
      <c r="K42" s="3">
        <v>100</v>
      </c>
      <c r="L42" s="3">
        <v>100</v>
      </c>
      <c r="M42" s="3">
        <v>100</v>
      </c>
      <c r="N42" s="3">
        <v>100</v>
      </c>
      <c r="O42" s="3">
        <v>100</v>
      </c>
      <c r="P42" s="3" t="s">
        <v>108</v>
      </c>
      <c r="Q42" s="3" t="s">
        <v>109</v>
      </c>
      <c r="R42" s="52" t="s">
        <v>110</v>
      </c>
      <c r="S42" s="52"/>
      <c r="T42" s="52"/>
      <c r="U42" s="52"/>
      <c r="V42" s="52"/>
      <c r="W42" s="52"/>
      <c r="X42" s="52"/>
      <c r="Y42" s="3" t="s">
        <v>15</v>
      </c>
      <c r="Z42" s="3">
        <v>25</v>
      </c>
      <c r="AA42" s="13">
        <v>0.1</v>
      </c>
      <c r="AB42" s="26" t="s">
        <v>111</v>
      </c>
    </row>
    <row r="43" spans="1:28" ht="191.25" hidden="1">
      <c r="A43" s="15" t="s">
        <v>236</v>
      </c>
      <c r="B43" s="28"/>
      <c r="C43" s="16" t="s">
        <v>112</v>
      </c>
      <c r="D43" s="16"/>
      <c r="E43" s="16"/>
      <c r="F43" s="16"/>
      <c r="G43" s="16" t="s">
        <v>113</v>
      </c>
      <c r="H43" s="28"/>
      <c r="I43" s="15">
        <v>0</v>
      </c>
      <c r="J43" s="15">
        <v>1500</v>
      </c>
      <c r="K43" s="3">
        <v>300</v>
      </c>
      <c r="L43" s="3">
        <v>300</v>
      </c>
      <c r="M43" s="3">
        <v>300</v>
      </c>
      <c r="N43" s="3">
        <v>300</v>
      </c>
      <c r="O43" s="3">
        <v>300</v>
      </c>
      <c r="P43" s="16" t="s">
        <v>114</v>
      </c>
      <c r="Q43" s="16" t="s">
        <v>115</v>
      </c>
      <c r="R43" s="51" t="s">
        <v>154</v>
      </c>
      <c r="S43" s="51"/>
      <c r="T43" s="51"/>
      <c r="U43" s="51"/>
      <c r="V43" s="51"/>
      <c r="W43" s="51"/>
      <c r="X43" s="51"/>
      <c r="Y43" s="16" t="s">
        <v>18</v>
      </c>
      <c r="Z43" s="3">
        <v>0.5</v>
      </c>
      <c r="AA43" s="13">
        <v>0.1</v>
      </c>
      <c r="AB43" s="26" t="s">
        <v>116</v>
      </c>
    </row>
    <row r="44" spans="1:28" ht="81" hidden="1" customHeight="1">
      <c r="A44" s="15" t="s">
        <v>236</v>
      </c>
      <c r="B44" s="28"/>
      <c r="C44" s="16" t="s">
        <v>183</v>
      </c>
      <c r="D44" s="16"/>
      <c r="E44" s="16"/>
      <c r="F44" s="16"/>
      <c r="G44" s="16" t="s">
        <v>117</v>
      </c>
      <c r="H44" s="28"/>
      <c r="I44" s="15">
        <v>0</v>
      </c>
      <c r="J44" s="15">
        <v>50000</v>
      </c>
      <c r="K44" s="3">
        <v>10000</v>
      </c>
      <c r="L44" s="3">
        <v>10000</v>
      </c>
      <c r="M44" s="3">
        <v>10000</v>
      </c>
      <c r="N44" s="3">
        <v>10000</v>
      </c>
      <c r="O44" s="3">
        <v>10000</v>
      </c>
      <c r="P44" s="16" t="s">
        <v>16</v>
      </c>
      <c r="Q44" s="16" t="s">
        <v>17</v>
      </c>
      <c r="R44" s="51" t="s">
        <v>155</v>
      </c>
      <c r="S44" s="51"/>
      <c r="T44" s="51"/>
      <c r="U44" s="51"/>
      <c r="V44" s="51"/>
      <c r="W44" s="51"/>
      <c r="X44" s="51"/>
      <c r="Y44" s="16" t="s">
        <v>18</v>
      </c>
      <c r="Z44" s="3">
        <v>45</v>
      </c>
      <c r="AA44" s="13">
        <v>0.1</v>
      </c>
      <c r="AB44" s="26" t="s">
        <v>102</v>
      </c>
    </row>
    <row r="45" spans="1:28" ht="51" hidden="1">
      <c r="A45" s="21" t="s">
        <v>237</v>
      </c>
      <c r="B45" s="29" t="s">
        <v>118</v>
      </c>
      <c r="C45" s="30"/>
      <c r="D45" s="30"/>
      <c r="E45" s="30"/>
      <c r="F45" s="30"/>
      <c r="G45" s="29" t="s">
        <v>119</v>
      </c>
      <c r="H45" s="29" t="s">
        <v>120</v>
      </c>
      <c r="I45" s="31">
        <v>0.2</v>
      </c>
      <c r="J45" s="31">
        <v>0.8</v>
      </c>
      <c r="K45" s="32" t="e">
        <f>#REF!/#REF!</f>
        <v>#REF!</v>
      </c>
      <c r="L45" s="32" t="e">
        <f>#REF!/#REF!</f>
        <v>#REF!</v>
      </c>
      <c r="M45" s="32" t="e">
        <f>#REF!/#REF!</f>
        <v>#REF!</v>
      </c>
      <c r="N45" s="32" t="e">
        <f>#REF!/#REF!</f>
        <v>#REF!</v>
      </c>
      <c r="O45" s="32" t="e">
        <f>#REF!/#REF!</f>
        <v>#REF!</v>
      </c>
      <c r="P45" s="29" t="s">
        <v>121</v>
      </c>
      <c r="Q45" s="29" t="s">
        <v>122</v>
      </c>
      <c r="R45" s="53"/>
      <c r="S45" s="53"/>
      <c r="T45" s="53"/>
      <c r="U45" s="53"/>
      <c r="V45" s="53"/>
      <c r="W45" s="53"/>
      <c r="X45" s="53"/>
      <c r="Y45" s="29" t="s">
        <v>13</v>
      </c>
      <c r="Z45" s="33">
        <v>14000000</v>
      </c>
      <c r="AA45" s="31">
        <v>1</v>
      </c>
    </row>
    <row r="46" spans="1:28" ht="63.75" hidden="1">
      <c r="A46" s="21" t="s">
        <v>237</v>
      </c>
      <c r="B46" s="34"/>
      <c r="C46" s="35" t="s">
        <v>123</v>
      </c>
      <c r="D46" s="35"/>
      <c r="E46" s="35"/>
      <c r="F46" s="35"/>
      <c r="G46" s="34" t="s">
        <v>124</v>
      </c>
      <c r="H46" s="36"/>
      <c r="I46" s="37">
        <v>0</v>
      </c>
      <c r="J46" s="37">
        <v>1</v>
      </c>
      <c r="K46" s="37"/>
      <c r="L46" s="37"/>
      <c r="M46" s="37"/>
      <c r="N46" s="37"/>
      <c r="O46" s="37"/>
      <c r="P46" s="34" t="s">
        <v>184</v>
      </c>
      <c r="Q46" s="34" t="s">
        <v>125</v>
      </c>
      <c r="R46" s="54" t="s">
        <v>126</v>
      </c>
      <c r="S46" s="54"/>
      <c r="T46" s="54"/>
      <c r="U46" s="54"/>
      <c r="V46" s="54"/>
      <c r="W46" s="54"/>
      <c r="X46" s="54"/>
      <c r="Y46" s="34" t="s">
        <v>13</v>
      </c>
      <c r="Z46" s="38">
        <v>1000000</v>
      </c>
      <c r="AA46" s="39">
        <f>Z46*AA45/Z45</f>
        <v>7.1428571428571425E-2</v>
      </c>
    </row>
    <row r="47" spans="1:28" ht="76.5" hidden="1">
      <c r="A47" s="21" t="s">
        <v>237</v>
      </c>
      <c r="B47" s="34"/>
      <c r="C47" s="35" t="s">
        <v>127</v>
      </c>
      <c r="D47" s="35"/>
      <c r="E47" s="35"/>
      <c r="F47" s="35"/>
      <c r="G47" s="34" t="s">
        <v>128</v>
      </c>
      <c r="H47" s="36"/>
      <c r="I47" s="37">
        <v>0</v>
      </c>
      <c r="J47" s="37">
        <v>8</v>
      </c>
      <c r="K47" s="37">
        <v>1</v>
      </c>
      <c r="L47" s="37">
        <v>1</v>
      </c>
      <c r="M47" s="37">
        <v>2</v>
      </c>
      <c r="N47" s="37">
        <v>2</v>
      </c>
      <c r="O47" s="37">
        <v>2</v>
      </c>
      <c r="P47" s="34" t="s">
        <v>191</v>
      </c>
      <c r="Q47" s="34" t="s">
        <v>188</v>
      </c>
      <c r="R47" s="54" t="s">
        <v>156</v>
      </c>
      <c r="S47" s="54"/>
      <c r="T47" s="54"/>
      <c r="U47" s="54"/>
      <c r="V47" s="54"/>
      <c r="W47" s="54"/>
      <c r="X47" s="54"/>
      <c r="Y47" s="34" t="s">
        <v>129</v>
      </c>
      <c r="Z47" s="38">
        <v>2000000</v>
      </c>
      <c r="AA47" s="39">
        <f>Z47*AA45/Z45</f>
        <v>0.14285714285714285</v>
      </c>
    </row>
    <row r="48" spans="1:28" ht="51" hidden="1">
      <c r="A48" s="21" t="s">
        <v>237</v>
      </c>
      <c r="B48" s="34"/>
      <c r="C48" s="34" t="s">
        <v>130</v>
      </c>
      <c r="D48" s="34"/>
      <c r="E48" s="34"/>
      <c r="F48" s="34"/>
      <c r="G48" s="34" t="s">
        <v>131</v>
      </c>
      <c r="H48" s="36"/>
      <c r="I48" s="40">
        <v>0</v>
      </c>
      <c r="J48" s="40">
        <v>10000</v>
      </c>
      <c r="K48" s="40">
        <v>2000</v>
      </c>
      <c r="L48" s="40">
        <v>2000</v>
      </c>
      <c r="M48" s="40">
        <v>2000</v>
      </c>
      <c r="N48" s="40">
        <v>2000</v>
      </c>
      <c r="O48" s="40">
        <v>2000</v>
      </c>
      <c r="P48" s="38" t="s">
        <v>192</v>
      </c>
      <c r="Q48" s="34" t="s">
        <v>178</v>
      </c>
      <c r="R48" s="54" t="s">
        <v>132</v>
      </c>
      <c r="S48" s="54"/>
      <c r="T48" s="54"/>
      <c r="U48" s="54"/>
      <c r="V48" s="54"/>
      <c r="W48" s="54"/>
      <c r="X48" s="54"/>
      <c r="Y48" s="34" t="s">
        <v>18</v>
      </c>
      <c r="Z48" s="37">
        <v>5000000</v>
      </c>
      <c r="AA48" s="41">
        <f>Z48*AA45/Z45</f>
        <v>0.35714285714285715</v>
      </c>
    </row>
    <row r="49" spans="1:27" ht="51" hidden="1">
      <c r="A49" s="21" t="s">
        <v>237</v>
      </c>
      <c r="B49" s="34"/>
      <c r="C49" s="35" t="s">
        <v>133</v>
      </c>
      <c r="D49" s="35"/>
      <c r="E49" s="35"/>
      <c r="F49" s="35"/>
      <c r="G49" s="34" t="s">
        <v>131</v>
      </c>
      <c r="H49" s="36"/>
      <c r="I49" s="40">
        <v>0</v>
      </c>
      <c r="J49" s="40">
        <v>3000</v>
      </c>
      <c r="K49" s="40">
        <v>500</v>
      </c>
      <c r="L49" s="40">
        <v>1000</v>
      </c>
      <c r="M49" s="40">
        <v>500</v>
      </c>
      <c r="N49" s="40">
        <v>500</v>
      </c>
      <c r="O49" s="40">
        <v>500</v>
      </c>
      <c r="P49" s="34" t="s">
        <v>134</v>
      </c>
      <c r="Q49" s="34" t="s">
        <v>135</v>
      </c>
      <c r="R49" s="54"/>
      <c r="S49" s="54"/>
      <c r="T49" s="54"/>
      <c r="U49" s="54"/>
      <c r="V49" s="54"/>
      <c r="W49" s="54"/>
      <c r="X49" s="54"/>
      <c r="Y49" s="34" t="s">
        <v>13</v>
      </c>
      <c r="Z49" s="38">
        <v>0</v>
      </c>
      <c r="AA49" s="39">
        <f>Z49*AA47/Z47</f>
        <v>0</v>
      </c>
    </row>
    <row r="50" spans="1:27" ht="51" hidden="1">
      <c r="A50" s="21" t="s">
        <v>237</v>
      </c>
      <c r="B50" s="34"/>
      <c r="C50" s="35" t="s">
        <v>136</v>
      </c>
      <c r="D50" s="35"/>
      <c r="E50" s="35"/>
      <c r="F50" s="35"/>
      <c r="G50" s="34" t="s">
        <v>131</v>
      </c>
      <c r="H50" s="36"/>
      <c r="I50" s="40">
        <v>0</v>
      </c>
      <c r="J50" s="40">
        <v>1000</v>
      </c>
      <c r="K50" s="40">
        <v>200</v>
      </c>
      <c r="L50" s="40">
        <v>200</v>
      </c>
      <c r="M50" s="40">
        <v>200</v>
      </c>
      <c r="N50" s="40">
        <v>200</v>
      </c>
      <c r="O50" s="40">
        <v>200</v>
      </c>
      <c r="P50" s="38" t="s">
        <v>192</v>
      </c>
      <c r="Q50" s="34" t="s">
        <v>137</v>
      </c>
      <c r="R50" s="64"/>
      <c r="S50" s="64"/>
      <c r="T50" s="64"/>
      <c r="U50" s="64"/>
      <c r="V50" s="64"/>
      <c r="W50" s="64"/>
      <c r="X50" s="64"/>
      <c r="Y50" s="34" t="s">
        <v>18</v>
      </c>
      <c r="Z50" s="38">
        <v>4000000</v>
      </c>
      <c r="AA50" s="39">
        <f>Z50*AA45/Z45</f>
        <v>0.2857142857142857</v>
      </c>
    </row>
    <row r="51" spans="1:27" ht="63.75" hidden="1">
      <c r="A51" s="21" t="s">
        <v>237</v>
      </c>
      <c r="B51" s="34"/>
      <c r="C51" s="34" t="s">
        <v>138</v>
      </c>
      <c r="D51" s="34"/>
      <c r="E51" s="34"/>
      <c r="F51" s="34"/>
      <c r="G51" s="34" t="s">
        <v>139</v>
      </c>
      <c r="H51" s="36"/>
      <c r="I51" s="40">
        <v>0</v>
      </c>
      <c r="J51" s="37">
        <v>500000</v>
      </c>
      <c r="K51" s="37">
        <f>J51/5</f>
        <v>100000</v>
      </c>
      <c r="L51" s="37">
        <v>100000</v>
      </c>
      <c r="M51" s="37">
        <v>100000</v>
      </c>
      <c r="N51" s="37">
        <v>100000</v>
      </c>
      <c r="O51" s="37">
        <v>100000</v>
      </c>
      <c r="P51" s="38" t="s">
        <v>192</v>
      </c>
      <c r="Q51" s="34" t="s">
        <v>178</v>
      </c>
      <c r="R51" s="64"/>
      <c r="S51" s="64"/>
      <c r="T51" s="64"/>
      <c r="U51" s="64"/>
      <c r="V51" s="64"/>
      <c r="W51" s="64"/>
      <c r="X51" s="64"/>
      <c r="Y51" s="34" t="s">
        <v>18</v>
      </c>
      <c r="Z51" s="37">
        <v>2000000</v>
      </c>
      <c r="AA51" s="39">
        <f>Z51*AA45/Z45</f>
        <v>0.14285714285714285</v>
      </c>
    </row>
  </sheetData>
  <autoFilter ref="A1:AC51">
    <filterColumn colId="10" showButton="0"/>
    <filterColumn colId="11" showButton="0"/>
    <filterColumn colId="12" showButton="0"/>
    <filterColumn colId="13" showButton="0"/>
    <filterColumn colId="16">
      <filters>
        <filter val="ABC"/>
      </filters>
    </filterColumn>
    <filterColumn colId="18" showButton="0"/>
    <filterColumn colId="19" showButton="0"/>
    <filterColumn colId="20" showButton="0"/>
    <filterColumn colId="21" showButton="0"/>
    <filterColumn colId="22" showButton="0"/>
    <filterColumn colId="23" showButton="0"/>
  </autoFilter>
  <mergeCells count="15">
    <mergeCell ref="A1:A2"/>
    <mergeCell ref="Z1:Z2"/>
    <mergeCell ref="AA1:AA2"/>
    <mergeCell ref="J1:J2"/>
    <mergeCell ref="K1:O1"/>
    <mergeCell ref="P1:P2"/>
    <mergeCell ref="Q1:Q2"/>
    <mergeCell ref="R1:R2"/>
    <mergeCell ref="F1:F2"/>
    <mergeCell ref="S1:Y1"/>
    <mergeCell ref="B1:B2"/>
    <mergeCell ref="C1:C2"/>
    <mergeCell ref="G1:G2"/>
    <mergeCell ref="H1:H2"/>
    <mergeCell ref="I1:I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FA32"/>
  <sheetViews>
    <sheetView topLeftCell="P1" zoomScaleNormal="100" workbookViewId="0">
      <selection activeCell="K7" sqref="K7"/>
    </sheetView>
  </sheetViews>
  <sheetFormatPr baseColWidth="10" defaultColWidth="11.42578125" defaultRowHeight="12.75"/>
  <cols>
    <col min="1" max="1" width="7.5703125" style="4" customWidth="1"/>
    <col min="2" max="4" width="2.5703125" style="4" customWidth="1"/>
    <col min="5" max="5" width="2.28515625" style="4" customWidth="1"/>
    <col min="6" max="6" width="8.140625" style="169" customWidth="1"/>
    <col min="7" max="7" width="10.140625" style="4" customWidth="1"/>
    <col min="8" max="8" width="12.85546875" style="4" customWidth="1"/>
    <col min="9" max="9" width="5.140625" style="4" customWidth="1"/>
    <col min="10" max="10" width="17.42578125" style="4" customWidth="1"/>
    <col min="11" max="11" width="17.140625" style="155" customWidth="1"/>
    <col min="12" max="12" width="17.140625" style="4" hidden="1" customWidth="1"/>
    <col min="13" max="13" width="11.28515625" style="4" customWidth="1"/>
    <col min="14" max="14" width="7.42578125" style="4" customWidth="1"/>
    <col min="15" max="15" width="9.28515625" style="4" customWidth="1"/>
    <col min="16" max="16" width="5.5703125" style="4" customWidth="1"/>
    <col min="17" max="21" width="4.85546875" style="4" customWidth="1"/>
    <col min="22" max="22" width="13.85546875" style="4" customWidth="1"/>
    <col min="23" max="23" width="11.7109375" style="4" customWidth="1"/>
    <col min="24" max="24" width="4.28515625" style="4" customWidth="1"/>
    <col min="25" max="25" width="5" style="4" customWidth="1"/>
    <col min="26" max="26" width="4.28515625" style="4" customWidth="1"/>
    <col min="27" max="27" width="6.7109375" style="4" customWidth="1"/>
    <col min="28" max="28" width="4.28515625" style="4" customWidth="1"/>
    <col min="29" max="29" width="4.5703125" style="4" customWidth="1"/>
    <col min="30" max="30" width="8.140625" style="4" customWidth="1"/>
    <col min="31" max="31" width="8.42578125" style="4" customWidth="1"/>
    <col min="32" max="32" width="14.140625" style="4" customWidth="1"/>
    <col min="33" max="33" width="13.85546875" style="4" customWidth="1"/>
    <col min="34" max="38" width="4.85546875" style="4" customWidth="1"/>
    <col min="39" max="39" width="7.85546875" style="4" customWidth="1"/>
    <col min="40" max="44" width="4.85546875" style="4" customWidth="1"/>
    <col min="45" max="45" width="7.85546875" style="4" customWidth="1"/>
    <col min="46" max="16384" width="11.42578125" style="4"/>
  </cols>
  <sheetData>
    <row r="1" spans="1:45" s="184" customFormat="1" ht="21.75" customHeight="1">
      <c r="A1" s="149" t="s">
        <v>277</v>
      </c>
      <c r="B1" s="320" t="s">
        <v>449</v>
      </c>
      <c r="C1" s="321"/>
      <c r="D1" s="321"/>
      <c r="E1" s="321"/>
      <c r="F1" s="322" t="s">
        <v>451</v>
      </c>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row>
    <row r="2" spans="1:45" s="184" customFormat="1" ht="12" customHeight="1">
      <c r="A2" s="408" t="s">
        <v>290</v>
      </c>
      <c r="B2" s="410" t="s">
        <v>291</v>
      </c>
      <c r="C2" s="410" t="s">
        <v>271</v>
      </c>
      <c r="D2" s="412" t="s">
        <v>272</v>
      </c>
      <c r="E2" s="412" t="s">
        <v>273</v>
      </c>
      <c r="F2" s="410" t="s">
        <v>231</v>
      </c>
      <c r="G2" s="417" t="s">
        <v>8</v>
      </c>
      <c r="H2" s="418"/>
      <c r="I2" s="411" t="s">
        <v>288</v>
      </c>
      <c r="J2" s="429" t="s">
        <v>453</v>
      </c>
      <c r="K2" s="431" t="s">
        <v>454</v>
      </c>
      <c r="L2" s="430" t="s">
        <v>414</v>
      </c>
      <c r="M2" s="430" t="s">
        <v>360</v>
      </c>
      <c r="N2" s="417" t="s">
        <v>2</v>
      </c>
      <c r="O2" s="421"/>
      <c r="P2" s="418"/>
      <c r="Q2" s="417" t="s">
        <v>298</v>
      </c>
      <c r="R2" s="421"/>
      <c r="S2" s="421"/>
      <c r="T2" s="421"/>
      <c r="U2" s="418"/>
      <c r="V2" s="411" t="s">
        <v>452</v>
      </c>
      <c r="W2" s="430" t="s">
        <v>300</v>
      </c>
      <c r="X2" s="423" t="s">
        <v>303</v>
      </c>
      <c r="Y2" s="424"/>
      <c r="Z2" s="424"/>
      <c r="AA2" s="424"/>
      <c r="AB2" s="424"/>
      <c r="AC2" s="424"/>
      <c r="AD2" s="424"/>
      <c r="AE2" s="425"/>
      <c r="AF2" s="414" t="s">
        <v>425</v>
      </c>
      <c r="AG2" s="411" t="s">
        <v>426</v>
      </c>
      <c r="AH2" s="410" t="s">
        <v>287</v>
      </c>
      <c r="AI2" s="410"/>
      <c r="AJ2" s="410"/>
      <c r="AK2" s="410"/>
      <c r="AL2" s="410"/>
      <c r="AM2" s="410"/>
      <c r="AN2" s="410"/>
      <c r="AO2" s="410"/>
      <c r="AP2" s="410"/>
      <c r="AQ2" s="410"/>
      <c r="AR2" s="410"/>
      <c r="AS2" s="410"/>
    </row>
    <row r="3" spans="1:45" s="184" customFormat="1" ht="12" customHeight="1">
      <c r="A3" s="408"/>
      <c r="B3" s="410"/>
      <c r="C3" s="410"/>
      <c r="D3" s="412"/>
      <c r="E3" s="412"/>
      <c r="F3" s="410"/>
      <c r="G3" s="419"/>
      <c r="H3" s="420"/>
      <c r="I3" s="416"/>
      <c r="J3" s="429"/>
      <c r="K3" s="432"/>
      <c r="L3" s="433"/>
      <c r="M3" s="433"/>
      <c r="N3" s="419"/>
      <c r="O3" s="422"/>
      <c r="P3" s="420"/>
      <c r="Q3" s="419"/>
      <c r="R3" s="422"/>
      <c r="S3" s="422"/>
      <c r="T3" s="422"/>
      <c r="U3" s="420"/>
      <c r="V3" s="416"/>
      <c r="W3" s="433"/>
      <c r="X3" s="426"/>
      <c r="Y3" s="427"/>
      <c r="Z3" s="427"/>
      <c r="AA3" s="427"/>
      <c r="AB3" s="427"/>
      <c r="AC3" s="427"/>
      <c r="AD3" s="427"/>
      <c r="AE3" s="428"/>
      <c r="AF3" s="415"/>
      <c r="AG3" s="416"/>
      <c r="AH3" s="410" t="s">
        <v>403</v>
      </c>
      <c r="AI3" s="410"/>
      <c r="AJ3" s="410"/>
      <c r="AK3" s="410"/>
      <c r="AL3" s="410"/>
      <c r="AM3" s="410" t="s">
        <v>427</v>
      </c>
      <c r="AN3" s="410" t="s">
        <v>404</v>
      </c>
      <c r="AO3" s="410"/>
      <c r="AP3" s="410"/>
      <c r="AQ3" s="410"/>
      <c r="AR3" s="410"/>
      <c r="AS3" s="410" t="s">
        <v>428</v>
      </c>
    </row>
    <row r="4" spans="1:45" s="184" customFormat="1" ht="54.75" customHeight="1">
      <c r="A4" s="409"/>
      <c r="B4" s="411"/>
      <c r="C4" s="411"/>
      <c r="D4" s="413"/>
      <c r="E4" s="413"/>
      <c r="F4" s="411"/>
      <c r="G4" s="214" t="s">
        <v>369</v>
      </c>
      <c r="H4" s="214" t="s">
        <v>423</v>
      </c>
      <c r="I4" s="416"/>
      <c r="J4" s="430"/>
      <c r="K4" s="432"/>
      <c r="L4" s="433"/>
      <c r="M4" s="433"/>
      <c r="N4" s="215" t="s">
        <v>297</v>
      </c>
      <c r="O4" s="215" t="s">
        <v>295</v>
      </c>
      <c r="P4" s="215" t="s">
        <v>296</v>
      </c>
      <c r="Q4" s="215">
        <v>2021</v>
      </c>
      <c r="R4" s="215">
        <v>2022</v>
      </c>
      <c r="S4" s="215">
        <v>2023</v>
      </c>
      <c r="T4" s="215">
        <v>2024</v>
      </c>
      <c r="U4" s="215">
        <v>2025</v>
      </c>
      <c r="V4" s="416"/>
      <c r="W4" s="433"/>
      <c r="X4" s="215" t="s">
        <v>288</v>
      </c>
      <c r="Y4" s="215" t="s">
        <v>308</v>
      </c>
      <c r="Z4" s="215" t="s">
        <v>288</v>
      </c>
      <c r="AA4" s="215" t="s">
        <v>310</v>
      </c>
      <c r="AB4" s="215" t="s">
        <v>288</v>
      </c>
      <c r="AC4" s="215" t="s">
        <v>309</v>
      </c>
      <c r="AD4" s="215" t="s">
        <v>366</v>
      </c>
      <c r="AE4" s="215" t="s">
        <v>203</v>
      </c>
      <c r="AF4" s="415"/>
      <c r="AG4" s="416"/>
      <c r="AH4" s="214">
        <v>2021</v>
      </c>
      <c r="AI4" s="215">
        <v>2022</v>
      </c>
      <c r="AJ4" s="214">
        <v>2023</v>
      </c>
      <c r="AK4" s="215">
        <v>2024</v>
      </c>
      <c r="AL4" s="214">
        <v>2025</v>
      </c>
      <c r="AM4" s="411"/>
      <c r="AN4" s="214">
        <v>2021</v>
      </c>
      <c r="AO4" s="215">
        <v>2022</v>
      </c>
      <c r="AP4" s="214">
        <v>2023</v>
      </c>
      <c r="AQ4" s="215">
        <v>2024</v>
      </c>
      <c r="AR4" s="214">
        <v>2025</v>
      </c>
      <c r="AS4" s="411"/>
    </row>
    <row r="5" spans="1:45" s="213" customFormat="1" ht="15">
      <c r="A5" s="198"/>
      <c r="B5" s="199"/>
      <c r="C5" s="199"/>
      <c r="D5" s="199"/>
      <c r="E5" s="199"/>
      <c r="F5" s="199"/>
      <c r="G5" s="211"/>
      <c r="H5" s="199"/>
      <c r="I5" s="199"/>
      <c r="J5" s="202"/>
      <c r="K5" s="202"/>
      <c r="L5" s="202"/>
      <c r="M5" s="202"/>
      <c r="N5" s="201"/>
      <c r="O5" s="201"/>
      <c r="P5" s="201"/>
      <c r="Q5" s="201"/>
      <c r="R5" s="201"/>
      <c r="S5" s="201"/>
      <c r="T5" s="201"/>
      <c r="U5" s="201"/>
      <c r="V5" s="199"/>
      <c r="W5" s="202"/>
      <c r="X5" s="201"/>
      <c r="Y5" s="201"/>
      <c r="Z5" s="201"/>
      <c r="AA5" s="201"/>
      <c r="AB5" s="201"/>
      <c r="AC5" s="201"/>
      <c r="AD5" s="201"/>
      <c r="AE5" s="201"/>
      <c r="AF5" s="212"/>
      <c r="AG5" s="199"/>
      <c r="AH5" s="199"/>
      <c r="AI5" s="201"/>
      <c r="AJ5" s="199"/>
      <c r="AK5" s="201"/>
      <c r="AL5" s="199"/>
      <c r="AM5" s="199"/>
      <c r="AN5" s="199"/>
      <c r="AO5" s="201"/>
      <c r="AP5" s="199"/>
      <c r="AQ5" s="201"/>
      <c r="AR5" s="199"/>
      <c r="AS5" s="199"/>
    </row>
    <row r="6" spans="1:45" s="213" customFormat="1" ht="15">
      <c r="A6" s="198"/>
      <c r="B6" s="199"/>
      <c r="C6" s="199"/>
      <c r="D6" s="199"/>
      <c r="E6" s="199"/>
      <c r="F6" s="199"/>
      <c r="G6" s="211"/>
      <c r="H6" s="199"/>
      <c r="I6" s="199"/>
      <c r="J6" s="202"/>
      <c r="K6" s="202"/>
      <c r="L6" s="202"/>
      <c r="M6" s="202"/>
      <c r="N6" s="201"/>
      <c r="O6" s="201"/>
      <c r="P6" s="201"/>
      <c r="Q6" s="201"/>
      <c r="R6" s="201"/>
      <c r="S6" s="201"/>
      <c r="T6" s="201"/>
      <c r="U6" s="201"/>
      <c r="V6" s="199"/>
      <c r="W6" s="202"/>
      <c r="X6" s="201"/>
      <c r="Y6" s="201"/>
      <c r="Z6" s="201"/>
      <c r="AA6" s="201"/>
      <c r="AB6" s="201"/>
      <c r="AC6" s="201"/>
      <c r="AD6" s="201"/>
      <c r="AE6" s="201"/>
      <c r="AF6" s="212"/>
      <c r="AG6" s="199"/>
      <c r="AH6" s="199"/>
      <c r="AI6" s="201"/>
      <c r="AJ6" s="199"/>
      <c r="AK6" s="201"/>
      <c r="AL6" s="199"/>
      <c r="AM6" s="199"/>
      <c r="AN6" s="199"/>
      <c r="AO6" s="201"/>
      <c r="AP6" s="199"/>
      <c r="AQ6" s="201"/>
      <c r="AR6" s="199"/>
      <c r="AS6" s="199"/>
    </row>
    <row r="7" spans="1:45" s="213" customFormat="1" ht="15">
      <c r="A7" s="198"/>
      <c r="B7" s="199"/>
      <c r="C7" s="199"/>
      <c r="D7" s="199"/>
      <c r="E7" s="199"/>
      <c r="F7" s="199"/>
      <c r="G7" s="211"/>
      <c r="H7" s="199"/>
      <c r="I7" s="199"/>
      <c r="J7" s="202"/>
      <c r="K7" s="202"/>
      <c r="L7" s="202"/>
      <c r="M7" s="202"/>
      <c r="N7" s="201"/>
      <c r="O7" s="201"/>
      <c r="P7" s="201"/>
      <c r="Q7" s="201"/>
      <c r="R7" s="201"/>
      <c r="S7" s="201"/>
      <c r="T7" s="201"/>
      <c r="U7" s="201"/>
      <c r="V7" s="199"/>
      <c r="W7" s="202"/>
      <c r="X7" s="201"/>
      <c r="Y7" s="201"/>
      <c r="Z7" s="201"/>
      <c r="AA7" s="201"/>
      <c r="AB7" s="201"/>
      <c r="AC7" s="201"/>
      <c r="AD7" s="201"/>
      <c r="AE7" s="201"/>
      <c r="AF7" s="212"/>
      <c r="AG7" s="199"/>
      <c r="AH7" s="199"/>
      <c r="AI7" s="201"/>
      <c r="AJ7" s="199"/>
      <c r="AK7" s="201"/>
      <c r="AL7" s="199"/>
      <c r="AM7" s="199"/>
      <c r="AN7" s="199"/>
      <c r="AO7" s="201"/>
      <c r="AP7" s="199"/>
      <c r="AQ7" s="201"/>
      <c r="AR7" s="199"/>
      <c r="AS7" s="199"/>
    </row>
    <row r="8" spans="1:45" s="213" customFormat="1" ht="15">
      <c r="A8" s="198"/>
      <c r="B8" s="199"/>
      <c r="C8" s="199"/>
      <c r="D8" s="199"/>
      <c r="E8" s="199"/>
      <c r="F8" s="199"/>
      <c r="G8" s="211"/>
      <c r="H8" s="199"/>
      <c r="I8" s="199"/>
      <c r="J8" s="202"/>
      <c r="K8" s="202"/>
      <c r="L8" s="202"/>
      <c r="M8" s="202"/>
      <c r="N8" s="201"/>
      <c r="O8" s="201"/>
      <c r="P8" s="201"/>
      <c r="Q8" s="201"/>
      <c r="R8" s="201"/>
      <c r="S8" s="201"/>
      <c r="T8" s="201"/>
      <c r="U8" s="201"/>
      <c r="V8" s="199"/>
      <c r="W8" s="202"/>
      <c r="X8" s="201"/>
      <c r="Y8" s="201"/>
      <c r="Z8" s="201"/>
      <c r="AA8" s="201"/>
      <c r="AB8" s="201"/>
      <c r="AC8" s="201"/>
      <c r="AD8" s="201"/>
      <c r="AE8" s="201"/>
      <c r="AF8" s="212"/>
      <c r="AG8" s="199"/>
      <c r="AH8" s="199"/>
      <c r="AI8" s="201"/>
      <c r="AJ8" s="199"/>
      <c r="AK8" s="201"/>
      <c r="AL8" s="199"/>
      <c r="AM8" s="199"/>
      <c r="AN8" s="199"/>
      <c r="AO8" s="201"/>
      <c r="AP8" s="199"/>
      <c r="AQ8" s="201"/>
      <c r="AR8" s="199"/>
      <c r="AS8" s="199"/>
    </row>
    <row r="9" spans="1:45" s="213" customFormat="1" ht="15">
      <c r="A9" s="198"/>
      <c r="B9" s="199"/>
      <c r="C9" s="199"/>
      <c r="D9" s="199"/>
      <c r="E9" s="199"/>
      <c r="F9" s="199"/>
      <c r="G9" s="211"/>
      <c r="H9" s="199"/>
      <c r="I9" s="199"/>
      <c r="J9" s="202"/>
      <c r="K9" s="202"/>
      <c r="L9" s="202"/>
      <c r="M9" s="202"/>
      <c r="N9" s="201"/>
      <c r="O9" s="201"/>
      <c r="P9" s="201"/>
      <c r="Q9" s="201"/>
      <c r="R9" s="201"/>
      <c r="S9" s="201"/>
      <c r="T9" s="201"/>
      <c r="U9" s="201"/>
      <c r="V9" s="199"/>
      <c r="W9" s="202"/>
      <c r="X9" s="201"/>
      <c r="Y9" s="201"/>
      <c r="Z9" s="201"/>
      <c r="AA9" s="201"/>
      <c r="AB9" s="201"/>
      <c r="AC9" s="201"/>
      <c r="AD9" s="201"/>
      <c r="AE9" s="201"/>
      <c r="AF9" s="212"/>
      <c r="AG9" s="199"/>
      <c r="AH9" s="199"/>
      <c r="AI9" s="201"/>
      <c r="AJ9" s="199"/>
      <c r="AK9" s="201"/>
      <c r="AL9" s="199"/>
      <c r="AM9" s="199"/>
      <c r="AN9" s="199"/>
      <c r="AO9" s="201"/>
      <c r="AP9" s="199"/>
      <c r="AQ9" s="201"/>
      <c r="AR9" s="199"/>
      <c r="AS9" s="199"/>
    </row>
    <row r="10" spans="1:45" s="213" customFormat="1" ht="15">
      <c r="A10" s="198"/>
      <c r="B10" s="199"/>
      <c r="C10" s="199"/>
      <c r="D10" s="199"/>
      <c r="E10" s="199"/>
      <c r="F10" s="199"/>
      <c r="G10" s="211"/>
      <c r="H10" s="199"/>
      <c r="I10" s="199"/>
      <c r="J10" s="202"/>
      <c r="K10" s="202"/>
      <c r="L10" s="202"/>
      <c r="M10" s="202"/>
      <c r="N10" s="201"/>
      <c r="O10" s="201"/>
      <c r="P10" s="201"/>
      <c r="Q10" s="201"/>
      <c r="R10" s="201"/>
      <c r="S10" s="201"/>
      <c r="T10" s="201"/>
      <c r="U10" s="201"/>
      <c r="V10" s="199"/>
      <c r="W10" s="202"/>
      <c r="X10" s="201"/>
      <c r="Y10" s="201"/>
      <c r="Z10" s="201"/>
      <c r="AA10" s="201"/>
      <c r="AB10" s="201"/>
      <c r="AC10" s="201"/>
      <c r="AD10" s="201"/>
      <c r="AE10" s="201"/>
      <c r="AF10" s="212"/>
      <c r="AG10" s="199"/>
      <c r="AH10" s="199"/>
      <c r="AI10" s="201"/>
      <c r="AJ10" s="199"/>
      <c r="AK10" s="201"/>
      <c r="AL10" s="199"/>
      <c r="AM10" s="199"/>
      <c r="AN10" s="199"/>
      <c r="AO10" s="201"/>
      <c r="AP10" s="199"/>
      <c r="AQ10" s="201"/>
      <c r="AR10" s="199"/>
      <c r="AS10" s="199"/>
    </row>
    <row r="11" spans="1:45" s="213" customFormat="1" ht="15">
      <c r="A11" s="198"/>
      <c r="B11" s="199"/>
      <c r="C11" s="199"/>
      <c r="D11" s="199"/>
      <c r="E11" s="199"/>
      <c r="F11" s="199"/>
      <c r="G11" s="211"/>
      <c r="H11" s="199"/>
      <c r="I11" s="199"/>
      <c r="J11" s="202"/>
      <c r="K11" s="202"/>
      <c r="L11" s="202"/>
      <c r="M11" s="202"/>
      <c r="N11" s="201"/>
      <c r="O11" s="201"/>
      <c r="P11" s="201"/>
      <c r="Q11" s="201"/>
      <c r="R11" s="201"/>
      <c r="S11" s="201"/>
      <c r="T11" s="201"/>
      <c r="U11" s="201"/>
      <c r="V11" s="199"/>
      <c r="W11" s="202"/>
      <c r="X11" s="201"/>
      <c r="Y11" s="201"/>
      <c r="Z11" s="201"/>
      <c r="AA11" s="201"/>
      <c r="AB11" s="201"/>
      <c r="AC11" s="201"/>
      <c r="AD11" s="201"/>
      <c r="AE11" s="201"/>
      <c r="AF11" s="212"/>
      <c r="AG11" s="199"/>
      <c r="AH11" s="199"/>
      <c r="AI11" s="201"/>
      <c r="AJ11" s="199"/>
      <c r="AK11" s="201"/>
      <c r="AL11" s="199"/>
      <c r="AM11" s="199"/>
      <c r="AN11" s="199"/>
      <c r="AO11" s="201"/>
      <c r="AP11" s="199"/>
      <c r="AQ11" s="201"/>
      <c r="AR11" s="199"/>
      <c r="AS11" s="199"/>
    </row>
    <row r="12" spans="1:45" s="213" customFormat="1" ht="15">
      <c r="A12" s="198"/>
      <c r="B12" s="199"/>
      <c r="C12" s="199"/>
      <c r="D12" s="199"/>
      <c r="E12" s="199"/>
      <c r="F12" s="199"/>
      <c r="G12" s="211"/>
      <c r="H12" s="199"/>
      <c r="I12" s="199"/>
      <c r="J12" s="202"/>
      <c r="K12" s="202"/>
      <c r="L12" s="202"/>
      <c r="M12" s="202"/>
      <c r="N12" s="201"/>
      <c r="O12" s="201"/>
      <c r="P12" s="201"/>
      <c r="Q12" s="201"/>
      <c r="R12" s="201"/>
      <c r="S12" s="201"/>
      <c r="T12" s="201"/>
      <c r="U12" s="201"/>
      <c r="V12" s="199"/>
      <c r="W12" s="202"/>
      <c r="X12" s="201"/>
      <c r="Y12" s="201"/>
      <c r="Z12" s="201"/>
      <c r="AA12" s="201"/>
      <c r="AB12" s="201"/>
      <c r="AC12" s="201"/>
      <c r="AD12" s="201"/>
      <c r="AE12" s="201"/>
      <c r="AF12" s="212"/>
      <c r="AG12" s="199"/>
      <c r="AH12" s="199"/>
      <c r="AI12" s="201"/>
      <c r="AJ12" s="199"/>
      <c r="AK12" s="201"/>
      <c r="AL12" s="199"/>
      <c r="AM12" s="199"/>
      <c r="AN12" s="199"/>
      <c r="AO12" s="201"/>
      <c r="AP12" s="199"/>
      <c r="AQ12" s="201"/>
      <c r="AR12" s="199"/>
      <c r="AS12" s="199"/>
    </row>
    <row r="13" spans="1:45" s="213" customFormat="1" ht="15">
      <c r="A13" s="198"/>
      <c r="B13" s="199"/>
      <c r="C13" s="199"/>
      <c r="D13" s="199"/>
      <c r="E13" s="199"/>
      <c r="F13" s="199"/>
      <c r="G13" s="211"/>
      <c r="H13" s="199"/>
      <c r="I13" s="199"/>
      <c r="J13" s="202"/>
      <c r="K13" s="202"/>
      <c r="L13" s="202"/>
      <c r="M13" s="202"/>
      <c r="N13" s="201"/>
      <c r="O13" s="201"/>
      <c r="P13" s="201"/>
      <c r="Q13" s="201"/>
      <c r="R13" s="201"/>
      <c r="S13" s="201"/>
      <c r="T13" s="201"/>
      <c r="U13" s="201"/>
      <c r="V13" s="199"/>
      <c r="W13" s="202"/>
      <c r="X13" s="201"/>
      <c r="Y13" s="201"/>
      <c r="Z13" s="201"/>
      <c r="AA13" s="201"/>
      <c r="AB13" s="201"/>
      <c r="AC13" s="201"/>
      <c r="AD13" s="201"/>
      <c r="AE13" s="201"/>
      <c r="AF13" s="212"/>
      <c r="AG13" s="199"/>
      <c r="AH13" s="199"/>
      <c r="AI13" s="201"/>
      <c r="AJ13" s="199"/>
      <c r="AK13" s="201"/>
      <c r="AL13" s="199"/>
      <c r="AM13" s="199"/>
      <c r="AN13" s="199"/>
      <c r="AO13" s="201"/>
      <c r="AP13" s="199"/>
      <c r="AQ13" s="201"/>
      <c r="AR13" s="199"/>
      <c r="AS13" s="199"/>
    </row>
    <row r="14" spans="1:45" s="213" customFormat="1" ht="15">
      <c r="A14" s="198"/>
      <c r="B14" s="199"/>
      <c r="C14" s="199"/>
      <c r="D14" s="199"/>
      <c r="E14" s="199"/>
      <c r="F14" s="199"/>
      <c r="G14" s="211"/>
      <c r="H14" s="199"/>
      <c r="I14" s="199"/>
      <c r="J14" s="202"/>
      <c r="K14" s="202"/>
      <c r="L14" s="202"/>
      <c r="M14" s="202"/>
      <c r="N14" s="201"/>
      <c r="O14" s="201"/>
      <c r="P14" s="201"/>
      <c r="Q14" s="201"/>
      <c r="R14" s="201"/>
      <c r="S14" s="201"/>
      <c r="T14" s="201"/>
      <c r="U14" s="201"/>
      <c r="V14" s="199"/>
      <c r="W14" s="202"/>
      <c r="X14" s="201"/>
      <c r="Y14" s="201"/>
      <c r="Z14" s="201"/>
      <c r="AA14" s="201"/>
      <c r="AB14" s="201"/>
      <c r="AC14" s="201"/>
      <c r="AD14" s="201"/>
      <c r="AE14" s="201"/>
      <c r="AF14" s="212"/>
      <c r="AG14" s="199"/>
      <c r="AH14" s="199"/>
      <c r="AI14" s="201"/>
      <c r="AJ14" s="199"/>
      <c r="AK14" s="201"/>
      <c r="AL14" s="199"/>
      <c r="AM14" s="199"/>
      <c r="AN14" s="199"/>
      <c r="AO14" s="201"/>
      <c r="AP14" s="199"/>
      <c r="AQ14" s="201"/>
      <c r="AR14" s="199"/>
      <c r="AS14" s="199"/>
    </row>
    <row r="15" spans="1:45" s="213" customFormat="1" ht="15">
      <c r="A15" s="198"/>
      <c r="B15" s="199"/>
      <c r="C15" s="199"/>
      <c r="D15" s="199"/>
      <c r="E15" s="199"/>
      <c r="F15" s="199"/>
      <c r="G15" s="211"/>
      <c r="H15" s="199"/>
      <c r="I15" s="199"/>
      <c r="J15" s="202"/>
      <c r="K15" s="202"/>
      <c r="L15" s="202"/>
      <c r="M15" s="202"/>
      <c r="N15" s="201"/>
      <c r="O15" s="201"/>
      <c r="P15" s="201"/>
      <c r="Q15" s="201"/>
      <c r="R15" s="201"/>
      <c r="S15" s="201"/>
      <c r="T15" s="201"/>
      <c r="U15" s="201"/>
      <c r="V15" s="199"/>
      <c r="W15" s="202"/>
      <c r="X15" s="201"/>
      <c r="Y15" s="201"/>
      <c r="Z15" s="201"/>
      <c r="AA15" s="201"/>
      <c r="AB15" s="201"/>
      <c r="AC15" s="201"/>
      <c r="AD15" s="201"/>
      <c r="AE15" s="201"/>
      <c r="AF15" s="212"/>
      <c r="AG15" s="199"/>
      <c r="AH15" s="199"/>
      <c r="AI15" s="201"/>
      <c r="AJ15" s="199"/>
      <c r="AK15" s="201"/>
      <c r="AL15" s="199"/>
      <c r="AM15" s="199"/>
      <c r="AN15" s="199"/>
      <c r="AO15" s="201"/>
      <c r="AP15" s="199"/>
      <c r="AQ15" s="201"/>
      <c r="AR15" s="199"/>
      <c r="AS15" s="199"/>
    </row>
    <row r="16" spans="1:45" s="213" customFormat="1" ht="15">
      <c r="A16" s="198"/>
      <c r="B16" s="199"/>
      <c r="C16" s="199"/>
      <c r="D16" s="199"/>
      <c r="E16" s="199"/>
      <c r="F16" s="199"/>
      <c r="G16" s="211"/>
      <c r="H16" s="199"/>
      <c r="I16" s="199"/>
      <c r="J16" s="202"/>
      <c r="K16" s="202"/>
      <c r="L16" s="202"/>
      <c r="M16" s="202"/>
      <c r="N16" s="201"/>
      <c r="O16" s="201"/>
      <c r="P16" s="201"/>
      <c r="Q16" s="201"/>
      <c r="R16" s="201"/>
      <c r="S16" s="201"/>
      <c r="T16" s="201"/>
      <c r="U16" s="201"/>
      <c r="V16" s="199"/>
      <c r="W16" s="202"/>
      <c r="X16" s="201"/>
      <c r="Y16" s="201"/>
      <c r="Z16" s="201"/>
      <c r="AA16" s="201"/>
      <c r="AB16" s="201"/>
      <c r="AC16" s="201"/>
      <c r="AD16" s="201"/>
      <c r="AE16" s="201"/>
      <c r="AF16" s="212"/>
      <c r="AG16" s="199"/>
      <c r="AH16" s="199"/>
      <c r="AI16" s="201"/>
      <c r="AJ16" s="199"/>
      <c r="AK16" s="201"/>
      <c r="AL16" s="199"/>
      <c r="AM16" s="199"/>
      <c r="AN16" s="199"/>
      <c r="AO16" s="201"/>
      <c r="AP16" s="199"/>
      <c r="AQ16" s="201"/>
      <c r="AR16" s="199"/>
      <c r="AS16" s="199"/>
    </row>
    <row r="17" spans="1:16381" s="213" customFormat="1" ht="15">
      <c r="A17" s="198"/>
      <c r="B17" s="199"/>
      <c r="C17" s="199"/>
      <c r="D17" s="199"/>
      <c r="E17" s="199"/>
      <c r="F17" s="199"/>
      <c r="G17" s="211"/>
      <c r="H17" s="199"/>
      <c r="I17" s="199"/>
      <c r="J17" s="202"/>
      <c r="K17" s="202"/>
      <c r="L17" s="202"/>
      <c r="M17" s="202"/>
      <c r="N17" s="201"/>
      <c r="O17" s="201"/>
      <c r="P17" s="201"/>
      <c r="Q17" s="201"/>
      <c r="R17" s="201"/>
      <c r="S17" s="201"/>
      <c r="T17" s="201"/>
      <c r="U17" s="201"/>
      <c r="V17" s="199"/>
      <c r="W17" s="202"/>
      <c r="X17" s="201"/>
      <c r="Y17" s="201"/>
      <c r="Z17" s="201"/>
      <c r="AA17" s="201"/>
      <c r="AB17" s="201"/>
      <c r="AC17" s="201"/>
      <c r="AD17" s="201"/>
      <c r="AE17" s="201"/>
      <c r="AF17" s="212"/>
      <c r="AG17" s="199"/>
      <c r="AH17" s="199"/>
      <c r="AI17" s="201"/>
      <c r="AJ17" s="199"/>
      <c r="AK17" s="201"/>
      <c r="AL17" s="199"/>
      <c r="AM17" s="199"/>
      <c r="AN17" s="199"/>
      <c r="AO17" s="201"/>
      <c r="AP17" s="199"/>
      <c r="AQ17" s="201"/>
      <c r="AR17" s="199"/>
      <c r="AS17" s="199"/>
    </row>
    <row r="18" spans="1:16381" s="156" customFormat="1" ht="140.25">
      <c r="A18" s="208"/>
      <c r="B18" s="208"/>
      <c r="C18" s="208"/>
      <c r="D18" s="208"/>
      <c r="E18" s="208"/>
      <c r="F18" s="208" t="s">
        <v>398</v>
      </c>
      <c r="G18" s="208" t="s">
        <v>394</v>
      </c>
      <c r="H18" s="208" t="s">
        <v>399</v>
      </c>
      <c r="I18" s="208"/>
      <c r="J18" s="208" t="s">
        <v>393</v>
      </c>
      <c r="K18" s="208"/>
      <c r="L18" s="208"/>
      <c r="M18" s="208" t="s">
        <v>376</v>
      </c>
      <c r="N18" s="208" t="s">
        <v>375</v>
      </c>
      <c r="O18" s="209">
        <v>0</v>
      </c>
      <c r="P18" s="209">
        <v>0.25</v>
      </c>
      <c r="Q18" s="209">
        <v>3.125E-2</v>
      </c>
      <c r="R18" s="209">
        <v>4.2500000000000003E-2</v>
      </c>
      <c r="S18" s="209">
        <v>8.3750000000000005E-2</v>
      </c>
      <c r="T18" s="209">
        <f>U18-S18-R18-Q18</f>
        <v>9.2499999999999999E-2</v>
      </c>
      <c r="U18" s="209">
        <f>P18</f>
        <v>0.25</v>
      </c>
      <c r="V18" s="210">
        <v>0.34</v>
      </c>
      <c r="W18" s="208" t="s">
        <v>379</v>
      </c>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row>
    <row r="19" spans="1:16381" s="156" customFormat="1" ht="114.75">
      <c r="A19" s="170"/>
      <c r="B19" s="170"/>
      <c r="C19" s="170"/>
      <c r="D19" s="170"/>
      <c r="E19" s="170"/>
      <c r="F19" s="170" t="s">
        <v>398</v>
      </c>
      <c r="G19" s="170" t="s">
        <v>394</v>
      </c>
      <c r="H19" s="170" t="s">
        <v>399</v>
      </c>
      <c r="I19" s="170"/>
      <c r="J19" s="170" t="s">
        <v>390</v>
      </c>
      <c r="K19" s="170"/>
      <c r="L19" s="170"/>
      <c r="M19" s="170" t="s">
        <v>377</v>
      </c>
      <c r="N19" s="170" t="s">
        <v>375</v>
      </c>
      <c r="O19" s="171">
        <v>0</v>
      </c>
      <c r="P19" s="171">
        <v>0.15</v>
      </c>
      <c r="Q19" s="171">
        <v>3.125E-2</v>
      </c>
      <c r="R19" s="171">
        <v>6.25E-2</v>
      </c>
      <c r="S19" s="171">
        <v>2.375E-2</v>
      </c>
      <c r="T19" s="171">
        <f>U19-S19-R19-Q19</f>
        <v>3.2500000000000001E-2</v>
      </c>
      <c r="U19" s="171">
        <f>P19</f>
        <v>0.15</v>
      </c>
      <c r="V19" s="172">
        <v>0.33</v>
      </c>
      <c r="W19" s="170" t="s">
        <v>379</v>
      </c>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row>
    <row r="20" spans="1:16381" s="156" customFormat="1" ht="114.75">
      <c r="A20" s="170"/>
      <c r="B20" s="170"/>
      <c r="C20" s="170"/>
      <c r="D20" s="170"/>
      <c r="E20" s="170"/>
      <c r="F20" s="170" t="s">
        <v>398</v>
      </c>
      <c r="G20" s="170" t="s">
        <v>394</v>
      </c>
      <c r="H20" s="170" t="s">
        <v>399</v>
      </c>
      <c r="I20" s="170"/>
      <c r="J20" s="170" t="s">
        <v>391</v>
      </c>
      <c r="K20" s="170"/>
      <c r="L20" s="170"/>
      <c r="M20" s="170" t="s">
        <v>378</v>
      </c>
      <c r="N20" s="171" t="s">
        <v>375</v>
      </c>
      <c r="O20" s="171">
        <v>0</v>
      </c>
      <c r="P20" s="171">
        <v>0.1</v>
      </c>
      <c r="Q20" s="171">
        <v>3.125E-2</v>
      </c>
      <c r="R20" s="171">
        <v>4.2500000000000003E-2</v>
      </c>
      <c r="S20" s="171">
        <v>1.375E-2</v>
      </c>
      <c r="T20" s="171">
        <f>U20-S20-R20-Q20</f>
        <v>1.2500000000000004E-2</v>
      </c>
      <c r="U20" s="173">
        <f>P20</f>
        <v>0.1</v>
      </c>
      <c r="V20" s="172">
        <v>0.33</v>
      </c>
      <c r="W20" s="170" t="s">
        <v>379</v>
      </c>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row>
    <row r="21" spans="1:16381" s="156" customFormat="1" ht="38.25">
      <c r="A21" s="170"/>
      <c r="B21" s="170"/>
      <c r="C21" s="170"/>
      <c r="D21" s="170"/>
      <c r="E21" s="170"/>
      <c r="F21" s="170" t="s">
        <v>398</v>
      </c>
      <c r="G21" s="170" t="s">
        <v>394</v>
      </c>
      <c r="H21" s="170" t="s">
        <v>401</v>
      </c>
      <c r="I21" s="170"/>
      <c r="J21" s="170"/>
      <c r="K21" s="170" t="s">
        <v>380</v>
      </c>
      <c r="L21" s="170"/>
      <c r="M21" s="170"/>
      <c r="N21" s="170"/>
      <c r="O21" s="170"/>
      <c r="P21" s="170"/>
      <c r="Q21" s="170"/>
      <c r="R21" s="170"/>
      <c r="S21" s="170"/>
      <c r="T21" s="170"/>
      <c r="U21" s="170"/>
      <c r="V21" s="170"/>
      <c r="W21" s="170"/>
      <c r="X21" s="170"/>
      <c r="Y21" s="170" t="s">
        <v>392</v>
      </c>
      <c r="Z21" s="170"/>
      <c r="AA21" s="170"/>
      <c r="AB21" s="170"/>
      <c r="AC21" s="170" t="s">
        <v>395</v>
      </c>
      <c r="AD21" s="170" t="s">
        <v>396</v>
      </c>
      <c r="AE21" s="170">
        <v>2</v>
      </c>
      <c r="AF21" s="174" t="s">
        <v>405</v>
      </c>
      <c r="AG21" s="175">
        <f>SUM(AH21:AL21)</f>
        <v>25</v>
      </c>
      <c r="AH21" s="175">
        <v>5</v>
      </c>
      <c r="AI21" s="175">
        <v>5</v>
      </c>
      <c r="AJ21" s="175">
        <v>5</v>
      </c>
      <c r="AK21" s="175">
        <v>5</v>
      </c>
      <c r="AL21" s="175">
        <v>5</v>
      </c>
      <c r="AM21" s="170"/>
      <c r="AN21" s="170"/>
      <c r="AO21" s="170"/>
      <c r="AP21" s="170"/>
      <c r="AQ21" s="170"/>
      <c r="AR21" s="170"/>
      <c r="AS21" s="170"/>
    </row>
    <row r="22" spans="1:16381" s="156" customFormat="1" ht="76.5">
      <c r="A22" s="170"/>
      <c r="B22" s="170"/>
      <c r="C22" s="170"/>
      <c r="D22" s="170"/>
      <c r="E22" s="170"/>
      <c r="F22" s="170" t="s">
        <v>398</v>
      </c>
      <c r="G22" s="170" t="s">
        <v>394</v>
      </c>
      <c r="H22" s="170" t="s">
        <v>402</v>
      </c>
      <c r="I22" s="170"/>
      <c r="J22" s="170"/>
      <c r="K22" s="170" t="s">
        <v>397</v>
      </c>
      <c r="L22" s="170"/>
      <c r="M22" s="170"/>
      <c r="N22" s="170"/>
      <c r="O22" s="170"/>
      <c r="P22" s="170"/>
      <c r="Q22" s="170"/>
      <c r="R22" s="170"/>
      <c r="S22" s="170"/>
      <c r="T22" s="170"/>
      <c r="U22" s="170"/>
      <c r="V22" s="170"/>
      <c r="W22" s="170"/>
      <c r="X22" s="170"/>
      <c r="Y22" s="170" t="s">
        <v>392</v>
      </c>
      <c r="Z22" s="170"/>
      <c r="AA22" s="170"/>
      <c r="AB22" s="170"/>
      <c r="AC22" s="170" t="s">
        <v>395</v>
      </c>
      <c r="AD22" s="170" t="s">
        <v>396</v>
      </c>
      <c r="AE22" s="170">
        <v>1</v>
      </c>
      <c r="AF22" s="170">
        <v>12</v>
      </c>
      <c r="AG22" s="175">
        <v>20000</v>
      </c>
      <c r="AH22" s="170"/>
      <c r="AI22" s="170"/>
      <c r="AJ22" s="170"/>
      <c r="AK22" s="170"/>
      <c r="AL22" s="170"/>
      <c r="AM22" s="170"/>
      <c r="AN22" s="175">
        <v>4000</v>
      </c>
      <c r="AO22" s="175">
        <f>AN22</f>
        <v>4000</v>
      </c>
      <c r="AP22" s="175">
        <f>AO22</f>
        <v>4000</v>
      </c>
      <c r="AQ22" s="175">
        <f>AP22</f>
        <v>4000</v>
      </c>
      <c r="AR22" s="175">
        <f>AQ22</f>
        <v>4000</v>
      </c>
      <c r="AS22" s="175">
        <f>SUM(AN22:AR22)</f>
        <v>20000</v>
      </c>
    </row>
    <row r="23" spans="1:16381" s="156" customFormat="1" ht="25.5">
      <c r="A23" s="170"/>
      <c r="B23" s="170"/>
      <c r="C23" s="170"/>
      <c r="D23" s="170"/>
      <c r="E23" s="170"/>
      <c r="F23" s="170"/>
      <c r="G23" s="170"/>
      <c r="H23" s="170"/>
      <c r="I23" s="170"/>
      <c r="J23" s="170"/>
      <c r="K23" s="170"/>
      <c r="L23" s="176" t="s">
        <v>406</v>
      </c>
      <c r="M23" s="170"/>
      <c r="N23" s="170"/>
      <c r="O23" s="170"/>
      <c r="P23" s="170"/>
      <c r="Q23" s="170"/>
      <c r="R23" s="170"/>
      <c r="S23" s="170"/>
      <c r="T23" s="170"/>
      <c r="U23" s="170"/>
      <c r="V23" s="170"/>
      <c r="W23" s="170"/>
      <c r="X23" s="170"/>
      <c r="Y23" s="170"/>
      <c r="Z23" s="170"/>
      <c r="AA23" s="170"/>
      <c r="AB23" s="170"/>
      <c r="AC23" s="170"/>
      <c r="AD23" s="170"/>
      <c r="AE23" s="170"/>
      <c r="AF23" s="170" t="s">
        <v>409</v>
      </c>
      <c r="AG23" s="170"/>
      <c r="AH23" s="170"/>
      <c r="AI23" s="170"/>
      <c r="AJ23" s="170"/>
      <c r="AK23" s="170"/>
      <c r="AL23" s="170"/>
      <c r="AM23" s="170"/>
      <c r="AN23" s="170"/>
      <c r="AO23" s="170"/>
      <c r="AP23" s="170"/>
      <c r="AQ23" s="170"/>
      <c r="AR23" s="170"/>
      <c r="AS23" s="170"/>
    </row>
    <row r="24" spans="1:16381" s="156" customFormat="1" ht="25.5">
      <c r="A24" s="170"/>
      <c r="B24" s="170"/>
      <c r="C24" s="170"/>
      <c r="D24" s="170"/>
      <c r="E24" s="170"/>
      <c r="F24" s="170"/>
      <c r="G24" s="170"/>
      <c r="H24" s="170"/>
      <c r="I24" s="170"/>
      <c r="J24" s="170"/>
      <c r="K24" s="170"/>
      <c r="L24" s="176" t="s">
        <v>407</v>
      </c>
      <c r="M24" s="170"/>
      <c r="N24" s="170"/>
      <c r="O24" s="170"/>
      <c r="P24" s="170"/>
      <c r="Q24" s="170"/>
      <c r="R24" s="170"/>
      <c r="S24" s="170"/>
      <c r="T24" s="170"/>
      <c r="U24" s="170"/>
      <c r="V24" s="170"/>
      <c r="W24" s="170"/>
      <c r="X24" s="170"/>
      <c r="Y24" s="170"/>
      <c r="Z24" s="170"/>
      <c r="AA24" s="170"/>
      <c r="AB24" s="170"/>
      <c r="AC24" s="170"/>
      <c r="AD24" s="170"/>
      <c r="AE24" s="170"/>
      <c r="AF24" s="170" t="s">
        <v>410</v>
      </c>
      <c r="AG24" s="170"/>
      <c r="AH24" s="170"/>
      <c r="AI24" s="170"/>
      <c r="AJ24" s="170"/>
      <c r="AK24" s="170"/>
      <c r="AL24" s="170"/>
      <c r="AM24" s="170"/>
      <c r="AN24" s="170"/>
      <c r="AO24" s="170"/>
      <c r="AP24" s="170"/>
      <c r="AQ24" s="170"/>
      <c r="AR24" s="170"/>
      <c r="AS24" s="170"/>
    </row>
    <row r="25" spans="1:16381" s="156" customFormat="1" ht="25.5">
      <c r="A25" s="170"/>
      <c r="B25" s="170"/>
      <c r="C25" s="170"/>
      <c r="D25" s="170"/>
      <c r="E25" s="170"/>
      <c r="F25" s="170"/>
      <c r="G25" s="170"/>
      <c r="H25" s="170"/>
      <c r="I25" s="170"/>
      <c r="J25" s="170"/>
      <c r="K25" s="170"/>
      <c r="L25" s="176" t="s">
        <v>408</v>
      </c>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row>
    <row r="26" spans="1:16381" s="162" customFormat="1" ht="38.25" hidden="1">
      <c r="A26" s="162" t="s">
        <v>400</v>
      </c>
      <c r="F26" s="162" t="s">
        <v>398</v>
      </c>
      <c r="G26" s="164" t="s">
        <v>389</v>
      </c>
      <c r="K26" s="163" t="s">
        <v>381</v>
      </c>
      <c r="Y26" s="162" t="s">
        <v>392</v>
      </c>
      <c r="AC26" s="164" t="s">
        <v>395</v>
      </c>
      <c r="AD26" s="162" t="s">
        <v>396</v>
      </c>
      <c r="AE26" s="162">
        <v>3</v>
      </c>
    </row>
    <row r="27" spans="1:16381" s="162" customFormat="1" ht="38.25" hidden="1">
      <c r="A27" s="162" t="s">
        <v>400</v>
      </c>
      <c r="F27" s="162" t="s">
        <v>398</v>
      </c>
      <c r="G27" s="164" t="s">
        <v>389</v>
      </c>
      <c r="K27" s="163" t="s">
        <v>382</v>
      </c>
      <c r="Y27" s="162" t="s">
        <v>392</v>
      </c>
      <c r="AC27" s="164" t="s">
        <v>395</v>
      </c>
      <c r="AD27" s="162" t="s">
        <v>396</v>
      </c>
    </row>
    <row r="28" spans="1:16381" hidden="1">
      <c r="A28" s="162" t="s">
        <v>400</v>
      </c>
      <c r="B28" s="162"/>
      <c r="C28" s="162"/>
      <c r="D28" s="162"/>
      <c r="E28" s="162"/>
      <c r="F28" s="162" t="s">
        <v>398</v>
      </c>
      <c r="G28" s="162" t="s">
        <v>385</v>
      </c>
      <c r="H28" s="162"/>
      <c r="I28" s="162"/>
      <c r="J28" s="163"/>
      <c r="K28" s="162" t="s">
        <v>382</v>
      </c>
      <c r="L28" s="162"/>
      <c r="M28" s="162"/>
      <c r="N28" s="162"/>
      <c r="O28" s="162"/>
      <c r="P28" s="162"/>
      <c r="Q28" s="162"/>
      <c r="R28" s="162"/>
      <c r="S28" s="162"/>
      <c r="T28" s="162"/>
      <c r="U28" s="162"/>
      <c r="V28" s="162"/>
      <c r="W28" s="162"/>
      <c r="X28" s="162"/>
      <c r="Y28" s="162" t="s">
        <v>392</v>
      </c>
      <c r="Z28" s="162"/>
      <c r="AA28" s="164"/>
      <c r="AB28" s="162"/>
      <c r="AC28" s="162" t="s">
        <v>395</v>
      </c>
      <c r="AD28" s="162" t="s">
        <v>396</v>
      </c>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c r="CM28" s="162"/>
      <c r="CN28" s="162"/>
      <c r="CO28" s="162"/>
      <c r="CP28" s="162"/>
      <c r="CQ28" s="162"/>
      <c r="CR28" s="162"/>
      <c r="CS28" s="162"/>
      <c r="CT28" s="162"/>
      <c r="CU28" s="162"/>
      <c r="CV28" s="162"/>
      <c r="CW28" s="162"/>
      <c r="CX28" s="162"/>
      <c r="CY28" s="162"/>
      <c r="CZ28" s="162"/>
      <c r="DA28" s="162"/>
      <c r="DB28" s="162"/>
      <c r="DC28" s="162"/>
      <c r="DD28" s="162"/>
      <c r="DE28" s="162"/>
      <c r="DF28" s="162"/>
      <c r="DG28" s="162"/>
      <c r="DH28" s="162"/>
      <c r="DI28" s="162"/>
      <c r="DJ28" s="162"/>
      <c r="DK28" s="162"/>
      <c r="DL28" s="162"/>
      <c r="DM28" s="162"/>
      <c r="DN28" s="162"/>
      <c r="DO28" s="162"/>
      <c r="DP28" s="162"/>
      <c r="DQ28" s="162"/>
      <c r="DR28" s="162"/>
      <c r="DS28" s="162"/>
      <c r="DT28" s="162"/>
      <c r="DU28" s="162"/>
      <c r="DV28" s="162"/>
      <c r="DW28" s="162"/>
      <c r="DX28" s="162"/>
      <c r="DY28" s="162"/>
      <c r="DZ28" s="162"/>
      <c r="EA28" s="162"/>
      <c r="EB28" s="162"/>
      <c r="EC28" s="162"/>
      <c r="ED28" s="162"/>
      <c r="EE28" s="162"/>
      <c r="EF28" s="162"/>
      <c r="EG28" s="162"/>
      <c r="EH28" s="162"/>
      <c r="EI28" s="162"/>
      <c r="EJ28" s="162"/>
      <c r="EK28" s="162"/>
      <c r="EL28" s="162"/>
      <c r="EM28" s="162"/>
      <c r="EN28" s="162"/>
      <c r="EO28" s="162"/>
      <c r="EP28" s="162"/>
      <c r="EQ28" s="162"/>
      <c r="ER28" s="162"/>
      <c r="ES28" s="162"/>
      <c r="ET28" s="162"/>
      <c r="EU28" s="162"/>
      <c r="EV28" s="162"/>
      <c r="EW28" s="162"/>
      <c r="EX28" s="162"/>
      <c r="EY28" s="162"/>
      <c r="EZ28" s="162"/>
      <c r="FA28" s="162"/>
      <c r="FB28" s="162"/>
      <c r="FC28" s="162"/>
      <c r="FD28" s="162"/>
      <c r="FE28" s="162"/>
      <c r="FF28" s="162"/>
      <c r="FG28" s="162"/>
      <c r="FH28" s="162"/>
      <c r="FI28" s="162"/>
      <c r="FJ28" s="162"/>
      <c r="FK28" s="162"/>
      <c r="FL28" s="162"/>
      <c r="FM28" s="162"/>
      <c r="FN28" s="162"/>
      <c r="FO28" s="162"/>
      <c r="FP28" s="162"/>
      <c r="FQ28" s="162"/>
      <c r="FR28" s="162"/>
      <c r="FS28" s="162"/>
      <c r="FT28" s="162"/>
      <c r="FU28" s="162"/>
      <c r="FV28" s="162"/>
      <c r="FW28" s="162"/>
      <c r="FX28" s="162"/>
      <c r="FY28" s="162"/>
      <c r="FZ28" s="162"/>
      <c r="GA28" s="162"/>
      <c r="GB28" s="162"/>
      <c r="GC28" s="162"/>
      <c r="GD28" s="162"/>
      <c r="GE28" s="162"/>
      <c r="GF28" s="162"/>
      <c r="GG28" s="162"/>
      <c r="GH28" s="162"/>
      <c r="GI28" s="162"/>
      <c r="GJ28" s="162"/>
      <c r="GK28" s="162"/>
      <c r="GL28" s="162"/>
      <c r="GM28" s="162"/>
      <c r="GN28" s="162"/>
      <c r="GO28" s="162"/>
      <c r="GP28" s="162"/>
      <c r="GQ28" s="162"/>
      <c r="GR28" s="162"/>
      <c r="GS28" s="162"/>
      <c r="GT28" s="162"/>
      <c r="GU28" s="162"/>
      <c r="GV28" s="162"/>
      <c r="GW28" s="162"/>
      <c r="GX28" s="162"/>
      <c r="GY28" s="162"/>
      <c r="GZ28" s="162"/>
      <c r="HA28" s="162"/>
      <c r="HB28" s="162"/>
      <c r="HC28" s="162"/>
      <c r="HD28" s="162"/>
      <c r="HE28" s="162"/>
      <c r="HF28" s="162"/>
      <c r="HG28" s="162"/>
      <c r="HH28" s="162"/>
      <c r="HI28" s="162"/>
      <c r="HJ28" s="162"/>
      <c r="HK28" s="162"/>
      <c r="HL28" s="162"/>
      <c r="HM28" s="162"/>
      <c r="HN28" s="162"/>
      <c r="HO28" s="162"/>
      <c r="HP28" s="162"/>
      <c r="HQ28" s="162"/>
      <c r="HR28" s="162"/>
      <c r="HS28" s="162"/>
      <c r="HT28" s="162"/>
      <c r="HU28" s="162"/>
      <c r="HV28" s="162"/>
      <c r="HW28" s="162"/>
      <c r="HX28" s="162"/>
      <c r="HY28" s="162"/>
      <c r="HZ28" s="162"/>
      <c r="IA28" s="162"/>
      <c r="IB28" s="162"/>
      <c r="IC28" s="162"/>
      <c r="ID28" s="162"/>
      <c r="IE28" s="162"/>
      <c r="IF28" s="162"/>
      <c r="IG28" s="162"/>
      <c r="IH28" s="162"/>
      <c r="II28" s="162"/>
      <c r="IJ28" s="162"/>
      <c r="IK28" s="162"/>
      <c r="IL28" s="162"/>
      <c r="IM28" s="162"/>
      <c r="IN28" s="162"/>
      <c r="IO28" s="162"/>
      <c r="IP28" s="162"/>
      <c r="IQ28" s="162"/>
      <c r="IR28" s="162"/>
      <c r="IS28" s="162"/>
      <c r="IT28" s="162"/>
      <c r="IU28" s="162"/>
      <c r="IV28" s="162"/>
      <c r="IW28" s="162"/>
      <c r="IX28" s="162"/>
      <c r="IY28" s="162"/>
      <c r="IZ28" s="162"/>
      <c r="JA28" s="162"/>
      <c r="JB28" s="162"/>
      <c r="JC28" s="162"/>
      <c r="JD28" s="162"/>
      <c r="JE28" s="162"/>
      <c r="JF28" s="162"/>
      <c r="JG28" s="162"/>
      <c r="JH28" s="162"/>
      <c r="JI28" s="162"/>
      <c r="JJ28" s="162"/>
      <c r="JK28" s="162"/>
      <c r="JL28" s="162"/>
      <c r="JM28" s="162"/>
      <c r="JN28" s="162"/>
      <c r="JO28" s="162"/>
      <c r="JP28" s="162"/>
      <c r="JQ28" s="162"/>
      <c r="JR28" s="162"/>
      <c r="JS28" s="162"/>
      <c r="JT28" s="162"/>
      <c r="JU28" s="162"/>
      <c r="JV28" s="162"/>
      <c r="JW28" s="162"/>
      <c r="JX28" s="162"/>
      <c r="JY28" s="162"/>
      <c r="JZ28" s="162"/>
      <c r="KA28" s="162"/>
      <c r="KB28" s="162"/>
      <c r="KC28" s="162"/>
      <c r="KD28" s="162"/>
      <c r="KE28" s="162"/>
      <c r="KF28" s="162"/>
      <c r="KG28" s="162"/>
      <c r="KH28" s="162"/>
      <c r="KI28" s="162"/>
      <c r="KJ28" s="162"/>
      <c r="KK28" s="162"/>
      <c r="KL28" s="162"/>
      <c r="KM28" s="162"/>
      <c r="KN28" s="162"/>
      <c r="KO28" s="162"/>
      <c r="KP28" s="162"/>
      <c r="KQ28" s="162"/>
      <c r="KR28" s="162"/>
      <c r="KS28" s="162"/>
      <c r="KT28" s="162"/>
      <c r="KU28" s="162"/>
      <c r="KV28" s="162"/>
      <c r="KW28" s="162"/>
      <c r="KX28" s="162"/>
      <c r="KY28" s="162"/>
      <c r="KZ28" s="162"/>
      <c r="LA28" s="162"/>
      <c r="LB28" s="162"/>
      <c r="LC28" s="162"/>
      <c r="LD28" s="162"/>
      <c r="LE28" s="162"/>
      <c r="LF28" s="162"/>
      <c r="LG28" s="162"/>
      <c r="LH28" s="162"/>
      <c r="LI28" s="162"/>
      <c r="LJ28" s="162"/>
      <c r="LK28" s="162"/>
      <c r="LL28" s="162"/>
      <c r="LM28" s="162"/>
      <c r="LN28" s="162"/>
      <c r="LO28" s="162"/>
      <c r="LP28" s="162"/>
      <c r="LQ28" s="162"/>
      <c r="LR28" s="162"/>
      <c r="LS28" s="162"/>
      <c r="LT28" s="162"/>
      <c r="LU28" s="162"/>
      <c r="LV28" s="162"/>
      <c r="LW28" s="162"/>
      <c r="LX28" s="162"/>
      <c r="LY28" s="162"/>
      <c r="LZ28" s="162"/>
      <c r="MA28" s="162"/>
      <c r="MB28" s="162"/>
      <c r="MC28" s="162"/>
      <c r="MD28" s="162"/>
      <c r="ME28" s="162"/>
      <c r="MF28" s="162"/>
      <c r="MG28" s="162"/>
      <c r="MH28" s="162"/>
      <c r="MI28" s="162"/>
      <c r="MJ28" s="162"/>
      <c r="MK28" s="162"/>
      <c r="ML28" s="162"/>
      <c r="MM28" s="162"/>
      <c r="MN28" s="162"/>
      <c r="MO28" s="162"/>
      <c r="MP28" s="162"/>
      <c r="MQ28" s="162"/>
      <c r="MR28" s="162"/>
      <c r="MS28" s="162"/>
      <c r="MT28" s="162"/>
      <c r="MU28" s="162"/>
      <c r="MV28" s="162"/>
      <c r="MW28" s="162"/>
      <c r="MX28" s="162"/>
      <c r="MY28" s="162"/>
      <c r="MZ28" s="162"/>
      <c r="NA28" s="162"/>
      <c r="NB28" s="162"/>
      <c r="NC28" s="162"/>
      <c r="ND28" s="162"/>
      <c r="NE28" s="162"/>
      <c r="NF28" s="162"/>
      <c r="NG28" s="162"/>
      <c r="NH28" s="162"/>
      <c r="NI28" s="162"/>
      <c r="NJ28" s="162"/>
      <c r="NK28" s="162"/>
      <c r="NL28" s="162"/>
      <c r="NM28" s="162"/>
      <c r="NN28" s="162"/>
      <c r="NO28" s="162"/>
      <c r="NP28" s="162"/>
      <c r="NQ28" s="162"/>
      <c r="NR28" s="162"/>
      <c r="NS28" s="162"/>
      <c r="NT28" s="162"/>
      <c r="NU28" s="162"/>
      <c r="NV28" s="162"/>
      <c r="NW28" s="162"/>
      <c r="NX28" s="162"/>
      <c r="NY28" s="162"/>
      <c r="NZ28" s="162"/>
      <c r="OA28" s="162"/>
      <c r="OB28" s="162"/>
      <c r="OC28" s="162"/>
      <c r="OD28" s="162"/>
      <c r="OE28" s="162"/>
      <c r="OF28" s="162"/>
      <c r="OG28" s="162"/>
      <c r="OH28" s="162"/>
      <c r="OI28" s="162"/>
      <c r="OJ28" s="162"/>
      <c r="OK28" s="162"/>
      <c r="OL28" s="162"/>
      <c r="OM28" s="162"/>
      <c r="ON28" s="162"/>
      <c r="OO28" s="162"/>
      <c r="OP28" s="162"/>
      <c r="OQ28" s="162"/>
      <c r="OR28" s="162"/>
      <c r="OS28" s="162"/>
      <c r="OT28" s="162"/>
      <c r="OU28" s="162"/>
      <c r="OV28" s="162"/>
      <c r="OW28" s="162"/>
      <c r="OX28" s="162"/>
      <c r="OY28" s="162"/>
      <c r="OZ28" s="162"/>
      <c r="PA28" s="162"/>
      <c r="PB28" s="162"/>
      <c r="PC28" s="162"/>
      <c r="PD28" s="162"/>
      <c r="PE28" s="162"/>
      <c r="PF28" s="162"/>
      <c r="PG28" s="162"/>
      <c r="PH28" s="162"/>
      <c r="PI28" s="162"/>
      <c r="PJ28" s="162"/>
      <c r="PK28" s="162"/>
      <c r="PL28" s="162"/>
      <c r="PM28" s="162"/>
      <c r="PN28" s="162"/>
      <c r="PO28" s="162"/>
      <c r="PP28" s="162"/>
      <c r="PQ28" s="162"/>
      <c r="PR28" s="162"/>
      <c r="PS28" s="162"/>
      <c r="PT28" s="162"/>
      <c r="PU28" s="162"/>
      <c r="PV28" s="162"/>
      <c r="PW28" s="162"/>
      <c r="PX28" s="162"/>
      <c r="PY28" s="162"/>
      <c r="PZ28" s="162"/>
      <c r="QA28" s="162"/>
      <c r="QB28" s="162"/>
      <c r="QC28" s="162"/>
      <c r="QD28" s="162"/>
      <c r="QE28" s="162"/>
      <c r="QF28" s="162"/>
      <c r="QG28" s="162"/>
      <c r="QH28" s="162"/>
      <c r="QI28" s="162"/>
      <c r="QJ28" s="162"/>
      <c r="QK28" s="162"/>
      <c r="QL28" s="162"/>
      <c r="QM28" s="162"/>
      <c r="QN28" s="162"/>
      <c r="QO28" s="162"/>
      <c r="QP28" s="162"/>
      <c r="QQ28" s="162"/>
      <c r="QR28" s="162"/>
      <c r="QS28" s="162"/>
      <c r="QT28" s="162"/>
      <c r="QU28" s="162"/>
      <c r="QV28" s="162"/>
      <c r="QW28" s="162"/>
      <c r="QX28" s="162"/>
      <c r="QY28" s="162"/>
      <c r="QZ28" s="162"/>
      <c r="RA28" s="162"/>
      <c r="RB28" s="162"/>
      <c r="RC28" s="162"/>
      <c r="RD28" s="162"/>
      <c r="RE28" s="162"/>
      <c r="RF28" s="162"/>
      <c r="RG28" s="162"/>
      <c r="RH28" s="162"/>
      <c r="RI28" s="162"/>
      <c r="RJ28" s="162"/>
      <c r="RK28" s="162"/>
      <c r="RL28" s="162"/>
      <c r="RM28" s="162"/>
      <c r="RN28" s="162"/>
      <c r="RO28" s="162"/>
      <c r="RP28" s="162"/>
      <c r="RQ28" s="162"/>
      <c r="RR28" s="162"/>
      <c r="RS28" s="162"/>
      <c r="RT28" s="162"/>
      <c r="RU28" s="162"/>
      <c r="RV28" s="162"/>
      <c r="RW28" s="162"/>
      <c r="RX28" s="162"/>
      <c r="RY28" s="162"/>
      <c r="RZ28" s="162"/>
      <c r="SA28" s="162"/>
      <c r="SB28" s="162"/>
      <c r="SC28" s="162"/>
      <c r="SD28" s="162"/>
      <c r="SE28" s="162"/>
      <c r="SF28" s="162"/>
      <c r="SG28" s="162"/>
      <c r="SH28" s="162"/>
      <c r="SI28" s="162"/>
      <c r="SJ28" s="162"/>
      <c r="SK28" s="162"/>
      <c r="SL28" s="162"/>
      <c r="SM28" s="162"/>
      <c r="SN28" s="162"/>
      <c r="SO28" s="162"/>
      <c r="SP28" s="162"/>
      <c r="SQ28" s="162"/>
      <c r="SR28" s="162"/>
      <c r="SS28" s="162"/>
      <c r="ST28" s="162"/>
      <c r="SU28" s="162"/>
      <c r="SV28" s="162"/>
      <c r="SW28" s="162"/>
      <c r="SX28" s="162"/>
      <c r="SY28" s="162"/>
      <c r="SZ28" s="162"/>
      <c r="TA28" s="162"/>
      <c r="TB28" s="162"/>
      <c r="TC28" s="162"/>
      <c r="TD28" s="162"/>
      <c r="TE28" s="162"/>
      <c r="TF28" s="162"/>
      <c r="TG28" s="162"/>
      <c r="TH28" s="162"/>
      <c r="TI28" s="162"/>
      <c r="TJ28" s="162"/>
      <c r="TK28" s="162"/>
      <c r="TL28" s="162"/>
      <c r="TM28" s="162"/>
      <c r="TN28" s="162"/>
      <c r="TO28" s="162"/>
      <c r="TP28" s="162"/>
      <c r="TQ28" s="162"/>
      <c r="TR28" s="162"/>
      <c r="TS28" s="162"/>
      <c r="TT28" s="162"/>
      <c r="TU28" s="162"/>
      <c r="TV28" s="162"/>
      <c r="TW28" s="162"/>
      <c r="TX28" s="162"/>
      <c r="TY28" s="162"/>
      <c r="TZ28" s="162"/>
      <c r="UA28" s="162"/>
      <c r="UB28" s="162"/>
      <c r="UC28" s="162"/>
      <c r="UD28" s="162"/>
      <c r="UE28" s="162"/>
      <c r="UF28" s="162"/>
      <c r="UG28" s="162"/>
      <c r="UH28" s="162"/>
      <c r="UI28" s="162"/>
      <c r="UJ28" s="162"/>
      <c r="UK28" s="162"/>
      <c r="UL28" s="162"/>
      <c r="UM28" s="162"/>
      <c r="UN28" s="162"/>
      <c r="UO28" s="162"/>
      <c r="UP28" s="162"/>
      <c r="UQ28" s="162"/>
      <c r="UR28" s="162"/>
      <c r="US28" s="162"/>
      <c r="UT28" s="162"/>
      <c r="UU28" s="162"/>
      <c r="UV28" s="162"/>
      <c r="UW28" s="162"/>
      <c r="UX28" s="162"/>
      <c r="UY28" s="162"/>
      <c r="UZ28" s="162"/>
      <c r="VA28" s="162"/>
      <c r="VB28" s="162"/>
      <c r="VC28" s="162"/>
      <c r="VD28" s="162"/>
      <c r="VE28" s="162"/>
      <c r="VF28" s="162"/>
      <c r="VG28" s="162"/>
      <c r="VH28" s="162"/>
      <c r="VI28" s="162"/>
      <c r="VJ28" s="162"/>
      <c r="VK28" s="162"/>
      <c r="VL28" s="162"/>
      <c r="VM28" s="162"/>
      <c r="VN28" s="162"/>
      <c r="VO28" s="162"/>
      <c r="VP28" s="162"/>
      <c r="VQ28" s="162"/>
      <c r="VR28" s="162"/>
      <c r="VS28" s="162"/>
      <c r="VT28" s="162"/>
      <c r="VU28" s="162"/>
      <c r="VV28" s="162"/>
      <c r="VW28" s="162"/>
      <c r="VX28" s="162"/>
      <c r="VY28" s="162"/>
      <c r="VZ28" s="162"/>
      <c r="WA28" s="162"/>
      <c r="WB28" s="162"/>
      <c r="WC28" s="162"/>
      <c r="WD28" s="162"/>
      <c r="WE28" s="162"/>
      <c r="WF28" s="162"/>
      <c r="WG28" s="162"/>
      <c r="WH28" s="162"/>
      <c r="WI28" s="162"/>
      <c r="WJ28" s="162"/>
      <c r="WK28" s="162"/>
      <c r="WL28" s="162"/>
      <c r="WM28" s="162"/>
      <c r="WN28" s="162"/>
      <c r="WO28" s="162"/>
      <c r="WP28" s="162"/>
      <c r="WQ28" s="162"/>
      <c r="WR28" s="162"/>
      <c r="WS28" s="162"/>
      <c r="WT28" s="162"/>
      <c r="WU28" s="162"/>
      <c r="WV28" s="162"/>
      <c r="WW28" s="162"/>
      <c r="WX28" s="162"/>
      <c r="WY28" s="162"/>
      <c r="WZ28" s="162"/>
      <c r="XA28" s="162"/>
      <c r="XB28" s="162"/>
      <c r="XC28" s="162"/>
      <c r="XD28" s="162"/>
      <c r="XE28" s="162"/>
      <c r="XF28" s="162"/>
      <c r="XG28" s="162"/>
      <c r="XH28" s="162"/>
      <c r="XI28" s="162"/>
      <c r="XJ28" s="162"/>
      <c r="XK28" s="162"/>
      <c r="XL28" s="162"/>
      <c r="XM28" s="162"/>
      <c r="XN28" s="162"/>
      <c r="XO28" s="162"/>
      <c r="XP28" s="162"/>
      <c r="XQ28" s="162"/>
      <c r="XR28" s="162"/>
      <c r="XS28" s="162"/>
      <c r="XT28" s="162"/>
      <c r="XU28" s="162"/>
      <c r="XV28" s="162"/>
      <c r="XW28" s="162"/>
      <c r="XX28" s="162"/>
      <c r="XY28" s="162"/>
      <c r="XZ28" s="162"/>
      <c r="YA28" s="162"/>
      <c r="YB28" s="162"/>
      <c r="YC28" s="162"/>
      <c r="YD28" s="162"/>
      <c r="YE28" s="162"/>
      <c r="YF28" s="162"/>
      <c r="YG28" s="162"/>
      <c r="YH28" s="162"/>
      <c r="YI28" s="162"/>
      <c r="YJ28" s="162"/>
      <c r="YK28" s="162"/>
      <c r="YL28" s="162"/>
      <c r="YM28" s="162"/>
      <c r="YN28" s="162"/>
      <c r="YO28" s="162"/>
      <c r="YP28" s="162"/>
      <c r="YQ28" s="162"/>
      <c r="YR28" s="162"/>
      <c r="YS28" s="162"/>
      <c r="YT28" s="162"/>
      <c r="YU28" s="162"/>
      <c r="YV28" s="162"/>
      <c r="YW28" s="162"/>
      <c r="YX28" s="162"/>
      <c r="YY28" s="162"/>
      <c r="YZ28" s="162"/>
      <c r="ZA28" s="162"/>
      <c r="ZB28" s="162"/>
      <c r="ZC28" s="162"/>
      <c r="ZD28" s="162"/>
      <c r="ZE28" s="162"/>
      <c r="ZF28" s="162"/>
      <c r="ZG28" s="162"/>
      <c r="ZH28" s="162"/>
      <c r="ZI28" s="162"/>
      <c r="ZJ28" s="162"/>
      <c r="ZK28" s="162"/>
      <c r="ZL28" s="162"/>
      <c r="ZM28" s="162"/>
      <c r="ZN28" s="162"/>
      <c r="ZO28" s="162"/>
      <c r="ZP28" s="162"/>
      <c r="ZQ28" s="162"/>
      <c r="ZR28" s="162"/>
      <c r="ZS28" s="162"/>
      <c r="ZT28" s="162"/>
      <c r="ZU28" s="162"/>
      <c r="ZV28" s="162"/>
      <c r="ZW28" s="162"/>
      <c r="ZX28" s="162"/>
      <c r="ZY28" s="162"/>
      <c r="ZZ28" s="162"/>
      <c r="AAA28" s="162"/>
      <c r="AAB28" s="162"/>
      <c r="AAC28" s="162"/>
      <c r="AAD28" s="162"/>
      <c r="AAE28" s="162"/>
      <c r="AAF28" s="162"/>
      <c r="AAG28" s="162"/>
      <c r="AAH28" s="162"/>
      <c r="AAI28" s="162"/>
      <c r="AAJ28" s="162"/>
      <c r="AAK28" s="162"/>
      <c r="AAL28" s="162"/>
      <c r="AAM28" s="162"/>
      <c r="AAN28" s="162"/>
      <c r="AAO28" s="162"/>
      <c r="AAP28" s="162"/>
      <c r="AAQ28" s="162"/>
      <c r="AAR28" s="162"/>
      <c r="AAS28" s="162"/>
      <c r="AAT28" s="162"/>
      <c r="AAU28" s="162"/>
      <c r="AAV28" s="162"/>
      <c r="AAW28" s="162"/>
      <c r="AAX28" s="162"/>
      <c r="AAY28" s="162"/>
      <c r="AAZ28" s="162"/>
      <c r="ABA28" s="162"/>
      <c r="ABB28" s="162"/>
      <c r="ABC28" s="162"/>
      <c r="ABD28" s="162"/>
      <c r="ABE28" s="162"/>
      <c r="ABF28" s="162"/>
      <c r="ABG28" s="162"/>
      <c r="ABH28" s="162"/>
      <c r="ABI28" s="162"/>
      <c r="ABJ28" s="162"/>
      <c r="ABK28" s="162"/>
      <c r="ABL28" s="162"/>
      <c r="ABM28" s="162"/>
      <c r="ABN28" s="162"/>
      <c r="ABO28" s="162"/>
      <c r="ABP28" s="162"/>
      <c r="ABQ28" s="162"/>
      <c r="ABR28" s="162"/>
      <c r="ABS28" s="162"/>
      <c r="ABT28" s="162"/>
      <c r="ABU28" s="162"/>
      <c r="ABV28" s="162"/>
      <c r="ABW28" s="162"/>
      <c r="ABX28" s="162"/>
      <c r="ABY28" s="162"/>
      <c r="ABZ28" s="162"/>
      <c r="ACA28" s="162"/>
      <c r="ACB28" s="162"/>
      <c r="ACC28" s="162"/>
      <c r="ACD28" s="162"/>
      <c r="ACE28" s="162"/>
      <c r="ACF28" s="162"/>
      <c r="ACG28" s="162"/>
      <c r="ACH28" s="162"/>
      <c r="ACI28" s="162"/>
      <c r="ACJ28" s="162"/>
      <c r="ACK28" s="162"/>
      <c r="ACL28" s="162"/>
      <c r="ACM28" s="162"/>
      <c r="ACN28" s="162"/>
      <c r="ACO28" s="162"/>
      <c r="ACP28" s="162"/>
      <c r="ACQ28" s="162"/>
      <c r="ACR28" s="162"/>
      <c r="ACS28" s="162"/>
      <c r="ACT28" s="162"/>
      <c r="ACU28" s="162"/>
      <c r="ACV28" s="162"/>
      <c r="ACW28" s="162"/>
      <c r="ACX28" s="162"/>
      <c r="ACY28" s="162"/>
      <c r="ACZ28" s="162"/>
      <c r="ADA28" s="162"/>
      <c r="ADB28" s="162"/>
      <c r="ADC28" s="162"/>
      <c r="ADD28" s="162"/>
      <c r="ADE28" s="162"/>
      <c r="ADF28" s="162"/>
      <c r="ADG28" s="162"/>
      <c r="ADH28" s="162"/>
      <c r="ADI28" s="162"/>
      <c r="ADJ28" s="162"/>
      <c r="ADK28" s="162"/>
      <c r="ADL28" s="162"/>
      <c r="ADM28" s="162"/>
      <c r="ADN28" s="162"/>
      <c r="ADO28" s="162"/>
      <c r="ADP28" s="162"/>
      <c r="ADQ28" s="162"/>
      <c r="ADR28" s="162"/>
      <c r="ADS28" s="162"/>
      <c r="ADT28" s="162"/>
      <c r="ADU28" s="162"/>
      <c r="ADV28" s="162"/>
      <c r="ADW28" s="162"/>
      <c r="ADX28" s="162"/>
      <c r="ADY28" s="162"/>
      <c r="ADZ28" s="162"/>
      <c r="AEA28" s="162"/>
      <c r="AEB28" s="162"/>
      <c r="AEC28" s="162"/>
      <c r="AED28" s="162"/>
      <c r="AEE28" s="162"/>
      <c r="AEF28" s="162"/>
      <c r="AEG28" s="162"/>
      <c r="AEH28" s="162"/>
      <c r="AEI28" s="162"/>
      <c r="AEJ28" s="162"/>
      <c r="AEK28" s="162"/>
      <c r="AEL28" s="162"/>
      <c r="AEM28" s="162"/>
      <c r="AEN28" s="162"/>
      <c r="AEO28" s="162"/>
      <c r="AEP28" s="162"/>
      <c r="AEQ28" s="162"/>
      <c r="AER28" s="162"/>
      <c r="AES28" s="162"/>
      <c r="AET28" s="162"/>
      <c r="AEU28" s="162"/>
      <c r="AEV28" s="162"/>
      <c r="AEW28" s="162"/>
      <c r="AEX28" s="162"/>
      <c r="AEY28" s="162"/>
      <c r="AEZ28" s="162"/>
      <c r="AFA28" s="162"/>
      <c r="AFB28" s="162"/>
      <c r="AFC28" s="162"/>
      <c r="AFD28" s="162"/>
      <c r="AFE28" s="162"/>
      <c r="AFF28" s="162"/>
      <c r="AFG28" s="162"/>
      <c r="AFH28" s="162"/>
      <c r="AFI28" s="162"/>
      <c r="AFJ28" s="162"/>
      <c r="AFK28" s="162"/>
      <c r="AFL28" s="162"/>
      <c r="AFM28" s="162"/>
      <c r="AFN28" s="162"/>
      <c r="AFO28" s="162"/>
      <c r="AFP28" s="162"/>
      <c r="AFQ28" s="162"/>
      <c r="AFR28" s="162"/>
      <c r="AFS28" s="162"/>
      <c r="AFT28" s="162"/>
      <c r="AFU28" s="162"/>
      <c r="AFV28" s="162"/>
      <c r="AFW28" s="162"/>
      <c r="AFX28" s="162"/>
      <c r="AFY28" s="162"/>
      <c r="AFZ28" s="162"/>
      <c r="AGA28" s="162"/>
      <c r="AGB28" s="162"/>
      <c r="AGC28" s="162"/>
      <c r="AGD28" s="162"/>
      <c r="AGE28" s="162"/>
      <c r="AGF28" s="162"/>
      <c r="AGG28" s="162"/>
      <c r="AGH28" s="162"/>
      <c r="AGI28" s="162"/>
      <c r="AGJ28" s="162"/>
      <c r="AGK28" s="162"/>
      <c r="AGL28" s="162"/>
      <c r="AGM28" s="162"/>
      <c r="AGN28" s="162"/>
      <c r="AGO28" s="162"/>
      <c r="AGP28" s="162"/>
      <c r="AGQ28" s="162"/>
      <c r="AGR28" s="162"/>
      <c r="AGS28" s="162"/>
      <c r="AGT28" s="162"/>
      <c r="AGU28" s="162"/>
      <c r="AGV28" s="162"/>
      <c r="AGW28" s="162"/>
      <c r="AGX28" s="162"/>
      <c r="AGY28" s="162"/>
      <c r="AGZ28" s="162"/>
      <c r="AHA28" s="162"/>
      <c r="AHB28" s="162"/>
      <c r="AHC28" s="162"/>
      <c r="AHD28" s="162"/>
      <c r="AHE28" s="162"/>
      <c r="AHF28" s="162"/>
      <c r="AHG28" s="162"/>
      <c r="AHH28" s="162"/>
      <c r="AHI28" s="162"/>
      <c r="AHJ28" s="162"/>
      <c r="AHK28" s="162"/>
      <c r="AHL28" s="162"/>
      <c r="AHM28" s="162"/>
      <c r="AHN28" s="162"/>
      <c r="AHO28" s="162"/>
      <c r="AHP28" s="162"/>
      <c r="AHQ28" s="162"/>
      <c r="AHR28" s="162"/>
      <c r="AHS28" s="162"/>
      <c r="AHT28" s="162"/>
      <c r="AHU28" s="162"/>
      <c r="AHV28" s="162"/>
      <c r="AHW28" s="162"/>
      <c r="AHX28" s="162"/>
      <c r="AHY28" s="162"/>
      <c r="AHZ28" s="162"/>
      <c r="AIA28" s="162"/>
      <c r="AIB28" s="162"/>
      <c r="AIC28" s="162"/>
      <c r="AID28" s="162"/>
      <c r="AIE28" s="162"/>
      <c r="AIF28" s="162"/>
      <c r="AIG28" s="162"/>
      <c r="AIH28" s="162"/>
      <c r="AII28" s="162"/>
      <c r="AIJ28" s="162"/>
      <c r="AIK28" s="162"/>
      <c r="AIL28" s="162"/>
      <c r="AIM28" s="162"/>
      <c r="AIN28" s="162"/>
      <c r="AIO28" s="162"/>
      <c r="AIP28" s="162"/>
      <c r="AIQ28" s="162"/>
      <c r="AIR28" s="162"/>
      <c r="AIS28" s="162"/>
      <c r="AIT28" s="162"/>
      <c r="AIU28" s="162"/>
      <c r="AIV28" s="162"/>
      <c r="AIW28" s="162"/>
      <c r="AIX28" s="162"/>
      <c r="AIY28" s="162"/>
      <c r="AIZ28" s="162"/>
      <c r="AJA28" s="162"/>
      <c r="AJB28" s="162"/>
      <c r="AJC28" s="162"/>
      <c r="AJD28" s="162"/>
      <c r="AJE28" s="162"/>
      <c r="AJF28" s="162"/>
      <c r="AJG28" s="162"/>
      <c r="AJH28" s="162"/>
      <c r="AJI28" s="162"/>
      <c r="AJJ28" s="162"/>
      <c r="AJK28" s="162"/>
      <c r="AJL28" s="162"/>
      <c r="AJM28" s="162"/>
      <c r="AJN28" s="162"/>
      <c r="AJO28" s="162"/>
      <c r="AJP28" s="162"/>
      <c r="AJQ28" s="162"/>
      <c r="AJR28" s="162"/>
      <c r="AJS28" s="162"/>
      <c r="AJT28" s="162"/>
      <c r="AJU28" s="162"/>
      <c r="AJV28" s="162"/>
      <c r="AJW28" s="162"/>
      <c r="AJX28" s="162"/>
      <c r="AJY28" s="162"/>
      <c r="AJZ28" s="162"/>
      <c r="AKA28" s="162"/>
      <c r="AKB28" s="162"/>
      <c r="AKC28" s="162"/>
      <c r="AKD28" s="162"/>
      <c r="AKE28" s="162"/>
      <c r="AKF28" s="162"/>
      <c r="AKG28" s="162"/>
      <c r="AKH28" s="162"/>
      <c r="AKI28" s="162"/>
      <c r="AKJ28" s="162"/>
      <c r="AKK28" s="162"/>
      <c r="AKL28" s="162"/>
      <c r="AKM28" s="162"/>
      <c r="AKN28" s="162"/>
      <c r="AKO28" s="162"/>
      <c r="AKP28" s="162"/>
      <c r="AKQ28" s="162"/>
      <c r="AKR28" s="162"/>
      <c r="AKS28" s="162"/>
      <c r="AKT28" s="162"/>
      <c r="AKU28" s="162"/>
      <c r="AKV28" s="162"/>
      <c r="AKW28" s="162"/>
      <c r="AKX28" s="162"/>
      <c r="AKY28" s="162"/>
      <c r="AKZ28" s="162"/>
      <c r="ALA28" s="162"/>
      <c r="ALB28" s="162"/>
      <c r="ALC28" s="162"/>
      <c r="ALD28" s="162"/>
      <c r="ALE28" s="162"/>
      <c r="ALF28" s="162"/>
      <c r="ALG28" s="162"/>
      <c r="ALH28" s="162"/>
      <c r="ALI28" s="162"/>
      <c r="ALJ28" s="162"/>
      <c r="ALK28" s="162"/>
      <c r="ALL28" s="162"/>
      <c r="ALM28" s="162"/>
      <c r="ALN28" s="162"/>
      <c r="ALO28" s="162"/>
      <c r="ALP28" s="162"/>
      <c r="ALQ28" s="162"/>
      <c r="ALR28" s="162"/>
      <c r="ALS28" s="162"/>
      <c r="ALT28" s="162"/>
      <c r="ALU28" s="162"/>
      <c r="ALV28" s="162"/>
      <c r="ALW28" s="162"/>
      <c r="ALX28" s="162"/>
      <c r="ALY28" s="162"/>
      <c r="ALZ28" s="162"/>
      <c r="AMA28" s="162"/>
      <c r="AMB28" s="162"/>
      <c r="AMC28" s="162"/>
      <c r="AMD28" s="162"/>
      <c r="AME28" s="162"/>
      <c r="AMF28" s="162"/>
      <c r="AMG28" s="162"/>
      <c r="AMH28" s="162"/>
      <c r="AMI28" s="162"/>
      <c r="AMJ28" s="162"/>
      <c r="AMK28" s="162"/>
      <c r="AML28" s="162"/>
      <c r="AMM28" s="162"/>
      <c r="AMN28" s="162"/>
      <c r="AMO28" s="162"/>
      <c r="AMP28" s="162"/>
      <c r="AMQ28" s="162"/>
      <c r="AMR28" s="162"/>
      <c r="AMS28" s="162"/>
      <c r="AMT28" s="162"/>
      <c r="AMU28" s="162"/>
      <c r="AMV28" s="162"/>
      <c r="AMW28" s="162"/>
      <c r="AMX28" s="162"/>
      <c r="AMY28" s="162"/>
      <c r="AMZ28" s="162"/>
      <c r="ANA28" s="162"/>
      <c r="ANB28" s="162"/>
      <c r="ANC28" s="162"/>
      <c r="AND28" s="162"/>
      <c r="ANE28" s="162"/>
      <c r="ANF28" s="162"/>
      <c r="ANG28" s="162"/>
      <c r="ANH28" s="162"/>
      <c r="ANI28" s="162"/>
      <c r="ANJ28" s="162"/>
      <c r="ANK28" s="162"/>
      <c r="ANL28" s="162"/>
      <c r="ANM28" s="162"/>
      <c r="ANN28" s="162"/>
      <c r="ANO28" s="162"/>
      <c r="ANP28" s="162"/>
      <c r="ANQ28" s="162"/>
      <c r="ANR28" s="162"/>
      <c r="ANS28" s="162"/>
      <c r="ANT28" s="162"/>
      <c r="ANU28" s="162"/>
      <c r="ANV28" s="162"/>
      <c r="ANW28" s="162"/>
      <c r="ANX28" s="162"/>
      <c r="ANY28" s="162"/>
      <c r="ANZ28" s="162"/>
      <c r="AOA28" s="162"/>
      <c r="AOB28" s="162"/>
      <c r="AOC28" s="162"/>
      <c r="AOD28" s="162"/>
      <c r="AOE28" s="162"/>
      <c r="AOF28" s="162"/>
      <c r="AOG28" s="162"/>
      <c r="AOH28" s="162"/>
      <c r="AOI28" s="162"/>
      <c r="AOJ28" s="162"/>
      <c r="AOK28" s="162"/>
      <c r="AOL28" s="162"/>
      <c r="AOM28" s="162"/>
      <c r="AON28" s="162"/>
      <c r="AOO28" s="162"/>
      <c r="AOP28" s="162"/>
      <c r="AOQ28" s="162"/>
      <c r="AOR28" s="162"/>
      <c r="AOS28" s="162"/>
      <c r="AOT28" s="162"/>
      <c r="AOU28" s="162"/>
      <c r="AOV28" s="162"/>
      <c r="AOW28" s="162"/>
      <c r="AOX28" s="162"/>
      <c r="AOY28" s="162"/>
      <c r="AOZ28" s="162"/>
      <c r="APA28" s="162"/>
      <c r="APB28" s="162"/>
      <c r="APC28" s="162"/>
      <c r="APD28" s="162"/>
      <c r="APE28" s="162"/>
      <c r="APF28" s="162"/>
      <c r="APG28" s="162"/>
      <c r="APH28" s="162"/>
      <c r="API28" s="162"/>
      <c r="APJ28" s="162"/>
      <c r="APK28" s="162"/>
      <c r="APL28" s="162"/>
      <c r="APM28" s="162"/>
      <c r="APN28" s="162"/>
      <c r="APO28" s="162"/>
      <c r="APP28" s="162"/>
      <c r="APQ28" s="162"/>
      <c r="APR28" s="162"/>
      <c r="APS28" s="162"/>
      <c r="APT28" s="162"/>
      <c r="APU28" s="162"/>
      <c r="APV28" s="162"/>
      <c r="APW28" s="162"/>
      <c r="APX28" s="162"/>
      <c r="APY28" s="162"/>
      <c r="APZ28" s="162"/>
      <c r="AQA28" s="162"/>
      <c r="AQB28" s="162"/>
      <c r="AQC28" s="162"/>
      <c r="AQD28" s="162"/>
      <c r="AQE28" s="162"/>
      <c r="AQF28" s="162"/>
      <c r="AQG28" s="162"/>
      <c r="AQH28" s="162"/>
      <c r="AQI28" s="162"/>
      <c r="AQJ28" s="162"/>
      <c r="AQK28" s="162"/>
      <c r="AQL28" s="162"/>
      <c r="AQM28" s="162"/>
      <c r="AQN28" s="162"/>
      <c r="AQO28" s="162"/>
      <c r="AQP28" s="162"/>
      <c r="AQQ28" s="162"/>
      <c r="AQR28" s="162"/>
      <c r="AQS28" s="162"/>
      <c r="AQT28" s="162"/>
      <c r="AQU28" s="162"/>
      <c r="AQV28" s="162"/>
      <c r="AQW28" s="162"/>
      <c r="AQX28" s="162"/>
      <c r="AQY28" s="162"/>
      <c r="AQZ28" s="162"/>
      <c r="ARA28" s="162"/>
      <c r="ARB28" s="162"/>
      <c r="ARC28" s="162"/>
      <c r="ARD28" s="162"/>
      <c r="ARE28" s="162"/>
      <c r="ARF28" s="162"/>
      <c r="ARG28" s="162"/>
      <c r="ARH28" s="162"/>
      <c r="ARI28" s="162"/>
      <c r="ARJ28" s="162"/>
      <c r="ARK28" s="162"/>
      <c r="ARL28" s="162"/>
      <c r="ARM28" s="162"/>
      <c r="ARN28" s="162"/>
      <c r="ARO28" s="162"/>
      <c r="ARP28" s="162"/>
      <c r="ARQ28" s="162"/>
      <c r="ARR28" s="162"/>
      <c r="ARS28" s="162"/>
      <c r="ART28" s="162"/>
      <c r="ARU28" s="162"/>
      <c r="ARV28" s="162"/>
      <c r="ARW28" s="162"/>
      <c r="ARX28" s="162"/>
      <c r="ARY28" s="162"/>
      <c r="ARZ28" s="162"/>
      <c r="ASA28" s="162"/>
      <c r="ASB28" s="162"/>
      <c r="ASC28" s="162"/>
      <c r="ASD28" s="162"/>
      <c r="ASE28" s="162"/>
      <c r="ASF28" s="162"/>
      <c r="ASG28" s="162"/>
      <c r="ASH28" s="162"/>
      <c r="ASI28" s="162"/>
      <c r="ASJ28" s="162"/>
      <c r="ASK28" s="162"/>
      <c r="ASL28" s="162"/>
      <c r="ASM28" s="162"/>
      <c r="ASN28" s="162"/>
      <c r="ASO28" s="162"/>
      <c r="ASP28" s="162"/>
      <c r="ASQ28" s="162"/>
      <c r="ASR28" s="162"/>
      <c r="ASS28" s="162"/>
      <c r="AST28" s="162"/>
      <c r="ASU28" s="162"/>
      <c r="ASV28" s="162"/>
      <c r="ASW28" s="162"/>
      <c r="ASX28" s="162"/>
      <c r="ASY28" s="162"/>
      <c r="ASZ28" s="162"/>
      <c r="ATA28" s="162"/>
      <c r="ATB28" s="162"/>
      <c r="ATC28" s="162"/>
      <c r="ATD28" s="162"/>
      <c r="ATE28" s="162"/>
      <c r="ATF28" s="162"/>
      <c r="ATG28" s="162"/>
      <c r="ATH28" s="162"/>
      <c r="ATI28" s="162"/>
      <c r="ATJ28" s="162"/>
      <c r="ATK28" s="162"/>
      <c r="ATL28" s="162"/>
      <c r="ATM28" s="162"/>
      <c r="ATN28" s="162"/>
      <c r="ATO28" s="162"/>
      <c r="ATP28" s="162"/>
      <c r="ATQ28" s="162"/>
      <c r="ATR28" s="162"/>
      <c r="ATS28" s="162"/>
      <c r="ATT28" s="162"/>
      <c r="ATU28" s="162"/>
      <c r="ATV28" s="162"/>
      <c r="ATW28" s="162"/>
      <c r="ATX28" s="162"/>
      <c r="ATY28" s="162"/>
      <c r="ATZ28" s="162"/>
      <c r="AUA28" s="162"/>
      <c r="AUB28" s="162"/>
      <c r="AUC28" s="162"/>
      <c r="AUD28" s="162"/>
      <c r="AUE28" s="162"/>
      <c r="AUF28" s="162"/>
      <c r="AUG28" s="162"/>
      <c r="AUH28" s="162"/>
      <c r="AUI28" s="162"/>
      <c r="AUJ28" s="162"/>
      <c r="AUK28" s="162"/>
      <c r="AUL28" s="162"/>
      <c r="AUM28" s="162"/>
      <c r="AUN28" s="162"/>
      <c r="AUO28" s="162"/>
      <c r="AUP28" s="162"/>
      <c r="AUQ28" s="162"/>
      <c r="AUR28" s="162"/>
      <c r="AUS28" s="162"/>
      <c r="AUT28" s="162"/>
      <c r="AUU28" s="162"/>
      <c r="AUV28" s="162"/>
      <c r="AUW28" s="162"/>
      <c r="AUX28" s="162"/>
      <c r="AUY28" s="162"/>
      <c r="AUZ28" s="162"/>
      <c r="AVA28" s="162"/>
      <c r="AVB28" s="162"/>
      <c r="AVC28" s="162"/>
      <c r="AVD28" s="162"/>
      <c r="AVE28" s="162"/>
      <c r="AVF28" s="162"/>
      <c r="AVG28" s="162"/>
      <c r="AVH28" s="162"/>
      <c r="AVI28" s="162"/>
      <c r="AVJ28" s="162"/>
      <c r="AVK28" s="162"/>
      <c r="AVL28" s="162"/>
      <c r="AVM28" s="162"/>
      <c r="AVN28" s="162"/>
      <c r="AVO28" s="162"/>
      <c r="AVP28" s="162"/>
      <c r="AVQ28" s="162"/>
      <c r="AVR28" s="162"/>
      <c r="AVS28" s="162"/>
      <c r="AVT28" s="162"/>
      <c r="AVU28" s="162"/>
      <c r="AVV28" s="162"/>
      <c r="AVW28" s="162"/>
      <c r="AVX28" s="162"/>
      <c r="AVY28" s="162"/>
      <c r="AVZ28" s="162"/>
      <c r="AWA28" s="162"/>
      <c r="AWB28" s="162"/>
      <c r="AWC28" s="162"/>
      <c r="AWD28" s="162"/>
      <c r="AWE28" s="162"/>
      <c r="AWF28" s="162"/>
      <c r="AWG28" s="162"/>
      <c r="AWH28" s="162"/>
      <c r="AWI28" s="162"/>
      <c r="AWJ28" s="162"/>
      <c r="AWK28" s="162"/>
      <c r="AWL28" s="162"/>
      <c r="AWM28" s="162"/>
      <c r="AWN28" s="162"/>
      <c r="AWO28" s="162"/>
      <c r="AWP28" s="162"/>
      <c r="AWQ28" s="162"/>
      <c r="AWR28" s="162"/>
      <c r="AWS28" s="162"/>
      <c r="AWT28" s="162"/>
      <c r="AWU28" s="162"/>
      <c r="AWV28" s="162"/>
      <c r="AWW28" s="162"/>
      <c r="AWX28" s="162"/>
      <c r="AWY28" s="162"/>
      <c r="AWZ28" s="162"/>
      <c r="AXA28" s="162"/>
      <c r="AXB28" s="162"/>
      <c r="AXC28" s="162"/>
      <c r="AXD28" s="162"/>
      <c r="AXE28" s="162"/>
      <c r="AXF28" s="162"/>
      <c r="AXG28" s="162"/>
      <c r="AXH28" s="162"/>
      <c r="AXI28" s="162"/>
      <c r="AXJ28" s="162"/>
      <c r="AXK28" s="162"/>
      <c r="AXL28" s="162"/>
      <c r="AXM28" s="162"/>
      <c r="AXN28" s="162"/>
      <c r="AXO28" s="162"/>
      <c r="AXP28" s="162"/>
      <c r="AXQ28" s="162"/>
      <c r="AXR28" s="162"/>
      <c r="AXS28" s="162"/>
      <c r="AXT28" s="162"/>
      <c r="AXU28" s="162"/>
      <c r="AXV28" s="162"/>
      <c r="AXW28" s="162"/>
      <c r="AXX28" s="162"/>
      <c r="AXY28" s="162"/>
      <c r="AXZ28" s="162"/>
      <c r="AYA28" s="162"/>
      <c r="AYB28" s="162"/>
      <c r="AYC28" s="162"/>
      <c r="AYD28" s="162"/>
      <c r="AYE28" s="162"/>
      <c r="AYF28" s="162"/>
      <c r="AYG28" s="162"/>
      <c r="AYH28" s="162"/>
      <c r="AYI28" s="162"/>
      <c r="AYJ28" s="162"/>
      <c r="AYK28" s="162"/>
      <c r="AYL28" s="162"/>
      <c r="AYM28" s="162"/>
      <c r="AYN28" s="162"/>
      <c r="AYO28" s="162"/>
      <c r="AYP28" s="162"/>
      <c r="AYQ28" s="162"/>
      <c r="AYR28" s="162"/>
      <c r="AYS28" s="162"/>
      <c r="AYT28" s="162"/>
      <c r="AYU28" s="162"/>
      <c r="AYV28" s="162"/>
      <c r="AYW28" s="162"/>
      <c r="AYX28" s="162"/>
      <c r="AYY28" s="162"/>
      <c r="AYZ28" s="162"/>
      <c r="AZA28" s="162"/>
      <c r="AZB28" s="162"/>
      <c r="AZC28" s="162"/>
      <c r="AZD28" s="162"/>
      <c r="AZE28" s="162"/>
      <c r="AZF28" s="162"/>
      <c r="AZG28" s="162"/>
      <c r="AZH28" s="162"/>
      <c r="AZI28" s="162"/>
      <c r="AZJ28" s="162"/>
      <c r="AZK28" s="162"/>
      <c r="AZL28" s="162"/>
      <c r="AZM28" s="162"/>
      <c r="AZN28" s="162"/>
      <c r="AZO28" s="162"/>
      <c r="AZP28" s="162"/>
      <c r="AZQ28" s="162"/>
      <c r="AZR28" s="162"/>
      <c r="AZS28" s="162"/>
      <c r="AZT28" s="162"/>
      <c r="AZU28" s="162"/>
      <c r="AZV28" s="162"/>
      <c r="AZW28" s="162"/>
      <c r="AZX28" s="162"/>
      <c r="AZY28" s="162"/>
      <c r="AZZ28" s="162"/>
      <c r="BAA28" s="162"/>
      <c r="BAB28" s="162"/>
      <c r="BAC28" s="162"/>
      <c r="BAD28" s="162"/>
      <c r="BAE28" s="162"/>
      <c r="BAF28" s="162"/>
      <c r="BAG28" s="162"/>
      <c r="BAH28" s="162"/>
      <c r="BAI28" s="162"/>
      <c r="BAJ28" s="162"/>
      <c r="BAK28" s="162"/>
      <c r="BAL28" s="162"/>
      <c r="BAM28" s="162"/>
      <c r="BAN28" s="162"/>
      <c r="BAO28" s="162"/>
      <c r="BAP28" s="162"/>
      <c r="BAQ28" s="162"/>
      <c r="BAR28" s="162"/>
      <c r="BAS28" s="162"/>
      <c r="BAT28" s="162"/>
      <c r="BAU28" s="162"/>
      <c r="BAV28" s="162"/>
      <c r="BAW28" s="162"/>
      <c r="BAX28" s="162"/>
      <c r="BAY28" s="162"/>
      <c r="BAZ28" s="162"/>
      <c r="BBA28" s="162"/>
      <c r="BBB28" s="162"/>
      <c r="BBC28" s="162"/>
      <c r="BBD28" s="162"/>
      <c r="BBE28" s="162"/>
      <c r="BBF28" s="162"/>
      <c r="BBG28" s="162"/>
      <c r="BBH28" s="162"/>
      <c r="BBI28" s="162"/>
      <c r="BBJ28" s="162"/>
      <c r="BBK28" s="162"/>
      <c r="BBL28" s="162"/>
      <c r="BBM28" s="162"/>
      <c r="BBN28" s="162"/>
      <c r="BBO28" s="162"/>
      <c r="BBP28" s="162"/>
      <c r="BBQ28" s="162"/>
      <c r="BBR28" s="162"/>
      <c r="BBS28" s="162"/>
      <c r="BBT28" s="162"/>
      <c r="BBU28" s="162"/>
      <c r="BBV28" s="162"/>
      <c r="BBW28" s="162"/>
      <c r="BBX28" s="162"/>
      <c r="BBY28" s="162"/>
      <c r="BBZ28" s="162"/>
      <c r="BCA28" s="162"/>
      <c r="BCB28" s="162"/>
      <c r="BCC28" s="162"/>
      <c r="BCD28" s="162"/>
      <c r="BCE28" s="162"/>
      <c r="BCF28" s="162"/>
      <c r="BCG28" s="162"/>
      <c r="BCH28" s="162"/>
      <c r="BCI28" s="162"/>
      <c r="BCJ28" s="162"/>
      <c r="BCK28" s="162"/>
      <c r="BCL28" s="162"/>
      <c r="BCM28" s="162"/>
      <c r="BCN28" s="162"/>
      <c r="BCO28" s="162"/>
      <c r="BCP28" s="162"/>
      <c r="BCQ28" s="162"/>
      <c r="BCR28" s="162"/>
      <c r="BCS28" s="162"/>
      <c r="BCT28" s="162"/>
      <c r="BCU28" s="162"/>
      <c r="BCV28" s="162"/>
      <c r="BCW28" s="162"/>
      <c r="BCX28" s="162"/>
      <c r="BCY28" s="162"/>
      <c r="BCZ28" s="162"/>
      <c r="BDA28" s="162"/>
      <c r="BDB28" s="162"/>
      <c r="BDC28" s="162"/>
      <c r="BDD28" s="162"/>
      <c r="BDE28" s="162"/>
      <c r="BDF28" s="162"/>
      <c r="BDG28" s="162"/>
      <c r="BDH28" s="162"/>
      <c r="BDI28" s="162"/>
      <c r="BDJ28" s="162"/>
      <c r="BDK28" s="162"/>
      <c r="BDL28" s="162"/>
      <c r="BDM28" s="162"/>
      <c r="BDN28" s="162"/>
      <c r="BDO28" s="162"/>
      <c r="BDP28" s="162"/>
      <c r="BDQ28" s="162"/>
      <c r="BDR28" s="162"/>
      <c r="BDS28" s="162"/>
      <c r="BDT28" s="162"/>
      <c r="BDU28" s="162"/>
      <c r="BDV28" s="162"/>
      <c r="BDW28" s="162"/>
      <c r="BDX28" s="162"/>
      <c r="BDY28" s="162"/>
      <c r="BDZ28" s="162"/>
      <c r="BEA28" s="162"/>
      <c r="BEB28" s="162"/>
      <c r="BEC28" s="162"/>
      <c r="BED28" s="162"/>
      <c r="BEE28" s="162"/>
      <c r="BEF28" s="162"/>
      <c r="BEG28" s="162"/>
      <c r="BEH28" s="162"/>
      <c r="BEI28" s="162"/>
      <c r="BEJ28" s="162"/>
      <c r="BEK28" s="162"/>
      <c r="BEL28" s="162"/>
      <c r="BEM28" s="162"/>
      <c r="BEN28" s="162"/>
      <c r="BEO28" s="162"/>
      <c r="BEP28" s="162"/>
      <c r="BEQ28" s="162"/>
      <c r="BER28" s="162"/>
      <c r="BES28" s="162"/>
      <c r="BET28" s="162"/>
      <c r="BEU28" s="162"/>
      <c r="BEV28" s="162"/>
      <c r="BEW28" s="162"/>
      <c r="BEX28" s="162"/>
      <c r="BEY28" s="162"/>
      <c r="BEZ28" s="162"/>
      <c r="BFA28" s="162"/>
      <c r="BFB28" s="162"/>
      <c r="BFC28" s="162"/>
      <c r="BFD28" s="162"/>
      <c r="BFE28" s="162"/>
      <c r="BFF28" s="162"/>
      <c r="BFG28" s="162"/>
      <c r="BFH28" s="162"/>
      <c r="BFI28" s="162"/>
      <c r="BFJ28" s="162"/>
      <c r="BFK28" s="162"/>
      <c r="BFL28" s="162"/>
      <c r="BFM28" s="162"/>
      <c r="BFN28" s="162"/>
      <c r="BFO28" s="162"/>
      <c r="BFP28" s="162"/>
      <c r="BFQ28" s="162"/>
      <c r="BFR28" s="162"/>
      <c r="BFS28" s="162"/>
      <c r="BFT28" s="162"/>
      <c r="BFU28" s="162"/>
      <c r="BFV28" s="162"/>
      <c r="BFW28" s="162"/>
      <c r="BFX28" s="162"/>
      <c r="BFY28" s="162"/>
      <c r="BFZ28" s="162"/>
      <c r="BGA28" s="162"/>
      <c r="BGB28" s="162"/>
      <c r="BGC28" s="162"/>
      <c r="BGD28" s="162"/>
      <c r="BGE28" s="162"/>
      <c r="BGF28" s="162"/>
      <c r="BGG28" s="162"/>
      <c r="BGH28" s="162"/>
      <c r="BGI28" s="162"/>
      <c r="BGJ28" s="162"/>
      <c r="BGK28" s="162"/>
      <c r="BGL28" s="162"/>
      <c r="BGM28" s="162"/>
      <c r="BGN28" s="162"/>
      <c r="BGO28" s="162"/>
      <c r="BGP28" s="162"/>
      <c r="BGQ28" s="162"/>
      <c r="BGR28" s="162"/>
      <c r="BGS28" s="162"/>
      <c r="BGT28" s="162"/>
      <c r="BGU28" s="162"/>
      <c r="BGV28" s="162"/>
      <c r="BGW28" s="162"/>
      <c r="BGX28" s="162"/>
      <c r="BGY28" s="162"/>
      <c r="BGZ28" s="162"/>
      <c r="BHA28" s="162"/>
      <c r="BHB28" s="162"/>
      <c r="BHC28" s="162"/>
      <c r="BHD28" s="162"/>
      <c r="BHE28" s="162"/>
      <c r="BHF28" s="162"/>
      <c r="BHG28" s="162"/>
      <c r="BHH28" s="162"/>
      <c r="BHI28" s="162"/>
      <c r="BHJ28" s="162"/>
      <c r="BHK28" s="162"/>
      <c r="BHL28" s="162"/>
      <c r="BHM28" s="162"/>
      <c r="BHN28" s="162"/>
      <c r="BHO28" s="162"/>
      <c r="BHP28" s="162"/>
      <c r="BHQ28" s="162"/>
      <c r="BHR28" s="162"/>
      <c r="BHS28" s="162"/>
      <c r="BHT28" s="162"/>
      <c r="BHU28" s="162"/>
      <c r="BHV28" s="162"/>
      <c r="BHW28" s="162"/>
      <c r="BHX28" s="162"/>
      <c r="BHY28" s="162"/>
      <c r="BHZ28" s="162"/>
      <c r="BIA28" s="162"/>
      <c r="BIB28" s="162"/>
      <c r="BIC28" s="162"/>
      <c r="BID28" s="162"/>
      <c r="BIE28" s="162"/>
      <c r="BIF28" s="162"/>
      <c r="BIG28" s="162"/>
      <c r="BIH28" s="162"/>
      <c r="BII28" s="162"/>
      <c r="BIJ28" s="162"/>
      <c r="BIK28" s="162"/>
      <c r="BIL28" s="162"/>
      <c r="BIM28" s="162"/>
      <c r="BIN28" s="162"/>
      <c r="BIO28" s="162"/>
      <c r="BIP28" s="162"/>
      <c r="BIQ28" s="162"/>
      <c r="BIR28" s="162"/>
      <c r="BIS28" s="162"/>
      <c r="BIT28" s="162"/>
      <c r="BIU28" s="162"/>
      <c r="BIV28" s="162"/>
      <c r="BIW28" s="162"/>
      <c r="BIX28" s="162"/>
      <c r="BIY28" s="162"/>
      <c r="BIZ28" s="162"/>
      <c r="BJA28" s="162"/>
      <c r="BJB28" s="162"/>
      <c r="BJC28" s="162"/>
      <c r="BJD28" s="162"/>
      <c r="BJE28" s="162"/>
      <c r="BJF28" s="162"/>
      <c r="BJG28" s="162"/>
      <c r="BJH28" s="162"/>
      <c r="BJI28" s="162"/>
      <c r="BJJ28" s="162"/>
      <c r="BJK28" s="162"/>
      <c r="BJL28" s="162"/>
      <c r="BJM28" s="162"/>
      <c r="BJN28" s="162"/>
      <c r="BJO28" s="162"/>
      <c r="BJP28" s="162"/>
      <c r="BJQ28" s="162"/>
      <c r="BJR28" s="162"/>
      <c r="BJS28" s="162"/>
      <c r="BJT28" s="162"/>
      <c r="BJU28" s="162"/>
      <c r="BJV28" s="162"/>
      <c r="BJW28" s="162"/>
      <c r="BJX28" s="162"/>
      <c r="BJY28" s="162"/>
      <c r="BJZ28" s="162"/>
      <c r="BKA28" s="162"/>
      <c r="BKB28" s="162"/>
      <c r="BKC28" s="162"/>
      <c r="BKD28" s="162"/>
      <c r="BKE28" s="162"/>
      <c r="BKF28" s="162"/>
      <c r="BKG28" s="162"/>
      <c r="BKH28" s="162"/>
      <c r="BKI28" s="162"/>
      <c r="BKJ28" s="162"/>
      <c r="BKK28" s="162"/>
      <c r="BKL28" s="162"/>
      <c r="BKM28" s="162"/>
      <c r="BKN28" s="162"/>
      <c r="BKO28" s="162"/>
      <c r="BKP28" s="162"/>
      <c r="BKQ28" s="162"/>
      <c r="BKR28" s="162"/>
      <c r="BKS28" s="162"/>
      <c r="BKT28" s="162"/>
      <c r="BKU28" s="162"/>
      <c r="BKV28" s="162"/>
      <c r="BKW28" s="162"/>
      <c r="BKX28" s="162"/>
      <c r="BKY28" s="162"/>
      <c r="BKZ28" s="162"/>
      <c r="BLA28" s="162"/>
      <c r="BLB28" s="162"/>
      <c r="BLC28" s="162"/>
      <c r="BLD28" s="162"/>
      <c r="BLE28" s="162"/>
      <c r="BLF28" s="162"/>
      <c r="BLG28" s="162"/>
      <c r="BLH28" s="162"/>
      <c r="BLI28" s="162"/>
      <c r="BLJ28" s="162"/>
      <c r="BLK28" s="162"/>
      <c r="BLL28" s="162"/>
      <c r="BLM28" s="162"/>
      <c r="BLN28" s="162"/>
      <c r="BLO28" s="162"/>
      <c r="BLP28" s="162"/>
      <c r="BLQ28" s="162"/>
      <c r="BLR28" s="162"/>
      <c r="BLS28" s="162"/>
      <c r="BLT28" s="162"/>
      <c r="BLU28" s="162"/>
      <c r="BLV28" s="162"/>
      <c r="BLW28" s="162"/>
      <c r="BLX28" s="162"/>
      <c r="BLY28" s="162"/>
      <c r="BLZ28" s="162"/>
      <c r="BMA28" s="162"/>
      <c r="BMB28" s="162"/>
      <c r="BMC28" s="162"/>
      <c r="BMD28" s="162"/>
      <c r="BME28" s="162"/>
      <c r="BMF28" s="162"/>
      <c r="BMG28" s="162"/>
      <c r="BMH28" s="162"/>
      <c r="BMI28" s="162"/>
      <c r="BMJ28" s="162"/>
      <c r="BMK28" s="162"/>
      <c r="BML28" s="162"/>
      <c r="BMM28" s="162"/>
      <c r="BMN28" s="162"/>
      <c r="BMO28" s="162"/>
      <c r="BMP28" s="162"/>
      <c r="BMQ28" s="162"/>
      <c r="BMR28" s="162"/>
      <c r="BMS28" s="162"/>
      <c r="BMT28" s="162"/>
      <c r="BMU28" s="162"/>
      <c r="BMV28" s="162"/>
      <c r="BMW28" s="162"/>
      <c r="BMX28" s="162"/>
      <c r="BMY28" s="162"/>
      <c r="BMZ28" s="162"/>
      <c r="BNA28" s="162"/>
      <c r="BNB28" s="162"/>
      <c r="BNC28" s="162"/>
      <c r="BND28" s="162"/>
      <c r="BNE28" s="162"/>
      <c r="BNF28" s="162"/>
      <c r="BNG28" s="162"/>
      <c r="BNH28" s="162"/>
      <c r="BNI28" s="162"/>
      <c r="BNJ28" s="162"/>
      <c r="BNK28" s="162"/>
      <c r="BNL28" s="162"/>
      <c r="BNM28" s="162"/>
      <c r="BNN28" s="162"/>
      <c r="BNO28" s="162"/>
      <c r="BNP28" s="162"/>
      <c r="BNQ28" s="162"/>
      <c r="BNR28" s="162"/>
      <c r="BNS28" s="162"/>
      <c r="BNT28" s="162"/>
      <c r="BNU28" s="162"/>
      <c r="BNV28" s="162"/>
      <c r="BNW28" s="162"/>
      <c r="BNX28" s="162"/>
      <c r="BNY28" s="162"/>
      <c r="BNZ28" s="162"/>
      <c r="BOA28" s="162"/>
      <c r="BOB28" s="162"/>
      <c r="BOC28" s="162"/>
      <c r="BOD28" s="162"/>
      <c r="BOE28" s="162"/>
      <c r="BOF28" s="162"/>
      <c r="BOG28" s="162"/>
      <c r="BOH28" s="162"/>
      <c r="BOI28" s="162"/>
      <c r="BOJ28" s="162"/>
      <c r="BOK28" s="162"/>
      <c r="BOL28" s="162"/>
      <c r="BOM28" s="162"/>
      <c r="BON28" s="162"/>
      <c r="BOO28" s="162"/>
      <c r="BOP28" s="162"/>
      <c r="BOQ28" s="162"/>
      <c r="BOR28" s="162"/>
      <c r="BOS28" s="162"/>
      <c r="BOT28" s="162"/>
      <c r="BOU28" s="162"/>
      <c r="BOV28" s="162"/>
      <c r="BOW28" s="162"/>
      <c r="BOX28" s="162"/>
      <c r="BOY28" s="162"/>
      <c r="BOZ28" s="162"/>
      <c r="BPA28" s="162"/>
      <c r="BPB28" s="162"/>
      <c r="BPC28" s="162"/>
      <c r="BPD28" s="162"/>
      <c r="BPE28" s="162"/>
      <c r="BPF28" s="162"/>
      <c r="BPG28" s="162"/>
      <c r="BPH28" s="162"/>
      <c r="BPI28" s="162"/>
      <c r="BPJ28" s="162"/>
      <c r="BPK28" s="162"/>
      <c r="BPL28" s="162"/>
      <c r="BPM28" s="162"/>
      <c r="BPN28" s="162"/>
      <c r="BPO28" s="162"/>
      <c r="BPP28" s="162"/>
      <c r="BPQ28" s="162"/>
      <c r="BPR28" s="162"/>
      <c r="BPS28" s="162"/>
      <c r="BPT28" s="162"/>
      <c r="BPU28" s="162"/>
      <c r="BPV28" s="162"/>
      <c r="BPW28" s="162"/>
      <c r="BPX28" s="162"/>
      <c r="BPY28" s="162"/>
      <c r="BPZ28" s="162"/>
      <c r="BQA28" s="162"/>
      <c r="BQB28" s="162"/>
      <c r="BQC28" s="162"/>
      <c r="BQD28" s="162"/>
      <c r="BQE28" s="162"/>
      <c r="BQF28" s="162"/>
      <c r="BQG28" s="162"/>
      <c r="BQH28" s="162"/>
      <c r="BQI28" s="162"/>
      <c r="BQJ28" s="162"/>
      <c r="BQK28" s="162"/>
      <c r="BQL28" s="162"/>
      <c r="BQM28" s="162"/>
      <c r="BQN28" s="162"/>
      <c r="BQO28" s="162"/>
      <c r="BQP28" s="162"/>
      <c r="BQQ28" s="162"/>
      <c r="BQR28" s="162"/>
      <c r="BQS28" s="162"/>
      <c r="BQT28" s="162"/>
      <c r="BQU28" s="162"/>
      <c r="BQV28" s="162"/>
      <c r="BQW28" s="162"/>
      <c r="BQX28" s="162"/>
      <c r="BQY28" s="162"/>
      <c r="BQZ28" s="162"/>
      <c r="BRA28" s="162"/>
      <c r="BRB28" s="162"/>
      <c r="BRC28" s="162"/>
      <c r="BRD28" s="162"/>
      <c r="BRE28" s="162"/>
      <c r="BRF28" s="162"/>
      <c r="BRG28" s="162"/>
      <c r="BRH28" s="162"/>
      <c r="BRI28" s="162"/>
      <c r="BRJ28" s="162"/>
      <c r="BRK28" s="162"/>
      <c r="BRL28" s="162"/>
      <c r="BRM28" s="162"/>
      <c r="BRN28" s="162"/>
      <c r="BRO28" s="162"/>
      <c r="BRP28" s="162"/>
      <c r="BRQ28" s="162"/>
      <c r="BRR28" s="162"/>
      <c r="BRS28" s="162"/>
      <c r="BRT28" s="162"/>
      <c r="BRU28" s="162"/>
      <c r="BRV28" s="162"/>
      <c r="BRW28" s="162"/>
      <c r="BRX28" s="162"/>
      <c r="BRY28" s="162"/>
      <c r="BRZ28" s="162"/>
      <c r="BSA28" s="162"/>
      <c r="BSB28" s="162"/>
      <c r="BSC28" s="162"/>
      <c r="BSD28" s="162"/>
      <c r="BSE28" s="162"/>
      <c r="BSF28" s="162"/>
      <c r="BSG28" s="162"/>
      <c r="BSH28" s="162"/>
      <c r="BSI28" s="162"/>
      <c r="BSJ28" s="162"/>
      <c r="BSK28" s="162"/>
      <c r="BSL28" s="162"/>
      <c r="BSM28" s="162"/>
      <c r="BSN28" s="162"/>
      <c r="BSO28" s="162"/>
      <c r="BSP28" s="162"/>
      <c r="BSQ28" s="162"/>
      <c r="BSR28" s="162"/>
      <c r="BSS28" s="162"/>
      <c r="BST28" s="162"/>
      <c r="BSU28" s="162"/>
      <c r="BSV28" s="162"/>
      <c r="BSW28" s="162"/>
      <c r="BSX28" s="162"/>
      <c r="BSY28" s="162"/>
      <c r="BSZ28" s="162"/>
      <c r="BTA28" s="162"/>
      <c r="BTB28" s="162"/>
      <c r="BTC28" s="162"/>
      <c r="BTD28" s="162"/>
      <c r="BTE28" s="162"/>
      <c r="BTF28" s="162"/>
      <c r="BTG28" s="162"/>
      <c r="BTH28" s="162"/>
      <c r="BTI28" s="162"/>
      <c r="BTJ28" s="162"/>
      <c r="BTK28" s="162"/>
      <c r="BTL28" s="162"/>
      <c r="BTM28" s="162"/>
      <c r="BTN28" s="162"/>
      <c r="BTO28" s="162"/>
      <c r="BTP28" s="162"/>
      <c r="BTQ28" s="162"/>
      <c r="BTR28" s="162"/>
      <c r="BTS28" s="162"/>
      <c r="BTT28" s="162"/>
      <c r="BTU28" s="162"/>
      <c r="BTV28" s="162"/>
      <c r="BTW28" s="162"/>
      <c r="BTX28" s="162"/>
      <c r="BTY28" s="162"/>
      <c r="BTZ28" s="162"/>
      <c r="BUA28" s="162"/>
      <c r="BUB28" s="162"/>
      <c r="BUC28" s="162"/>
      <c r="BUD28" s="162"/>
      <c r="BUE28" s="162"/>
      <c r="BUF28" s="162"/>
      <c r="BUG28" s="162"/>
      <c r="BUH28" s="162"/>
      <c r="BUI28" s="162"/>
      <c r="BUJ28" s="162"/>
      <c r="BUK28" s="162"/>
      <c r="BUL28" s="162"/>
      <c r="BUM28" s="162"/>
      <c r="BUN28" s="162"/>
      <c r="BUO28" s="162"/>
      <c r="BUP28" s="162"/>
      <c r="BUQ28" s="162"/>
      <c r="BUR28" s="162"/>
      <c r="BUS28" s="162"/>
      <c r="BUT28" s="162"/>
      <c r="BUU28" s="162"/>
      <c r="BUV28" s="162"/>
      <c r="BUW28" s="162"/>
      <c r="BUX28" s="162"/>
      <c r="BUY28" s="162"/>
      <c r="BUZ28" s="162"/>
      <c r="BVA28" s="162"/>
      <c r="BVB28" s="162"/>
      <c r="BVC28" s="162"/>
      <c r="BVD28" s="162"/>
      <c r="BVE28" s="162"/>
      <c r="BVF28" s="162"/>
      <c r="BVG28" s="162"/>
      <c r="BVH28" s="162"/>
      <c r="BVI28" s="162"/>
      <c r="BVJ28" s="162"/>
      <c r="BVK28" s="162"/>
      <c r="BVL28" s="162"/>
      <c r="BVM28" s="162"/>
      <c r="BVN28" s="162"/>
      <c r="BVO28" s="162"/>
      <c r="BVP28" s="162"/>
      <c r="BVQ28" s="162"/>
      <c r="BVR28" s="162"/>
      <c r="BVS28" s="162"/>
      <c r="BVT28" s="162"/>
      <c r="BVU28" s="162"/>
      <c r="BVV28" s="162"/>
      <c r="BVW28" s="162"/>
      <c r="BVX28" s="162"/>
      <c r="BVY28" s="162"/>
      <c r="BVZ28" s="162"/>
      <c r="BWA28" s="162"/>
      <c r="BWB28" s="162"/>
      <c r="BWC28" s="162"/>
      <c r="BWD28" s="162"/>
      <c r="BWE28" s="162"/>
      <c r="BWF28" s="162"/>
      <c r="BWG28" s="162"/>
      <c r="BWH28" s="162"/>
      <c r="BWI28" s="162"/>
      <c r="BWJ28" s="162"/>
      <c r="BWK28" s="162"/>
      <c r="BWL28" s="162"/>
      <c r="BWM28" s="162"/>
      <c r="BWN28" s="162"/>
      <c r="BWO28" s="162"/>
      <c r="BWP28" s="162"/>
      <c r="BWQ28" s="162"/>
      <c r="BWR28" s="162"/>
      <c r="BWS28" s="162"/>
      <c r="BWT28" s="162"/>
      <c r="BWU28" s="162"/>
      <c r="BWV28" s="162"/>
      <c r="BWW28" s="162"/>
      <c r="BWX28" s="162"/>
      <c r="BWY28" s="162"/>
      <c r="BWZ28" s="162"/>
      <c r="BXA28" s="162"/>
      <c r="BXB28" s="162"/>
      <c r="BXC28" s="162"/>
      <c r="BXD28" s="162"/>
      <c r="BXE28" s="162"/>
      <c r="BXF28" s="162"/>
      <c r="BXG28" s="162"/>
      <c r="BXH28" s="162"/>
      <c r="BXI28" s="162"/>
      <c r="BXJ28" s="162"/>
      <c r="BXK28" s="162"/>
      <c r="BXL28" s="162"/>
      <c r="BXM28" s="162"/>
      <c r="BXN28" s="162"/>
      <c r="BXO28" s="162"/>
      <c r="BXP28" s="162"/>
      <c r="BXQ28" s="162"/>
      <c r="BXR28" s="162"/>
      <c r="BXS28" s="162"/>
      <c r="BXT28" s="162"/>
      <c r="BXU28" s="162"/>
      <c r="BXV28" s="162"/>
      <c r="BXW28" s="162"/>
      <c r="BXX28" s="162"/>
      <c r="BXY28" s="162"/>
      <c r="BXZ28" s="162"/>
      <c r="BYA28" s="162"/>
      <c r="BYB28" s="162"/>
      <c r="BYC28" s="162"/>
      <c r="BYD28" s="162"/>
      <c r="BYE28" s="162"/>
      <c r="BYF28" s="162"/>
      <c r="BYG28" s="162"/>
      <c r="BYH28" s="162"/>
      <c r="BYI28" s="162"/>
      <c r="BYJ28" s="162"/>
      <c r="BYK28" s="162"/>
      <c r="BYL28" s="162"/>
      <c r="BYM28" s="162"/>
      <c r="BYN28" s="162"/>
      <c r="BYO28" s="162"/>
      <c r="BYP28" s="162"/>
      <c r="BYQ28" s="162"/>
      <c r="BYR28" s="162"/>
      <c r="BYS28" s="162"/>
      <c r="BYT28" s="162"/>
      <c r="BYU28" s="162"/>
      <c r="BYV28" s="162"/>
      <c r="BYW28" s="162"/>
      <c r="BYX28" s="162"/>
      <c r="BYY28" s="162"/>
      <c r="BYZ28" s="162"/>
      <c r="BZA28" s="162"/>
      <c r="BZB28" s="162"/>
      <c r="BZC28" s="162"/>
      <c r="BZD28" s="162"/>
      <c r="BZE28" s="162"/>
      <c r="BZF28" s="162"/>
      <c r="BZG28" s="162"/>
      <c r="BZH28" s="162"/>
      <c r="BZI28" s="162"/>
      <c r="BZJ28" s="162"/>
      <c r="BZK28" s="162"/>
      <c r="BZL28" s="162"/>
      <c r="BZM28" s="162"/>
      <c r="BZN28" s="162"/>
      <c r="BZO28" s="162"/>
      <c r="BZP28" s="162"/>
      <c r="BZQ28" s="162"/>
      <c r="BZR28" s="162"/>
      <c r="BZS28" s="162"/>
      <c r="BZT28" s="162"/>
      <c r="BZU28" s="162"/>
      <c r="BZV28" s="162"/>
      <c r="BZW28" s="162"/>
      <c r="BZX28" s="162"/>
      <c r="BZY28" s="162"/>
      <c r="BZZ28" s="162"/>
      <c r="CAA28" s="162"/>
      <c r="CAB28" s="162"/>
      <c r="CAC28" s="162"/>
      <c r="CAD28" s="162"/>
      <c r="CAE28" s="162"/>
      <c r="CAF28" s="162"/>
      <c r="CAG28" s="162"/>
      <c r="CAH28" s="162"/>
      <c r="CAI28" s="162"/>
      <c r="CAJ28" s="162"/>
      <c r="CAK28" s="162"/>
      <c r="CAL28" s="162"/>
      <c r="CAM28" s="162"/>
      <c r="CAN28" s="162"/>
      <c r="CAO28" s="162"/>
      <c r="CAP28" s="162"/>
      <c r="CAQ28" s="162"/>
      <c r="CAR28" s="162"/>
      <c r="CAS28" s="162"/>
      <c r="CAT28" s="162"/>
      <c r="CAU28" s="162"/>
      <c r="CAV28" s="162"/>
      <c r="CAW28" s="162"/>
      <c r="CAX28" s="162"/>
      <c r="CAY28" s="162"/>
      <c r="CAZ28" s="162"/>
      <c r="CBA28" s="162"/>
      <c r="CBB28" s="162"/>
      <c r="CBC28" s="162"/>
      <c r="CBD28" s="162"/>
      <c r="CBE28" s="162"/>
      <c r="CBF28" s="162"/>
      <c r="CBG28" s="162"/>
      <c r="CBH28" s="162"/>
      <c r="CBI28" s="162"/>
      <c r="CBJ28" s="162"/>
      <c r="CBK28" s="162"/>
      <c r="CBL28" s="162"/>
      <c r="CBM28" s="162"/>
      <c r="CBN28" s="162"/>
      <c r="CBO28" s="162"/>
      <c r="CBP28" s="162"/>
      <c r="CBQ28" s="162"/>
      <c r="CBR28" s="162"/>
      <c r="CBS28" s="162"/>
      <c r="CBT28" s="162"/>
      <c r="CBU28" s="162"/>
      <c r="CBV28" s="162"/>
      <c r="CBW28" s="162"/>
      <c r="CBX28" s="162"/>
      <c r="CBY28" s="162"/>
      <c r="CBZ28" s="162"/>
      <c r="CCA28" s="162"/>
      <c r="CCB28" s="162"/>
      <c r="CCC28" s="162"/>
      <c r="CCD28" s="162"/>
      <c r="CCE28" s="162"/>
      <c r="CCF28" s="162"/>
      <c r="CCG28" s="162"/>
      <c r="CCH28" s="162"/>
      <c r="CCI28" s="162"/>
      <c r="CCJ28" s="162"/>
      <c r="CCK28" s="162"/>
      <c r="CCL28" s="162"/>
      <c r="CCM28" s="162"/>
      <c r="CCN28" s="162"/>
      <c r="CCO28" s="162"/>
      <c r="CCP28" s="162"/>
      <c r="CCQ28" s="162"/>
      <c r="CCR28" s="162"/>
      <c r="CCS28" s="162"/>
      <c r="CCT28" s="162"/>
      <c r="CCU28" s="162"/>
      <c r="CCV28" s="162"/>
      <c r="CCW28" s="162"/>
      <c r="CCX28" s="162"/>
      <c r="CCY28" s="162"/>
      <c r="CCZ28" s="162"/>
      <c r="CDA28" s="162"/>
      <c r="CDB28" s="162"/>
      <c r="CDC28" s="162"/>
      <c r="CDD28" s="162"/>
      <c r="CDE28" s="162"/>
      <c r="CDF28" s="162"/>
      <c r="CDG28" s="162"/>
      <c r="CDH28" s="162"/>
      <c r="CDI28" s="162"/>
      <c r="CDJ28" s="162"/>
      <c r="CDK28" s="162"/>
      <c r="CDL28" s="162"/>
      <c r="CDM28" s="162"/>
      <c r="CDN28" s="162"/>
      <c r="CDO28" s="162"/>
      <c r="CDP28" s="162"/>
      <c r="CDQ28" s="162"/>
      <c r="CDR28" s="162"/>
      <c r="CDS28" s="162"/>
      <c r="CDT28" s="162"/>
      <c r="CDU28" s="162"/>
      <c r="CDV28" s="162"/>
      <c r="CDW28" s="162"/>
      <c r="CDX28" s="162"/>
      <c r="CDY28" s="162"/>
      <c r="CDZ28" s="162"/>
      <c r="CEA28" s="162"/>
      <c r="CEB28" s="162"/>
      <c r="CEC28" s="162"/>
      <c r="CED28" s="162"/>
      <c r="CEE28" s="162"/>
      <c r="CEF28" s="162"/>
      <c r="CEG28" s="162"/>
      <c r="CEH28" s="162"/>
      <c r="CEI28" s="162"/>
      <c r="CEJ28" s="162"/>
      <c r="CEK28" s="162"/>
      <c r="CEL28" s="162"/>
      <c r="CEM28" s="162"/>
      <c r="CEN28" s="162"/>
      <c r="CEO28" s="162"/>
      <c r="CEP28" s="162"/>
      <c r="CEQ28" s="162"/>
      <c r="CER28" s="162"/>
      <c r="CES28" s="162"/>
      <c r="CET28" s="162"/>
      <c r="CEU28" s="162"/>
      <c r="CEV28" s="162"/>
      <c r="CEW28" s="162"/>
      <c r="CEX28" s="162"/>
      <c r="CEY28" s="162"/>
      <c r="CEZ28" s="162"/>
      <c r="CFA28" s="162"/>
      <c r="CFB28" s="162"/>
      <c r="CFC28" s="162"/>
      <c r="CFD28" s="162"/>
      <c r="CFE28" s="162"/>
      <c r="CFF28" s="162"/>
      <c r="CFG28" s="162"/>
      <c r="CFH28" s="162"/>
      <c r="CFI28" s="162"/>
      <c r="CFJ28" s="162"/>
      <c r="CFK28" s="162"/>
      <c r="CFL28" s="162"/>
      <c r="CFM28" s="162"/>
      <c r="CFN28" s="162"/>
      <c r="CFO28" s="162"/>
      <c r="CFP28" s="162"/>
      <c r="CFQ28" s="162"/>
      <c r="CFR28" s="162"/>
      <c r="CFS28" s="162"/>
      <c r="CFT28" s="162"/>
      <c r="CFU28" s="162"/>
      <c r="CFV28" s="162"/>
      <c r="CFW28" s="162"/>
      <c r="CFX28" s="162"/>
      <c r="CFY28" s="162"/>
      <c r="CFZ28" s="162"/>
      <c r="CGA28" s="162"/>
      <c r="CGB28" s="162"/>
      <c r="CGC28" s="162"/>
      <c r="CGD28" s="162"/>
      <c r="CGE28" s="162"/>
      <c r="CGF28" s="162"/>
      <c r="CGG28" s="162"/>
      <c r="CGH28" s="162"/>
      <c r="CGI28" s="162"/>
      <c r="CGJ28" s="162"/>
      <c r="CGK28" s="162"/>
      <c r="CGL28" s="162"/>
      <c r="CGM28" s="162"/>
      <c r="CGN28" s="162"/>
      <c r="CGO28" s="162"/>
      <c r="CGP28" s="162"/>
      <c r="CGQ28" s="162"/>
      <c r="CGR28" s="162"/>
      <c r="CGS28" s="162"/>
      <c r="CGT28" s="162"/>
      <c r="CGU28" s="162"/>
      <c r="CGV28" s="162"/>
      <c r="CGW28" s="162"/>
      <c r="CGX28" s="162"/>
      <c r="CGY28" s="162"/>
      <c r="CGZ28" s="162"/>
      <c r="CHA28" s="162"/>
      <c r="CHB28" s="162"/>
      <c r="CHC28" s="162"/>
      <c r="CHD28" s="162"/>
      <c r="CHE28" s="162"/>
      <c r="CHF28" s="162"/>
      <c r="CHG28" s="162"/>
      <c r="CHH28" s="162"/>
      <c r="CHI28" s="162"/>
      <c r="CHJ28" s="162"/>
      <c r="CHK28" s="162"/>
      <c r="CHL28" s="162"/>
      <c r="CHM28" s="162"/>
      <c r="CHN28" s="162"/>
      <c r="CHO28" s="162"/>
      <c r="CHP28" s="162"/>
      <c r="CHQ28" s="162"/>
      <c r="CHR28" s="162"/>
      <c r="CHS28" s="162"/>
      <c r="CHT28" s="162"/>
      <c r="CHU28" s="162"/>
      <c r="CHV28" s="162"/>
      <c r="CHW28" s="162"/>
      <c r="CHX28" s="162"/>
      <c r="CHY28" s="162"/>
      <c r="CHZ28" s="162"/>
      <c r="CIA28" s="162"/>
      <c r="CIB28" s="162"/>
      <c r="CIC28" s="162"/>
      <c r="CID28" s="162"/>
      <c r="CIE28" s="162"/>
      <c r="CIF28" s="162"/>
      <c r="CIG28" s="162"/>
      <c r="CIH28" s="162"/>
      <c r="CII28" s="162"/>
      <c r="CIJ28" s="162"/>
      <c r="CIK28" s="162"/>
      <c r="CIL28" s="162"/>
      <c r="CIM28" s="162"/>
      <c r="CIN28" s="162"/>
      <c r="CIO28" s="162"/>
      <c r="CIP28" s="162"/>
      <c r="CIQ28" s="162"/>
      <c r="CIR28" s="162"/>
      <c r="CIS28" s="162"/>
      <c r="CIT28" s="162"/>
      <c r="CIU28" s="162"/>
      <c r="CIV28" s="162"/>
      <c r="CIW28" s="162"/>
      <c r="CIX28" s="162"/>
      <c r="CIY28" s="162"/>
      <c r="CIZ28" s="162"/>
      <c r="CJA28" s="162"/>
      <c r="CJB28" s="162"/>
      <c r="CJC28" s="162"/>
      <c r="CJD28" s="162"/>
      <c r="CJE28" s="162"/>
      <c r="CJF28" s="162"/>
      <c r="CJG28" s="162"/>
      <c r="CJH28" s="162"/>
      <c r="CJI28" s="162"/>
      <c r="CJJ28" s="162"/>
      <c r="CJK28" s="162"/>
      <c r="CJL28" s="162"/>
      <c r="CJM28" s="162"/>
      <c r="CJN28" s="162"/>
      <c r="CJO28" s="162"/>
      <c r="CJP28" s="162"/>
      <c r="CJQ28" s="162"/>
      <c r="CJR28" s="162"/>
      <c r="CJS28" s="162"/>
      <c r="CJT28" s="162"/>
      <c r="CJU28" s="162"/>
      <c r="CJV28" s="162"/>
      <c r="CJW28" s="162"/>
      <c r="CJX28" s="162"/>
      <c r="CJY28" s="162"/>
      <c r="CJZ28" s="162"/>
      <c r="CKA28" s="162"/>
      <c r="CKB28" s="162"/>
      <c r="CKC28" s="162"/>
      <c r="CKD28" s="162"/>
      <c r="CKE28" s="162"/>
      <c r="CKF28" s="162"/>
      <c r="CKG28" s="162"/>
      <c r="CKH28" s="162"/>
      <c r="CKI28" s="162"/>
      <c r="CKJ28" s="162"/>
      <c r="CKK28" s="162"/>
      <c r="CKL28" s="162"/>
      <c r="CKM28" s="162"/>
      <c r="CKN28" s="162"/>
      <c r="CKO28" s="162"/>
      <c r="CKP28" s="162"/>
      <c r="CKQ28" s="162"/>
      <c r="CKR28" s="162"/>
      <c r="CKS28" s="162"/>
      <c r="CKT28" s="162"/>
      <c r="CKU28" s="162"/>
      <c r="CKV28" s="162"/>
      <c r="CKW28" s="162"/>
      <c r="CKX28" s="162"/>
      <c r="CKY28" s="162"/>
      <c r="CKZ28" s="162"/>
      <c r="CLA28" s="162"/>
      <c r="CLB28" s="162"/>
      <c r="CLC28" s="162"/>
      <c r="CLD28" s="162"/>
      <c r="CLE28" s="162"/>
      <c r="CLF28" s="162"/>
      <c r="CLG28" s="162"/>
      <c r="CLH28" s="162"/>
      <c r="CLI28" s="162"/>
      <c r="CLJ28" s="162"/>
      <c r="CLK28" s="162"/>
      <c r="CLL28" s="162"/>
      <c r="CLM28" s="162"/>
      <c r="CLN28" s="162"/>
      <c r="CLO28" s="162"/>
      <c r="CLP28" s="162"/>
      <c r="CLQ28" s="162"/>
      <c r="CLR28" s="162"/>
      <c r="CLS28" s="162"/>
      <c r="CLT28" s="162"/>
      <c r="CLU28" s="162"/>
      <c r="CLV28" s="162"/>
      <c r="CLW28" s="162"/>
      <c r="CLX28" s="162"/>
      <c r="CLY28" s="162"/>
      <c r="CLZ28" s="162"/>
      <c r="CMA28" s="162"/>
      <c r="CMB28" s="162"/>
      <c r="CMC28" s="162"/>
      <c r="CMD28" s="162"/>
      <c r="CME28" s="162"/>
      <c r="CMF28" s="162"/>
      <c r="CMG28" s="162"/>
      <c r="CMH28" s="162"/>
      <c r="CMI28" s="162"/>
      <c r="CMJ28" s="162"/>
      <c r="CMK28" s="162"/>
      <c r="CML28" s="162"/>
      <c r="CMM28" s="162"/>
      <c r="CMN28" s="162"/>
      <c r="CMO28" s="162"/>
      <c r="CMP28" s="162"/>
      <c r="CMQ28" s="162"/>
      <c r="CMR28" s="162"/>
      <c r="CMS28" s="162"/>
      <c r="CMT28" s="162"/>
      <c r="CMU28" s="162"/>
      <c r="CMV28" s="162"/>
      <c r="CMW28" s="162"/>
      <c r="CMX28" s="162"/>
      <c r="CMY28" s="162"/>
      <c r="CMZ28" s="162"/>
      <c r="CNA28" s="162"/>
      <c r="CNB28" s="162"/>
      <c r="CNC28" s="162"/>
      <c r="CND28" s="162"/>
      <c r="CNE28" s="162"/>
      <c r="CNF28" s="162"/>
      <c r="CNG28" s="162"/>
      <c r="CNH28" s="162"/>
      <c r="CNI28" s="162"/>
      <c r="CNJ28" s="162"/>
      <c r="CNK28" s="162"/>
      <c r="CNL28" s="162"/>
      <c r="CNM28" s="162"/>
      <c r="CNN28" s="162"/>
      <c r="CNO28" s="162"/>
      <c r="CNP28" s="162"/>
      <c r="CNQ28" s="162"/>
      <c r="CNR28" s="162"/>
      <c r="CNS28" s="162"/>
      <c r="CNT28" s="162"/>
      <c r="CNU28" s="162"/>
      <c r="CNV28" s="162"/>
      <c r="CNW28" s="162"/>
      <c r="CNX28" s="162"/>
      <c r="CNY28" s="162"/>
      <c r="CNZ28" s="162"/>
      <c r="COA28" s="162"/>
      <c r="COB28" s="162"/>
      <c r="COC28" s="162"/>
      <c r="COD28" s="162"/>
      <c r="COE28" s="162"/>
      <c r="COF28" s="162"/>
      <c r="COG28" s="162"/>
      <c r="COH28" s="162"/>
      <c r="COI28" s="162"/>
      <c r="COJ28" s="162"/>
      <c r="COK28" s="162"/>
      <c r="COL28" s="162"/>
      <c r="COM28" s="162"/>
      <c r="CON28" s="162"/>
      <c r="COO28" s="162"/>
      <c r="COP28" s="162"/>
      <c r="COQ28" s="162"/>
      <c r="COR28" s="162"/>
      <c r="COS28" s="162"/>
      <c r="COT28" s="162"/>
      <c r="COU28" s="162"/>
      <c r="COV28" s="162"/>
      <c r="COW28" s="162"/>
      <c r="COX28" s="162"/>
      <c r="COY28" s="162"/>
      <c r="COZ28" s="162"/>
      <c r="CPA28" s="162"/>
      <c r="CPB28" s="162"/>
      <c r="CPC28" s="162"/>
      <c r="CPD28" s="162"/>
      <c r="CPE28" s="162"/>
      <c r="CPF28" s="162"/>
      <c r="CPG28" s="162"/>
      <c r="CPH28" s="162"/>
      <c r="CPI28" s="162"/>
      <c r="CPJ28" s="162"/>
      <c r="CPK28" s="162"/>
      <c r="CPL28" s="162"/>
      <c r="CPM28" s="162"/>
      <c r="CPN28" s="162"/>
      <c r="CPO28" s="162"/>
      <c r="CPP28" s="162"/>
      <c r="CPQ28" s="162"/>
      <c r="CPR28" s="162"/>
      <c r="CPS28" s="162"/>
      <c r="CPT28" s="162"/>
      <c r="CPU28" s="162"/>
      <c r="CPV28" s="162"/>
      <c r="CPW28" s="162"/>
      <c r="CPX28" s="162"/>
      <c r="CPY28" s="162"/>
      <c r="CPZ28" s="162"/>
      <c r="CQA28" s="162"/>
      <c r="CQB28" s="162"/>
      <c r="CQC28" s="162"/>
      <c r="CQD28" s="162"/>
      <c r="CQE28" s="162"/>
      <c r="CQF28" s="162"/>
      <c r="CQG28" s="162"/>
      <c r="CQH28" s="162"/>
      <c r="CQI28" s="162"/>
      <c r="CQJ28" s="162"/>
      <c r="CQK28" s="162"/>
      <c r="CQL28" s="162"/>
      <c r="CQM28" s="162"/>
      <c r="CQN28" s="162"/>
      <c r="CQO28" s="162"/>
      <c r="CQP28" s="162"/>
      <c r="CQQ28" s="162"/>
      <c r="CQR28" s="162"/>
      <c r="CQS28" s="162"/>
      <c r="CQT28" s="162"/>
      <c r="CQU28" s="162"/>
      <c r="CQV28" s="162"/>
      <c r="CQW28" s="162"/>
      <c r="CQX28" s="162"/>
      <c r="CQY28" s="162"/>
      <c r="CQZ28" s="162"/>
      <c r="CRA28" s="162"/>
      <c r="CRB28" s="162"/>
      <c r="CRC28" s="162"/>
      <c r="CRD28" s="162"/>
      <c r="CRE28" s="162"/>
      <c r="CRF28" s="162"/>
      <c r="CRG28" s="162"/>
      <c r="CRH28" s="162"/>
      <c r="CRI28" s="162"/>
      <c r="CRJ28" s="162"/>
      <c r="CRK28" s="162"/>
      <c r="CRL28" s="162"/>
      <c r="CRM28" s="162"/>
      <c r="CRN28" s="162"/>
      <c r="CRO28" s="162"/>
      <c r="CRP28" s="162"/>
      <c r="CRQ28" s="162"/>
      <c r="CRR28" s="162"/>
      <c r="CRS28" s="162"/>
      <c r="CRT28" s="162"/>
      <c r="CRU28" s="162"/>
      <c r="CRV28" s="162"/>
      <c r="CRW28" s="162"/>
      <c r="CRX28" s="162"/>
      <c r="CRY28" s="162"/>
      <c r="CRZ28" s="162"/>
      <c r="CSA28" s="162"/>
      <c r="CSB28" s="162"/>
      <c r="CSC28" s="162"/>
      <c r="CSD28" s="162"/>
      <c r="CSE28" s="162"/>
      <c r="CSF28" s="162"/>
      <c r="CSG28" s="162"/>
      <c r="CSH28" s="162"/>
      <c r="CSI28" s="162"/>
      <c r="CSJ28" s="162"/>
      <c r="CSK28" s="162"/>
      <c r="CSL28" s="162"/>
      <c r="CSM28" s="162"/>
      <c r="CSN28" s="162"/>
      <c r="CSO28" s="162"/>
      <c r="CSP28" s="162"/>
      <c r="CSQ28" s="162"/>
      <c r="CSR28" s="162"/>
      <c r="CSS28" s="162"/>
      <c r="CST28" s="162"/>
      <c r="CSU28" s="162"/>
      <c r="CSV28" s="162"/>
      <c r="CSW28" s="162"/>
      <c r="CSX28" s="162"/>
      <c r="CSY28" s="162"/>
      <c r="CSZ28" s="162"/>
      <c r="CTA28" s="162"/>
      <c r="CTB28" s="162"/>
      <c r="CTC28" s="162"/>
      <c r="CTD28" s="162"/>
      <c r="CTE28" s="162"/>
      <c r="CTF28" s="162"/>
      <c r="CTG28" s="162"/>
      <c r="CTH28" s="162"/>
      <c r="CTI28" s="162"/>
      <c r="CTJ28" s="162"/>
      <c r="CTK28" s="162"/>
      <c r="CTL28" s="162"/>
      <c r="CTM28" s="162"/>
      <c r="CTN28" s="162"/>
      <c r="CTO28" s="162"/>
      <c r="CTP28" s="162"/>
      <c r="CTQ28" s="162"/>
      <c r="CTR28" s="162"/>
      <c r="CTS28" s="162"/>
      <c r="CTT28" s="162"/>
      <c r="CTU28" s="162"/>
      <c r="CTV28" s="162"/>
      <c r="CTW28" s="162"/>
      <c r="CTX28" s="162"/>
      <c r="CTY28" s="162"/>
      <c r="CTZ28" s="162"/>
      <c r="CUA28" s="162"/>
      <c r="CUB28" s="162"/>
      <c r="CUC28" s="162"/>
      <c r="CUD28" s="162"/>
      <c r="CUE28" s="162"/>
      <c r="CUF28" s="162"/>
      <c r="CUG28" s="162"/>
      <c r="CUH28" s="162"/>
      <c r="CUI28" s="162"/>
      <c r="CUJ28" s="162"/>
      <c r="CUK28" s="162"/>
      <c r="CUL28" s="162"/>
      <c r="CUM28" s="162"/>
      <c r="CUN28" s="162"/>
      <c r="CUO28" s="162"/>
      <c r="CUP28" s="162"/>
      <c r="CUQ28" s="162"/>
      <c r="CUR28" s="162"/>
      <c r="CUS28" s="162"/>
      <c r="CUT28" s="162"/>
      <c r="CUU28" s="162"/>
      <c r="CUV28" s="162"/>
      <c r="CUW28" s="162"/>
      <c r="CUX28" s="162"/>
      <c r="CUY28" s="162"/>
      <c r="CUZ28" s="162"/>
      <c r="CVA28" s="162"/>
      <c r="CVB28" s="162"/>
      <c r="CVC28" s="162"/>
      <c r="CVD28" s="162"/>
      <c r="CVE28" s="162"/>
      <c r="CVF28" s="162"/>
      <c r="CVG28" s="162"/>
      <c r="CVH28" s="162"/>
      <c r="CVI28" s="162"/>
      <c r="CVJ28" s="162"/>
      <c r="CVK28" s="162"/>
      <c r="CVL28" s="162"/>
      <c r="CVM28" s="162"/>
      <c r="CVN28" s="162"/>
      <c r="CVO28" s="162"/>
      <c r="CVP28" s="162"/>
      <c r="CVQ28" s="162"/>
      <c r="CVR28" s="162"/>
      <c r="CVS28" s="162"/>
      <c r="CVT28" s="162"/>
      <c r="CVU28" s="162"/>
      <c r="CVV28" s="162"/>
      <c r="CVW28" s="162"/>
      <c r="CVX28" s="162"/>
      <c r="CVY28" s="162"/>
      <c r="CVZ28" s="162"/>
      <c r="CWA28" s="162"/>
      <c r="CWB28" s="162"/>
      <c r="CWC28" s="162"/>
      <c r="CWD28" s="162"/>
      <c r="CWE28" s="162"/>
      <c r="CWF28" s="162"/>
      <c r="CWG28" s="162"/>
      <c r="CWH28" s="162"/>
      <c r="CWI28" s="162"/>
      <c r="CWJ28" s="162"/>
      <c r="CWK28" s="162"/>
      <c r="CWL28" s="162"/>
      <c r="CWM28" s="162"/>
      <c r="CWN28" s="162"/>
      <c r="CWO28" s="162"/>
      <c r="CWP28" s="162"/>
      <c r="CWQ28" s="162"/>
      <c r="CWR28" s="162"/>
      <c r="CWS28" s="162"/>
      <c r="CWT28" s="162"/>
      <c r="CWU28" s="162"/>
      <c r="CWV28" s="162"/>
      <c r="CWW28" s="162"/>
      <c r="CWX28" s="162"/>
      <c r="CWY28" s="162"/>
      <c r="CWZ28" s="162"/>
      <c r="CXA28" s="162"/>
      <c r="CXB28" s="162"/>
      <c r="CXC28" s="162"/>
      <c r="CXD28" s="162"/>
      <c r="CXE28" s="162"/>
      <c r="CXF28" s="162"/>
      <c r="CXG28" s="162"/>
      <c r="CXH28" s="162"/>
      <c r="CXI28" s="162"/>
      <c r="CXJ28" s="162"/>
      <c r="CXK28" s="162"/>
      <c r="CXL28" s="162"/>
      <c r="CXM28" s="162"/>
      <c r="CXN28" s="162"/>
      <c r="CXO28" s="162"/>
      <c r="CXP28" s="162"/>
      <c r="CXQ28" s="162"/>
      <c r="CXR28" s="162"/>
      <c r="CXS28" s="162"/>
      <c r="CXT28" s="162"/>
      <c r="CXU28" s="162"/>
      <c r="CXV28" s="162"/>
      <c r="CXW28" s="162"/>
      <c r="CXX28" s="162"/>
      <c r="CXY28" s="162"/>
      <c r="CXZ28" s="162"/>
      <c r="CYA28" s="162"/>
      <c r="CYB28" s="162"/>
      <c r="CYC28" s="162"/>
      <c r="CYD28" s="162"/>
      <c r="CYE28" s="162"/>
      <c r="CYF28" s="162"/>
      <c r="CYG28" s="162"/>
      <c r="CYH28" s="162"/>
      <c r="CYI28" s="162"/>
      <c r="CYJ28" s="162"/>
      <c r="CYK28" s="162"/>
      <c r="CYL28" s="162"/>
      <c r="CYM28" s="162"/>
      <c r="CYN28" s="162"/>
      <c r="CYO28" s="162"/>
      <c r="CYP28" s="162"/>
      <c r="CYQ28" s="162"/>
      <c r="CYR28" s="162"/>
      <c r="CYS28" s="162"/>
      <c r="CYT28" s="162"/>
      <c r="CYU28" s="162"/>
      <c r="CYV28" s="162"/>
      <c r="CYW28" s="162"/>
      <c r="CYX28" s="162"/>
      <c r="CYY28" s="162"/>
      <c r="CYZ28" s="162"/>
      <c r="CZA28" s="162"/>
      <c r="CZB28" s="162"/>
      <c r="CZC28" s="162"/>
      <c r="CZD28" s="162"/>
      <c r="CZE28" s="162"/>
      <c r="CZF28" s="162"/>
      <c r="CZG28" s="162"/>
      <c r="CZH28" s="162"/>
      <c r="CZI28" s="162"/>
      <c r="CZJ28" s="162"/>
      <c r="CZK28" s="162"/>
      <c r="CZL28" s="162"/>
      <c r="CZM28" s="162"/>
      <c r="CZN28" s="162"/>
      <c r="CZO28" s="162"/>
      <c r="CZP28" s="162"/>
      <c r="CZQ28" s="162"/>
      <c r="CZR28" s="162"/>
      <c r="CZS28" s="162"/>
      <c r="CZT28" s="162"/>
      <c r="CZU28" s="162"/>
      <c r="CZV28" s="162"/>
      <c r="CZW28" s="162"/>
      <c r="CZX28" s="162"/>
      <c r="CZY28" s="162"/>
      <c r="CZZ28" s="162"/>
      <c r="DAA28" s="162"/>
      <c r="DAB28" s="162"/>
      <c r="DAC28" s="162"/>
      <c r="DAD28" s="162"/>
      <c r="DAE28" s="162"/>
      <c r="DAF28" s="162"/>
      <c r="DAG28" s="162"/>
      <c r="DAH28" s="162"/>
      <c r="DAI28" s="162"/>
      <c r="DAJ28" s="162"/>
      <c r="DAK28" s="162"/>
      <c r="DAL28" s="162"/>
      <c r="DAM28" s="162"/>
      <c r="DAN28" s="162"/>
      <c r="DAO28" s="162"/>
      <c r="DAP28" s="162"/>
      <c r="DAQ28" s="162"/>
      <c r="DAR28" s="162"/>
      <c r="DAS28" s="162"/>
      <c r="DAT28" s="162"/>
      <c r="DAU28" s="162"/>
      <c r="DAV28" s="162"/>
      <c r="DAW28" s="162"/>
      <c r="DAX28" s="162"/>
      <c r="DAY28" s="162"/>
      <c r="DAZ28" s="162"/>
      <c r="DBA28" s="162"/>
      <c r="DBB28" s="162"/>
      <c r="DBC28" s="162"/>
      <c r="DBD28" s="162"/>
      <c r="DBE28" s="162"/>
      <c r="DBF28" s="162"/>
      <c r="DBG28" s="162"/>
      <c r="DBH28" s="162"/>
      <c r="DBI28" s="162"/>
      <c r="DBJ28" s="162"/>
      <c r="DBK28" s="162"/>
      <c r="DBL28" s="162"/>
      <c r="DBM28" s="162"/>
      <c r="DBN28" s="162"/>
      <c r="DBO28" s="162"/>
      <c r="DBP28" s="162"/>
      <c r="DBQ28" s="162"/>
      <c r="DBR28" s="162"/>
      <c r="DBS28" s="162"/>
      <c r="DBT28" s="162"/>
      <c r="DBU28" s="162"/>
      <c r="DBV28" s="162"/>
      <c r="DBW28" s="162"/>
      <c r="DBX28" s="162"/>
      <c r="DBY28" s="162"/>
      <c r="DBZ28" s="162"/>
      <c r="DCA28" s="162"/>
      <c r="DCB28" s="162"/>
      <c r="DCC28" s="162"/>
      <c r="DCD28" s="162"/>
      <c r="DCE28" s="162"/>
      <c r="DCF28" s="162"/>
      <c r="DCG28" s="162"/>
      <c r="DCH28" s="162"/>
      <c r="DCI28" s="162"/>
      <c r="DCJ28" s="162"/>
      <c r="DCK28" s="162"/>
      <c r="DCL28" s="162"/>
      <c r="DCM28" s="162"/>
      <c r="DCN28" s="162"/>
      <c r="DCO28" s="162"/>
      <c r="DCP28" s="162"/>
      <c r="DCQ28" s="162"/>
      <c r="DCR28" s="162"/>
      <c r="DCS28" s="162"/>
      <c r="DCT28" s="162"/>
      <c r="DCU28" s="162"/>
      <c r="DCV28" s="162"/>
      <c r="DCW28" s="162"/>
      <c r="DCX28" s="162"/>
      <c r="DCY28" s="162"/>
      <c r="DCZ28" s="162"/>
      <c r="DDA28" s="162"/>
      <c r="DDB28" s="162"/>
      <c r="DDC28" s="162"/>
      <c r="DDD28" s="162"/>
      <c r="DDE28" s="162"/>
      <c r="DDF28" s="162"/>
      <c r="DDG28" s="162"/>
      <c r="DDH28" s="162"/>
      <c r="DDI28" s="162"/>
      <c r="DDJ28" s="162"/>
      <c r="DDK28" s="162"/>
      <c r="DDL28" s="162"/>
      <c r="DDM28" s="162"/>
      <c r="DDN28" s="162"/>
      <c r="DDO28" s="162"/>
      <c r="DDP28" s="162"/>
      <c r="DDQ28" s="162"/>
      <c r="DDR28" s="162"/>
      <c r="DDS28" s="162"/>
      <c r="DDT28" s="162"/>
      <c r="DDU28" s="162"/>
      <c r="DDV28" s="162"/>
      <c r="DDW28" s="162"/>
      <c r="DDX28" s="162"/>
      <c r="DDY28" s="162"/>
      <c r="DDZ28" s="162"/>
      <c r="DEA28" s="162"/>
      <c r="DEB28" s="162"/>
      <c r="DEC28" s="162"/>
      <c r="DED28" s="162"/>
      <c r="DEE28" s="162"/>
      <c r="DEF28" s="162"/>
      <c r="DEG28" s="162"/>
      <c r="DEH28" s="162"/>
      <c r="DEI28" s="162"/>
      <c r="DEJ28" s="162"/>
      <c r="DEK28" s="162"/>
      <c r="DEL28" s="162"/>
      <c r="DEM28" s="162"/>
      <c r="DEN28" s="162"/>
      <c r="DEO28" s="162"/>
      <c r="DEP28" s="162"/>
      <c r="DEQ28" s="162"/>
      <c r="DER28" s="162"/>
      <c r="DES28" s="162"/>
      <c r="DET28" s="162"/>
      <c r="DEU28" s="162"/>
      <c r="DEV28" s="162"/>
      <c r="DEW28" s="162"/>
      <c r="DEX28" s="162"/>
      <c r="DEY28" s="162"/>
      <c r="DEZ28" s="162"/>
      <c r="DFA28" s="162"/>
      <c r="DFB28" s="162"/>
      <c r="DFC28" s="162"/>
      <c r="DFD28" s="162"/>
      <c r="DFE28" s="162"/>
      <c r="DFF28" s="162"/>
      <c r="DFG28" s="162"/>
      <c r="DFH28" s="162"/>
      <c r="DFI28" s="162"/>
      <c r="DFJ28" s="162"/>
      <c r="DFK28" s="162"/>
      <c r="DFL28" s="162"/>
      <c r="DFM28" s="162"/>
      <c r="DFN28" s="162"/>
      <c r="DFO28" s="162"/>
      <c r="DFP28" s="162"/>
      <c r="DFQ28" s="162"/>
      <c r="DFR28" s="162"/>
      <c r="DFS28" s="162"/>
      <c r="DFT28" s="162"/>
      <c r="DFU28" s="162"/>
      <c r="DFV28" s="162"/>
      <c r="DFW28" s="162"/>
      <c r="DFX28" s="162"/>
      <c r="DFY28" s="162"/>
      <c r="DFZ28" s="162"/>
      <c r="DGA28" s="162"/>
      <c r="DGB28" s="162"/>
      <c r="DGC28" s="162"/>
      <c r="DGD28" s="162"/>
      <c r="DGE28" s="162"/>
      <c r="DGF28" s="162"/>
      <c r="DGG28" s="162"/>
      <c r="DGH28" s="162"/>
      <c r="DGI28" s="162"/>
      <c r="DGJ28" s="162"/>
      <c r="DGK28" s="162"/>
      <c r="DGL28" s="162"/>
      <c r="DGM28" s="162"/>
      <c r="DGN28" s="162"/>
      <c r="DGO28" s="162"/>
      <c r="DGP28" s="162"/>
      <c r="DGQ28" s="162"/>
      <c r="DGR28" s="162"/>
      <c r="DGS28" s="162"/>
      <c r="DGT28" s="162"/>
      <c r="DGU28" s="162"/>
      <c r="DGV28" s="162"/>
      <c r="DGW28" s="162"/>
      <c r="DGX28" s="162"/>
      <c r="DGY28" s="162"/>
      <c r="DGZ28" s="162"/>
      <c r="DHA28" s="162"/>
      <c r="DHB28" s="162"/>
      <c r="DHC28" s="162"/>
      <c r="DHD28" s="162"/>
      <c r="DHE28" s="162"/>
      <c r="DHF28" s="162"/>
      <c r="DHG28" s="162"/>
      <c r="DHH28" s="162"/>
      <c r="DHI28" s="162"/>
      <c r="DHJ28" s="162"/>
      <c r="DHK28" s="162"/>
      <c r="DHL28" s="162"/>
      <c r="DHM28" s="162"/>
      <c r="DHN28" s="162"/>
      <c r="DHO28" s="162"/>
      <c r="DHP28" s="162"/>
      <c r="DHQ28" s="162"/>
      <c r="DHR28" s="162"/>
      <c r="DHS28" s="162"/>
      <c r="DHT28" s="162"/>
      <c r="DHU28" s="162"/>
      <c r="DHV28" s="162"/>
      <c r="DHW28" s="162"/>
      <c r="DHX28" s="162"/>
      <c r="DHY28" s="162"/>
      <c r="DHZ28" s="162"/>
      <c r="DIA28" s="162"/>
      <c r="DIB28" s="162"/>
      <c r="DIC28" s="162"/>
      <c r="DID28" s="162"/>
      <c r="DIE28" s="162"/>
      <c r="DIF28" s="162"/>
      <c r="DIG28" s="162"/>
      <c r="DIH28" s="162"/>
      <c r="DII28" s="162"/>
      <c r="DIJ28" s="162"/>
      <c r="DIK28" s="162"/>
      <c r="DIL28" s="162"/>
      <c r="DIM28" s="162"/>
      <c r="DIN28" s="162"/>
      <c r="DIO28" s="162"/>
      <c r="DIP28" s="162"/>
      <c r="DIQ28" s="162"/>
      <c r="DIR28" s="162"/>
      <c r="DIS28" s="162"/>
      <c r="DIT28" s="162"/>
      <c r="DIU28" s="162"/>
      <c r="DIV28" s="162"/>
      <c r="DIW28" s="162"/>
      <c r="DIX28" s="162"/>
      <c r="DIY28" s="162"/>
      <c r="DIZ28" s="162"/>
      <c r="DJA28" s="162"/>
      <c r="DJB28" s="162"/>
      <c r="DJC28" s="162"/>
      <c r="DJD28" s="162"/>
      <c r="DJE28" s="162"/>
      <c r="DJF28" s="162"/>
      <c r="DJG28" s="162"/>
      <c r="DJH28" s="162"/>
      <c r="DJI28" s="162"/>
      <c r="DJJ28" s="162"/>
      <c r="DJK28" s="162"/>
      <c r="DJL28" s="162"/>
      <c r="DJM28" s="162"/>
      <c r="DJN28" s="162"/>
      <c r="DJO28" s="162"/>
      <c r="DJP28" s="162"/>
      <c r="DJQ28" s="162"/>
      <c r="DJR28" s="162"/>
      <c r="DJS28" s="162"/>
      <c r="DJT28" s="162"/>
      <c r="DJU28" s="162"/>
      <c r="DJV28" s="162"/>
      <c r="DJW28" s="162"/>
      <c r="DJX28" s="162"/>
      <c r="DJY28" s="162"/>
      <c r="DJZ28" s="162"/>
      <c r="DKA28" s="162"/>
      <c r="DKB28" s="162"/>
      <c r="DKC28" s="162"/>
      <c r="DKD28" s="162"/>
      <c r="DKE28" s="162"/>
      <c r="DKF28" s="162"/>
      <c r="DKG28" s="162"/>
      <c r="DKH28" s="162"/>
      <c r="DKI28" s="162"/>
      <c r="DKJ28" s="162"/>
      <c r="DKK28" s="162"/>
      <c r="DKL28" s="162"/>
      <c r="DKM28" s="162"/>
      <c r="DKN28" s="162"/>
      <c r="DKO28" s="162"/>
      <c r="DKP28" s="162"/>
      <c r="DKQ28" s="162"/>
      <c r="DKR28" s="162"/>
      <c r="DKS28" s="162"/>
      <c r="DKT28" s="162"/>
      <c r="DKU28" s="162"/>
      <c r="DKV28" s="162"/>
      <c r="DKW28" s="162"/>
      <c r="DKX28" s="162"/>
      <c r="DKY28" s="162"/>
      <c r="DKZ28" s="162"/>
      <c r="DLA28" s="162"/>
      <c r="DLB28" s="162"/>
      <c r="DLC28" s="162"/>
      <c r="DLD28" s="162"/>
      <c r="DLE28" s="162"/>
      <c r="DLF28" s="162"/>
      <c r="DLG28" s="162"/>
      <c r="DLH28" s="162"/>
      <c r="DLI28" s="162"/>
      <c r="DLJ28" s="162"/>
      <c r="DLK28" s="162"/>
      <c r="DLL28" s="162"/>
      <c r="DLM28" s="162"/>
      <c r="DLN28" s="162"/>
      <c r="DLO28" s="162"/>
      <c r="DLP28" s="162"/>
      <c r="DLQ28" s="162"/>
      <c r="DLR28" s="162"/>
      <c r="DLS28" s="162"/>
      <c r="DLT28" s="162"/>
      <c r="DLU28" s="162"/>
      <c r="DLV28" s="162"/>
      <c r="DLW28" s="162"/>
      <c r="DLX28" s="162"/>
      <c r="DLY28" s="162"/>
      <c r="DLZ28" s="162"/>
      <c r="DMA28" s="162"/>
      <c r="DMB28" s="162"/>
      <c r="DMC28" s="162"/>
      <c r="DMD28" s="162"/>
      <c r="DME28" s="162"/>
      <c r="DMF28" s="162"/>
      <c r="DMG28" s="162"/>
      <c r="DMH28" s="162"/>
      <c r="DMI28" s="162"/>
      <c r="DMJ28" s="162"/>
      <c r="DMK28" s="162"/>
      <c r="DML28" s="162"/>
      <c r="DMM28" s="162"/>
      <c r="DMN28" s="162"/>
      <c r="DMO28" s="162"/>
      <c r="DMP28" s="162"/>
      <c r="DMQ28" s="162"/>
      <c r="DMR28" s="162"/>
      <c r="DMS28" s="162"/>
      <c r="DMT28" s="162"/>
      <c r="DMU28" s="162"/>
      <c r="DMV28" s="162"/>
      <c r="DMW28" s="162"/>
      <c r="DMX28" s="162"/>
      <c r="DMY28" s="162"/>
      <c r="DMZ28" s="162"/>
      <c r="DNA28" s="162"/>
      <c r="DNB28" s="162"/>
      <c r="DNC28" s="162"/>
      <c r="DND28" s="162"/>
      <c r="DNE28" s="162"/>
      <c r="DNF28" s="162"/>
      <c r="DNG28" s="162"/>
      <c r="DNH28" s="162"/>
      <c r="DNI28" s="162"/>
      <c r="DNJ28" s="162"/>
      <c r="DNK28" s="162"/>
      <c r="DNL28" s="162"/>
      <c r="DNM28" s="162"/>
      <c r="DNN28" s="162"/>
      <c r="DNO28" s="162"/>
      <c r="DNP28" s="162"/>
      <c r="DNQ28" s="162"/>
      <c r="DNR28" s="162"/>
      <c r="DNS28" s="162"/>
      <c r="DNT28" s="162"/>
      <c r="DNU28" s="162"/>
      <c r="DNV28" s="162"/>
      <c r="DNW28" s="162"/>
      <c r="DNX28" s="162"/>
      <c r="DNY28" s="162"/>
      <c r="DNZ28" s="162"/>
      <c r="DOA28" s="162"/>
      <c r="DOB28" s="162"/>
      <c r="DOC28" s="162"/>
      <c r="DOD28" s="162"/>
      <c r="DOE28" s="162"/>
      <c r="DOF28" s="162"/>
      <c r="DOG28" s="162"/>
      <c r="DOH28" s="162"/>
      <c r="DOI28" s="162"/>
      <c r="DOJ28" s="162"/>
      <c r="DOK28" s="162"/>
      <c r="DOL28" s="162"/>
      <c r="DOM28" s="162"/>
      <c r="DON28" s="162"/>
      <c r="DOO28" s="162"/>
      <c r="DOP28" s="162"/>
      <c r="DOQ28" s="162"/>
      <c r="DOR28" s="162"/>
      <c r="DOS28" s="162"/>
      <c r="DOT28" s="162"/>
      <c r="DOU28" s="162"/>
      <c r="DOV28" s="162"/>
      <c r="DOW28" s="162"/>
      <c r="DOX28" s="162"/>
      <c r="DOY28" s="162"/>
      <c r="DOZ28" s="162"/>
      <c r="DPA28" s="162"/>
      <c r="DPB28" s="162"/>
      <c r="DPC28" s="162"/>
      <c r="DPD28" s="162"/>
      <c r="DPE28" s="162"/>
      <c r="DPF28" s="162"/>
      <c r="DPG28" s="162"/>
      <c r="DPH28" s="162"/>
      <c r="DPI28" s="162"/>
      <c r="DPJ28" s="162"/>
      <c r="DPK28" s="162"/>
      <c r="DPL28" s="162"/>
      <c r="DPM28" s="162"/>
      <c r="DPN28" s="162"/>
      <c r="DPO28" s="162"/>
      <c r="DPP28" s="162"/>
      <c r="DPQ28" s="162"/>
      <c r="DPR28" s="162"/>
      <c r="DPS28" s="162"/>
      <c r="DPT28" s="162"/>
      <c r="DPU28" s="162"/>
      <c r="DPV28" s="162"/>
      <c r="DPW28" s="162"/>
      <c r="DPX28" s="162"/>
      <c r="DPY28" s="162"/>
      <c r="DPZ28" s="162"/>
      <c r="DQA28" s="162"/>
      <c r="DQB28" s="162"/>
      <c r="DQC28" s="162"/>
      <c r="DQD28" s="162"/>
      <c r="DQE28" s="162"/>
      <c r="DQF28" s="162"/>
      <c r="DQG28" s="162"/>
      <c r="DQH28" s="162"/>
      <c r="DQI28" s="162"/>
      <c r="DQJ28" s="162"/>
      <c r="DQK28" s="162"/>
      <c r="DQL28" s="162"/>
      <c r="DQM28" s="162"/>
      <c r="DQN28" s="162"/>
      <c r="DQO28" s="162"/>
      <c r="DQP28" s="162"/>
      <c r="DQQ28" s="162"/>
      <c r="DQR28" s="162"/>
      <c r="DQS28" s="162"/>
      <c r="DQT28" s="162"/>
      <c r="DQU28" s="162"/>
      <c r="DQV28" s="162"/>
      <c r="DQW28" s="162"/>
      <c r="DQX28" s="162"/>
      <c r="DQY28" s="162"/>
      <c r="DQZ28" s="162"/>
      <c r="DRA28" s="162"/>
      <c r="DRB28" s="162"/>
      <c r="DRC28" s="162"/>
      <c r="DRD28" s="162"/>
      <c r="DRE28" s="162"/>
      <c r="DRF28" s="162"/>
      <c r="DRG28" s="162"/>
      <c r="DRH28" s="162"/>
      <c r="DRI28" s="162"/>
      <c r="DRJ28" s="162"/>
      <c r="DRK28" s="162"/>
      <c r="DRL28" s="162"/>
      <c r="DRM28" s="162"/>
      <c r="DRN28" s="162"/>
      <c r="DRO28" s="162"/>
      <c r="DRP28" s="162"/>
      <c r="DRQ28" s="162"/>
      <c r="DRR28" s="162"/>
      <c r="DRS28" s="162"/>
      <c r="DRT28" s="162"/>
      <c r="DRU28" s="162"/>
      <c r="DRV28" s="162"/>
      <c r="DRW28" s="162"/>
      <c r="DRX28" s="162"/>
      <c r="DRY28" s="162"/>
      <c r="DRZ28" s="162"/>
      <c r="DSA28" s="162"/>
      <c r="DSB28" s="162"/>
      <c r="DSC28" s="162"/>
      <c r="DSD28" s="162"/>
      <c r="DSE28" s="162"/>
      <c r="DSF28" s="162"/>
      <c r="DSG28" s="162"/>
      <c r="DSH28" s="162"/>
      <c r="DSI28" s="162"/>
      <c r="DSJ28" s="162"/>
      <c r="DSK28" s="162"/>
      <c r="DSL28" s="162"/>
      <c r="DSM28" s="162"/>
      <c r="DSN28" s="162"/>
      <c r="DSO28" s="162"/>
      <c r="DSP28" s="162"/>
      <c r="DSQ28" s="162"/>
      <c r="DSR28" s="162"/>
      <c r="DSS28" s="162"/>
      <c r="DST28" s="162"/>
      <c r="DSU28" s="162"/>
      <c r="DSV28" s="162"/>
      <c r="DSW28" s="162"/>
      <c r="DSX28" s="162"/>
      <c r="DSY28" s="162"/>
      <c r="DSZ28" s="162"/>
      <c r="DTA28" s="162"/>
      <c r="DTB28" s="162"/>
      <c r="DTC28" s="162"/>
      <c r="DTD28" s="162"/>
      <c r="DTE28" s="162"/>
      <c r="DTF28" s="162"/>
      <c r="DTG28" s="162"/>
      <c r="DTH28" s="162"/>
      <c r="DTI28" s="162"/>
      <c r="DTJ28" s="162"/>
      <c r="DTK28" s="162"/>
      <c r="DTL28" s="162"/>
      <c r="DTM28" s="162"/>
      <c r="DTN28" s="162"/>
      <c r="DTO28" s="162"/>
      <c r="DTP28" s="162"/>
      <c r="DTQ28" s="162"/>
      <c r="DTR28" s="162"/>
      <c r="DTS28" s="162"/>
      <c r="DTT28" s="162"/>
      <c r="DTU28" s="162"/>
      <c r="DTV28" s="162"/>
      <c r="DTW28" s="162"/>
      <c r="DTX28" s="162"/>
      <c r="DTY28" s="162"/>
      <c r="DTZ28" s="162"/>
      <c r="DUA28" s="162"/>
      <c r="DUB28" s="162"/>
      <c r="DUC28" s="162"/>
      <c r="DUD28" s="162"/>
      <c r="DUE28" s="162"/>
      <c r="DUF28" s="162"/>
      <c r="DUG28" s="162"/>
      <c r="DUH28" s="162"/>
      <c r="DUI28" s="162"/>
      <c r="DUJ28" s="162"/>
      <c r="DUK28" s="162"/>
      <c r="DUL28" s="162"/>
      <c r="DUM28" s="162"/>
      <c r="DUN28" s="162"/>
      <c r="DUO28" s="162"/>
      <c r="DUP28" s="162"/>
      <c r="DUQ28" s="162"/>
      <c r="DUR28" s="162"/>
      <c r="DUS28" s="162"/>
      <c r="DUT28" s="162"/>
      <c r="DUU28" s="162"/>
      <c r="DUV28" s="162"/>
      <c r="DUW28" s="162"/>
      <c r="DUX28" s="162"/>
      <c r="DUY28" s="162"/>
      <c r="DUZ28" s="162"/>
      <c r="DVA28" s="162"/>
      <c r="DVB28" s="162"/>
      <c r="DVC28" s="162"/>
      <c r="DVD28" s="162"/>
      <c r="DVE28" s="162"/>
      <c r="DVF28" s="162"/>
      <c r="DVG28" s="162"/>
      <c r="DVH28" s="162"/>
      <c r="DVI28" s="162"/>
      <c r="DVJ28" s="162"/>
      <c r="DVK28" s="162"/>
      <c r="DVL28" s="162"/>
      <c r="DVM28" s="162"/>
      <c r="DVN28" s="162"/>
      <c r="DVO28" s="162"/>
      <c r="DVP28" s="162"/>
      <c r="DVQ28" s="162"/>
      <c r="DVR28" s="162"/>
      <c r="DVS28" s="162"/>
      <c r="DVT28" s="162"/>
      <c r="DVU28" s="162"/>
      <c r="DVV28" s="162"/>
      <c r="DVW28" s="162"/>
      <c r="DVX28" s="162"/>
      <c r="DVY28" s="162"/>
      <c r="DVZ28" s="162"/>
      <c r="DWA28" s="162"/>
      <c r="DWB28" s="162"/>
      <c r="DWC28" s="162"/>
      <c r="DWD28" s="162"/>
      <c r="DWE28" s="162"/>
      <c r="DWF28" s="162"/>
      <c r="DWG28" s="162"/>
      <c r="DWH28" s="162"/>
      <c r="DWI28" s="162"/>
      <c r="DWJ28" s="162"/>
      <c r="DWK28" s="162"/>
      <c r="DWL28" s="162"/>
      <c r="DWM28" s="162"/>
      <c r="DWN28" s="162"/>
      <c r="DWO28" s="162"/>
      <c r="DWP28" s="162"/>
      <c r="DWQ28" s="162"/>
      <c r="DWR28" s="162"/>
      <c r="DWS28" s="162"/>
      <c r="DWT28" s="162"/>
      <c r="DWU28" s="162"/>
      <c r="DWV28" s="162"/>
      <c r="DWW28" s="162"/>
      <c r="DWX28" s="162"/>
      <c r="DWY28" s="162"/>
      <c r="DWZ28" s="162"/>
      <c r="DXA28" s="162"/>
      <c r="DXB28" s="162"/>
      <c r="DXC28" s="162"/>
      <c r="DXD28" s="162"/>
      <c r="DXE28" s="162"/>
      <c r="DXF28" s="162"/>
      <c r="DXG28" s="162"/>
      <c r="DXH28" s="162"/>
      <c r="DXI28" s="162"/>
      <c r="DXJ28" s="162"/>
      <c r="DXK28" s="162"/>
      <c r="DXL28" s="162"/>
      <c r="DXM28" s="162"/>
      <c r="DXN28" s="162"/>
      <c r="DXO28" s="162"/>
      <c r="DXP28" s="162"/>
      <c r="DXQ28" s="162"/>
      <c r="DXR28" s="162"/>
      <c r="DXS28" s="162"/>
      <c r="DXT28" s="162"/>
      <c r="DXU28" s="162"/>
      <c r="DXV28" s="162"/>
      <c r="DXW28" s="162"/>
      <c r="DXX28" s="162"/>
      <c r="DXY28" s="162"/>
      <c r="DXZ28" s="162"/>
      <c r="DYA28" s="162"/>
      <c r="DYB28" s="162"/>
      <c r="DYC28" s="162"/>
      <c r="DYD28" s="162"/>
      <c r="DYE28" s="162"/>
      <c r="DYF28" s="162"/>
      <c r="DYG28" s="162"/>
      <c r="DYH28" s="162"/>
      <c r="DYI28" s="162"/>
      <c r="DYJ28" s="162"/>
      <c r="DYK28" s="162"/>
      <c r="DYL28" s="162"/>
      <c r="DYM28" s="162"/>
      <c r="DYN28" s="162"/>
      <c r="DYO28" s="162"/>
      <c r="DYP28" s="162"/>
      <c r="DYQ28" s="162"/>
      <c r="DYR28" s="162"/>
      <c r="DYS28" s="162"/>
      <c r="DYT28" s="162"/>
      <c r="DYU28" s="162"/>
      <c r="DYV28" s="162"/>
      <c r="DYW28" s="162"/>
      <c r="DYX28" s="162"/>
      <c r="DYY28" s="162"/>
      <c r="DYZ28" s="162"/>
      <c r="DZA28" s="162"/>
      <c r="DZB28" s="162"/>
      <c r="DZC28" s="162"/>
      <c r="DZD28" s="162"/>
      <c r="DZE28" s="162"/>
      <c r="DZF28" s="162"/>
      <c r="DZG28" s="162"/>
      <c r="DZH28" s="162"/>
      <c r="DZI28" s="162"/>
      <c r="DZJ28" s="162"/>
      <c r="DZK28" s="162"/>
      <c r="DZL28" s="162"/>
      <c r="DZM28" s="162"/>
      <c r="DZN28" s="162"/>
      <c r="DZO28" s="162"/>
      <c r="DZP28" s="162"/>
      <c r="DZQ28" s="162"/>
      <c r="DZR28" s="162"/>
      <c r="DZS28" s="162"/>
      <c r="DZT28" s="162"/>
      <c r="DZU28" s="162"/>
      <c r="DZV28" s="162"/>
      <c r="DZW28" s="162"/>
      <c r="DZX28" s="162"/>
      <c r="DZY28" s="162"/>
      <c r="DZZ28" s="162"/>
      <c r="EAA28" s="162"/>
      <c r="EAB28" s="162"/>
      <c r="EAC28" s="162"/>
      <c r="EAD28" s="162"/>
      <c r="EAE28" s="162"/>
      <c r="EAF28" s="162"/>
      <c r="EAG28" s="162"/>
      <c r="EAH28" s="162"/>
      <c r="EAI28" s="162"/>
      <c r="EAJ28" s="162"/>
      <c r="EAK28" s="162"/>
      <c r="EAL28" s="162"/>
      <c r="EAM28" s="162"/>
      <c r="EAN28" s="162"/>
      <c r="EAO28" s="162"/>
      <c r="EAP28" s="162"/>
      <c r="EAQ28" s="162"/>
      <c r="EAR28" s="162"/>
      <c r="EAS28" s="162"/>
      <c r="EAT28" s="162"/>
      <c r="EAU28" s="162"/>
      <c r="EAV28" s="162"/>
      <c r="EAW28" s="162"/>
      <c r="EAX28" s="162"/>
      <c r="EAY28" s="162"/>
      <c r="EAZ28" s="162"/>
      <c r="EBA28" s="162"/>
      <c r="EBB28" s="162"/>
      <c r="EBC28" s="162"/>
      <c r="EBD28" s="162"/>
      <c r="EBE28" s="162"/>
      <c r="EBF28" s="162"/>
      <c r="EBG28" s="162"/>
      <c r="EBH28" s="162"/>
      <c r="EBI28" s="162"/>
      <c r="EBJ28" s="162"/>
      <c r="EBK28" s="162"/>
      <c r="EBL28" s="162"/>
      <c r="EBM28" s="162"/>
      <c r="EBN28" s="162"/>
      <c r="EBO28" s="162"/>
      <c r="EBP28" s="162"/>
      <c r="EBQ28" s="162"/>
      <c r="EBR28" s="162"/>
      <c r="EBS28" s="162"/>
      <c r="EBT28" s="162"/>
      <c r="EBU28" s="162"/>
      <c r="EBV28" s="162"/>
      <c r="EBW28" s="162"/>
      <c r="EBX28" s="162"/>
      <c r="EBY28" s="162"/>
      <c r="EBZ28" s="162"/>
      <c r="ECA28" s="162"/>
      <c r="ECB28" s="162"/>
      <c r="ECC28" s="162"/>
      <c r="ECD28" s="162"/>
      <c r="ECE28" s="162"/>
      <c r="ECF28" s="162"/>
      <c r="ECG28" s="162"/>
      <c r="ECH28" s="162"/>
      <c r="ECI28" s="162"/>
      <c r="ECJ28" s="162"/>
      <c r="ECK28" s="162"/>
      <c r="ECL28" s="162"/>
      <c r="ECM28" s="162"/>
      <c r="ECN28" s="162"/>
      <c r="ECO28" s="162"/>
      <c r="ECP28" s="162"/>
      <c r="ECQ28" s="162"/>
      <c r="ECR28" s="162"/>
      <c r="ECS28" s="162"/>
      <c r="ECT28" s="162"/>
      <c r="ECU28" s="162"/>
      <c r="ECV28" s="162"/>
      <c r="ECW28" s="162"/>
      <c r="ECX28" s="162"/>
      <c r="ECY28" s="162"/>
      <c r="ECZ28" s="162"/>
      <c r="EDA28" s="162"/>
      <c r="EDB28" s="162"/>
      <c r="EDC28" s="162"/>
      <c r="EDD28" s="162"/>
      <c r="EDE28" s="162"/>
      <c r="EDF28" s="162"/>
      <c r="EDG28" s="162"/>
      <c r="EDH28" s="162"/>
      <c r="EDI28" s="162"/>
      <c r="EDJ28" s="162"/>
      <c r="EDK28" s="162"/>
      <c r="EDL28" s="162"/>
      <c r="EDM28" s="162"/>
      <c r="EDN28" s="162"/>
      <c r="EDO28" s="162"/>
      <c r="EDP28" s="162"/>
      <c r="EDQ28" s="162"/>
      <c r="EDR28" s="162"/>
      <c r="EDS28" s="162"/>
      <c r="EDT28" s="162"/>
      <c r="EDU28" s="162"/>
      <c r="EDV28" s="162"/>
      <c r="EDW28" s="162"/>
      <c r="EDX28" s="162"/>
      <c r="EDY28" s="162"/>
      <c r="EDZ28" s="162"/>
      <c r="EEA28" s="162"/>
      <c r="EEB28" s="162"/>
      <c r="EEC28" s="162"/>
      <c r="EED28" s="162"/>
      <c r="EEE28" s="162"/>
      <c r="EEF28" s="162"/>
      <c r="EEG28" s="162"/>
      <c r="EEH28" s="162"/>
      <c r="EEI28" s="162"/>
      <c r="EEJ28" s="162"/>
      <c r="EEK28" s="162"/>
      <c r="EEL28" s="162"/>
      <c r="EEM28" s="162"/>
      <c r="EEN28" s="162"/>
      <c r="EEO28" s="162"/>
      <c r="EEP28" s="162"/>
      <c r="EEQ28" s="162"/>
      <c r="EER28" s="162"/>
      <c r="EES28" s="162"/>
      <c r="EET28" s="162"/>
      <c r="EEU28" s="162"/>
      <c r="EEV28" s="162"/>
      <c r="EEW28" s="162"/>
      <c r="EEX28" s="162"/>
      <c r="EEY28" s="162"/>
      <c r="EEZ28" s="162"/>
      <c r="EFA28" s="162"/>
      <c r="EFB28" s="162"/>
      <c r="EFC28" s="162"/>
      <c r="EFD28" s="162"/>
      <c r="EFE28" s="162"/>
      <c r="EFF28" s="162"/>
      <c r="EFG28" s="162"/>
      <c r="EFH28" s="162"/>
      <c r="EFI28" s="162"/>
      <c r="EFJ28" s="162"/>
      <c r="EFK28" s="162"/>
      <c r="EFL28" s="162"/>
      <c r="EFM28" s="162"/>
      <c r="EFN28" s="162"/>
      <c r="EFO28" s="162"/>
      <c r="EFP28" s="162"/>
      <c r="EFQ28" s="162"/>
      <c r="EFR28" s="162"/>
      <c r="EFS28" s="162"/>
      <c r="EFT28" s="162"/>
      <c r="EFU28" s="162"/>
      <c r="EFV28" s="162"/>
      <c r="EFW28" s="162"/>
      <c r="EFX28" s="162"/>
      <c r="EFY28" s="162"/>
      <c r="EFZ28" s="162"/>
      <c r="EGA28" s="162"/>
      <c r="EGB28" s="162"/>
      <c r="EGC28" s="162"/>
      <c r="EGD28" s="162"/>
      <c r="EGE28" s="162"/>
      <c r="EGF28" s="162"/>
      <c r="EGG28" s="162"/>
      <c r="EGH28" s="162"/>
      <c r="EGI28" s="162"/>
      <c r="EGJ28" s="162"/>
      <c r="EGK28" s="162"/>
      <c r="EGL28" s="162"/>
      <c r="EGM28" s="162"/>
      <c r="EGN28" s="162"/>
      <c r="EGO28" s="162"/>
      <c r="EGP28" s="162"/>
      <c r="EGQ28" s="162"/>
      <c r="EGR28" s="162"/>
      <c r="EGS28" s="162"/>
      <c r="EGT28" s="162"/>
      <c r="EGU28" s="162"/>
      <c r="EGV28" s="162"/>
      <c r="EGW28" s="162"/>
      <c r="EGX28" s="162"/>
      <c r="EGY28" s="162"/>
      <c r="EGZ28" s="162"/>
      <c r="EHA28" s="162"/>
      <c r="EHB28" s="162"/>
      <c r="EHC28" s="162"/>
      <c r="EHD28" s="162"/>
      <c r="EHE28" s="162"/>
      <c r="EHF28" s="162"/>
      <c r="EHG28" s="162"/>
      <c r="EHH28" s="162"/>
      <c r="EHI28" s="162"/>
      <c r="EHJ28" s="162"/>
      <c r="EHK28" s="162"/>
      <c r="EHL28" s="162"/>
      <c r="EHM28" s="162"/>
      <c r="EHN28" s="162"/>
      <c r="EHO28" s="162"/>
      <c r="EHP28" s="162"/>
      <c r="EHQ28" s="162"/>
      <c r="EHR28" s="162"/>
      <c r="EHS28" s="162"/>
      <c r="EHT28" s="162"/>
      <c r="EHU28" s="162"/>
      <c r="EHV28" s="162"/>
      <c r="EHW28" s="162"/>
      <c r="EHX28" s="162"/>
      <c r="EHY28" s="162"/>
      <c r="EHZ28" s="162"/>
      <c r="EIA28" s="162"/>
      <c r="EIB28" s="162"/>
      <c r="EIC28" s="162"/>
      <c r="EID28" s="162"/>
      <c r="EIE28" s="162"/>
      <c r="EIF28" s="162"/>
      <c r="EIG28" s="162"/>
      <c r="EIH28" s="162"/>
      <c r="EII28" s="162"/>
      <c r="EIJ28" s="162"/>
      <c r="EIK28" s="162"/>
      <c r="EIL28" s="162"/>
      <c r="EIM28" s="162"/>
      <c r="EIN28" s="162"/>
      <c r="EIO28" s="162"/>
      <c r="EIP28" s="162"/>
      <c r="EIQ28" s="162"/>
      <c r="EIR28" s="162"/>
      <c r="EIS28" s="162"/>
      <c r="EIT28" s="162"/>
      <c r="EIU28" s="162"/>
      <c r="EIV28" s="162"/>
      <c r="EIW28" s="162"/>
      <c r="EIX28" s="162"/>
      <c r="EIY28" s="162"/>
      <c r="EIZ28" s="162"/>
      <c r="EJA28" s="162"/>
      <c r="EJB28" s="162"/>
      <c r="EJC28" s="162"/>
      <c r="EJD28" s="162"/>
      <c r="EJE28" s="162"/>
      <c r="EJF28" s="162"/>
      <c r="EJG28" s="162"/>
      <c r="EJH28" s="162"/>
      <c r="EJI28" s="162"/>
      <c r="EJJ28" s="162"/>
      <c r="EJK28" s="162"/>
      <c r="EJL28" s="162"/>
      <c r="EJM28" s="162"/>
      <c r="EJN28" s="162"/>
      <c r="EJO28" s="162"/>
      <c r="EJP28" s="162"/>
      <c r="EJQ28" s="162"/>
      <c r="EJR28" s="162"/>
      <c r="EJS28" s="162"/>
      <c r="EJT28" s="162"/>
      <c r="EJU28" s="162"/>
      <c r="EJV28" s="162"/>
      <c r="EJW28" s="162"/>
      <c r="EJX28" s="162"/>
      <c r="EJY28" s="162"/>
      <c r="EJZ28" s="162"/>
      <c r="EKA28" s="162"/>
      <c r="EKB28" s="162"/>
      <c r="EKC28" s="162"/>
      <c r="EKD28" s="162"/>
      <c r="EKE28" s="162"/>
      <c r="EKF28" s="162"/>
      <c r="EKG28" s="162"/>
      <c r="EKH28" s="162"/>
      <c r="EKI28" s="162"/>
      <c r="EKJ28" s="162"/>
      <c r="EKK28" s="162"/>
      <c r="EKL28" s="162"/>
      <c r="EKM28" s="162"/>
      <c r="EKN28" s="162"/>
      <c r="EKO28" s="162"/>
      <c r="EKP28" s="162"/>
      <c r="EKQ28" s="162"/>
      <c r="EKR28" s="162"/>
      <c r="EKS28" s="162"/>
      <c r="EKT28" s="162"/>
      <c r="EKU28" s="162"/>
      <c r="EKV28" s="162"/>
      <c r="EKW28" s="162"/>
      <c r="EKX28" s="162"/>
      <c r="EKY28" s="162"/>
      <c r="EKZ28" s="162"/>
      <c r="ELA28" s="162"/>
      <c r="ELB28" s="162"/>
      <c r="ELC28" s="162"/>
      <c r="ELD28" s="162"/>
      <c r="ELE28" s="162"/>
      <c r="ELF28" s="162"/>
      <c r="ELG28" s="162"/>
      <c r="ELH28" s="162"/>
      <c r="ELI28" s="162"/>
      <c r="ELJ28" s="162"/>
      <c r="ELK28" s="162"/>
      <c r="ELL28" s="162"/>
      <c r="ELM28" s="162"/>
      <c r="ELN28" s="162"/>
      <c r="ELO28" s="162"/>
      <c r="ELP28" s="162"/>
      <c r="ELQ28" s="162"/>
      <c r="ELR28" s="162"/>
      <c r="ELS28" s="162"/>
      <c r="ELT28" s="162"/>
      <c r="ELU28" s="162"/>
      <c r="ELV28" s="162"/>
      <c r="ELW28" s="162"/>
      <c r="ELX28" s="162"/>
      <c r="ELY28" s="162"/>
      <c r="ELZ28" s="162"/>
      <c r="EMA28" s="162"/>
      <c r="EMB28" s="162"/>
      <c r="EMC28" s="162"/>
      <c r="EMD28" s="162"/>
      <c r="EME28" s="162"/>
      <c r="EMF28" s="162"/>
      <c r="EMG28" s="162"/>
      <c r="EMH28" s="162"/>
      <c r="EMI28" s="162"/>
      <c r="EMJ28" s="162"/>
      <c r="EMK28" s="162"/>
      <c r="EML28" s="162"/>
      <c r="EMM28" s="162"/>
      <c r="EMN28" s="162"/>
      <c r="EMO28" s="162"/>
      <c r="EMP28" s="162"/>
      <c r="EMQ28" s="162"/>
      <c r="EMR28" s="162"/>
      <c r="EMS28" s="162"/>
      <c r="EMT28" s="162"/>
      <c r="EMU28" s="162"/>
      <c r="EMV28" s="162"/>
      <c r="EMW28" s="162"/>
      <c r="EMX28" s="162"/>
      <c r="EMY28" s="162"/>
      <c r="EMZ28" s="162"/>
      <c r="ENA28" s="162"/>
      <c r="ENB28" s="162"/>
      <c r="ENC28" s="162"/>
      <c r="END28" s="162"/>
      <c r="ENE28" s="162"/>
      <c r="ENF28" s="162"/>
      <c r="ENG28" s="162"/>
      <c r="ENH28" s="162"/>
      <c r="ENI28" s="162"/>
      <c r="ENJ28" s="162"/>
      <c r="ENK28" s="162"/>
      <c r="ENL28" s="162"/>
      <c r="ENM28" s="162"/>
      <c r="ENN28" s="162"/>
      <c r="ENO28" s="162"/>
      <c r="ENP28" s="162"/>
      <c r="ENQ28" s="162"/>
      <c r="ENR28" s="162"/>
      <c r="ENS28" s="162"/>
      <c r="ENT28" s="162"/>
      <c r="ENU28" s="162"/>
      <c r="ENV28" s="162"/>
      <c r="ENW28" s="162"/>
      <c r="ENX28" s="162"/>
      <c r="ENY28" s="162"/>
      <c r="ENZ28" s="162"/>
      <c r="EOA28" s="162"/>
      <c r="EOB28" s="162"/>
      <c r="EOC28" s="162"/>
      <c r="EOD28" s="162"/>
      <c r="EOE28" s="162"/>
      <c r="EOF28" s="162"/>
      <c r="EOG28" s="162"/>
      <c r="EOH28" s="162"/>
      <c r="EOI28" s="162"/>
      <c r="EOJ28" s="162"/>
      <c r="EOK28" s="162"/>
      <c r="EOL28" s="162"/>
      <c r="EOM28" s="162"/>
      <c r="EON28" s="162"/>
      <c r="EOO28" s="162"/>
      <c r="EOP28" s="162"/>
      <c r="EOQ28" s="162"/>
      <c r="EOR28" s="162"/>
      <c r="EOS28" s="162"/>
      <c r="EOT28" s="162"/>
      <c r="EOU28" s="162"/>
      <c r="EOV28" s="162"/>
      <c r="EOW28" s="162"/>
      <c r="EOX28" s="162"/>
      <c r="EOY28" s="162"/>
      <c r="EOZ28" s="162"/>
      <c r="EPA28" s="162"/>
      <c r="EPB28" s="162"/>
      <c r="EPC28" s="162"/>
      <c r="EPD28" s="162"/>
      <c r="EPE28" s="162"/>
      <c r="EPF28" s="162"/>
      <c r="EPG28" s="162"/>
      <c r="EPH28" s="162"/>
      <c r="EPI28" s="162"/>
      <c r="EPJ28" s="162"/>
      <c r="EPK28" s="162"/>
      <c r="EPL28" s="162"/>
      <c r="EPM28" s="162"/>
      <c r="EPN28" s="162"/>
      <c r="EPO28" s="162"/>
      <c r="EPP28" s="162"/>
      <c r="EPQ28" s="162"/>
      <c r="EPR28" s="162"/>
      <c r="EPS28" s="162"/>
      <c r="EPT28" s="162"/>
      <c r="EPU28" s="162"/>
      <c r="EPV28" s="162"/>
      <c r="EPW28" s="162"/>
      <c r="EPX28" s="162"/>
      <c r="EPY28" s="162"/>
      <c r="EPZ28" s="162"/>
      <c r="EQA28" s="162"/>
      <c r="EQB28" s="162"/>
      <c r="EQC28" s="162"/>
      <c r="EQD28" s="162"/>
      <c r="EQE28" s="162"/>
      <c r="EQF28" s="162"/>
      <c r="EQG28" s="162"/>
      <c r="EQH28" s="162"/>
      <c r="EQI28" s="162"/>
      <c r="EQJ28" s="162"/>
      <c r="EQK28" s="162"/>
      <c r="EQL28" s="162"/>
      <c r="EQM28" s="162"/>
      <c r="EQN28" s="162"/>
      <c r="EQO28" s="162"/>
      <c r="EQP28" s="162"/>
      <c r="EQQ28" s="162"/>
      <c r="EQR28" s="162"/>
      <c r="EQS28" s="162"/>
      <c r="EQT28" s="162"/>
      <c r="EQU28" s="162"/>
      <c r="EQV28" s="162"/>
      <c r="EQW28" s="162"/>
      <c r="EQX28" s="162"/>
      <c r="EQY28" s="162"/>
      <c r="EQZ28" s="162"/>
      <c r="ERA28" s="162"/>
      <c r="ERB28" s="162"/>
      <c r="ERC28" s="162"/>
      <c r="ERD28" s="162"/>
      <c r="ERE28" s="162"/>
      <c r="ERF28" s="162"/>
      <c r="ERG28" s="162"/>
      <c r="ERH28" s="162"/>
      <c r="ERI28" s="162"/>
      <c r="ERJ28" s="162"/>
      <c r="ERK28" s="162"/>
      <c r="ERL28" s="162"/>
      <c r="ERM28" s="162"/>
      <c r="ERN28" s="162"/>
      <c r="ERO28" s="162"/>
      <c r="ERP28" s="162"/>
      <c r="ERQ28" s="162"/>
      <c r="ERR28" s="162"/>
      <c r="ERS28" s="162"/>
      <c r="ERT28" s="162"/>
      <c r="ERU28" s="162"/>
      <c r="ERV28" s="162"/>
      <c r="ERW28" s="162"/>
      <c r="ERX28" s="162"/>
      <c r="ERY28" s="162"/>
      <c r="ERZ28" s="162"/>
      <c r="ESA28" s="162"/>
      <c r="ESB28" s="162"/>
      <c r="ESC28" s="162"/>
      <c r="ESD28" s="162"/>
      <c r="ESE28" s="162"/>
      <c r="ESF28" s="162"/>
      <c r="ESG28" s="162"/>
      <c r="ESH28" s="162"/>
      <c r="ESI28" s="162"/>
      <c r="ESJ28" s="162"/>
      <c r="ESK28" s="162"/>
      <c r="ESL28" s="162"/>
      <c r="ESM28" s="162"/>
      <c r="ESN28" s="162"/>
      <c r="ESO28" s="162"/>
      <c r="ESP28" s="162"/>
      <c r="ESQ28" s="162"/>
      <c r="ESR28" s="162"/>
      <c r="ESS28" s="162"/>
      <c r="EST28" s="162"/>
      <c r="ESU28" s="162"/>
      <c r="ESV28" s="162"/>
      <c r="ESW28" s="162"/>
      <c r="ESX28" s="162"/>
      <c r="ESY28" s="162"/>
      <c r="ESZ28" s="162"/>
      <c r="ETA28" s="162"/>
      <c r="ETB28" s="162"/>
      <c r="ETC28" s="162"/>
      <c r="ETD28" s="162"/>
      <c r="ETE28" s="162"/>
      <c r="ETF28" s="162"/>
      <c r="ETG28" s="162"/>
      <c r="ETH28" s="162"/>
      <c r="ETI28" s="162"/>
      <c r="ETJ28" s="162"/>
      <c r="ETK28" s="162"/>
      <c r="ETL28" s="162"/>
      <c r="ETM28" s="162"/>
      <c r="ETN28" s="162"/>
      <c r="ETO28" s="162"/>
      <c r="ETP28" s="162"/>
      <c r="ETQ28" s="162"/>
      <c r="ETR28" s="162"/>
      <c r="ETS28" s="162"/>
      <c r="ETT28" s="162"/>
      <c r="ETU28" s="162"/>
      <c r="ETV28" s="162"/>
      <c r="ETW28" s="162"/>
      <c r="ETX28" s="162"/>
      <c r="ETY28" s="162"/>
      <c r="ETZ28" s="162"/>
      <c r="EUA28" s="162"/>
      <c r="EUB28" s="162"/>
      <c r="EUC28" s="162"/>
      <c r="EUD28" s="162"/>
      <c r="EUE28" s="162"/>
      <c r="EUF28" s="162"/>
      <c r="EUG28" s="162"/>
      <c r="EUH28" s="162"/>
      <c r="EUI28" s="162"/>
      <c r="EUJ28" s="162"/>
      <c r="EUK28" s="162"/>
      <c r="EUL28" s="162"/>
      <c r="EUM28" s="162"/>
      <c r="EUN28" s="162"/>
      <c r="EUO28" s="162"/>
      <c r="EUP28" s="162"/>
      <c r="EUQ28" s="162"/>
      <c r="EUR28" s="162"/>
      <c r="EUS28" s="162"/>
      <c r="EUT28" s="162"/>
      <c r="EUU28" s="162"/>
      <c r="EUV28" s="162"/>
      <c r="EUW28" s="162"/>
      <c r="EUX28" s="162"/>
      <c r="EUY28" s="162"/>
      <c r="EUZ28" s="162"/>
      <c r="EVA28" s="162"/>
      <c r="EVB28" s="162"/>
      <c r="EVC28" s="162"/>
      <c r="EVD28" s="162"/>
      <c r="EVE28" s="162"/>
      <c r="EVF28" s="162"/>
      <c r="EVG28" s="162"/>
      <c r="EVH28" s="162"/>
      <c r="EVI28" s="162"/>
      <c r="EVJ28" s="162"/>
      <c r="EVK28" s="162"/>
      <c r="EVL28" s="162"/>
      <c r="EVM28" s="162"/>
      <c r="EVN28" s="162"/>
      <c r="EVO28" s="162"/>
      <c r="EVP28" s="162"/>
      <c r="EVQ28" s="162"/>
      <c r="EVR28" s="162"/>
      <c r="EVS28" s="162"/>
      <c r="EVT28" s="162"/>
      <c r="EVU28" s="162"/>
      <c r="EVV28" s="162"/>
      <c r="EVW28" s="162"/>
      <c r="EVX28" s="162"/>
      <c r="EVY28" s="162"/>
      <c r="EVZ28" s="162"/>
      <c r="EWA28" s="162"/>
      <c r="EWB28" s="162"/>
      <c r="EWC28" s="162"/>
      <c r="EWD28" s="162"/>
      <c r="EWE28" s="162"/>
      <c r="EWF28" s="162"/>
      <c r="EWG28" s="162"/>
      <c r="EWH28" s="162"/>
      <c r="EWI28" s="162"/>
      <c r="EWJ28" s="162"/>
      <c r="EWK28" s="162"/>
      <c r="EWL28" s="162"/>
      <c r="EWM28" s="162"/>
      <c r="EWN28" s="162"/>
      <c r="EWO28" s="162"/>
      <c r="EWP28" s="162"/>
      <c r="EWQ28" s="162"/>
      <c r="EWR28" s="162"/>
      <c r="EWS28" s="162"/>
      <c r="EWT28" s="162"/>
      <c r="EWU28" s="162"/>
      <c r="EWV28" s="162"/>
      <c r="EWW28" s="162"/>
      <c r="EWX28" s="162"/>
      <c r="EWY28" s="162"/>
      <c r="EWZ28" s="162"/>
      <c r="EXA28" s="162"/>
      <c r="EXB28" s="162"/>
      <c r="EXC28" s="162"/>
      <c r="EXD28" s="162"/>
      <c r="EXE28" s="162"/>
      <c r="EXF28" s="162"/>
      <c r="EXG28" s="162"/>
      <c r="EXH28" s="162"/>
      <c r="EXI28" s="162"/>
      <c r="EXJ28" s="162"/>
      <c r="EXK28" s="162"/>
      <c r="EXL28" s="162"/>
      <c r="EXM28" s="162"/>
      <c r="EXN28" s="162"/>
      <c r="EXO28" s="162"/>
      <c r="EXP28" s="162"/>
      <c r="EXQ28" s="162"/>
      <c r="EXR28" s="162"/>
      <c r="EXS28" s="162"/>
      <c r="EXT28" s="162"/>
      <c r="EXU28" s="162"/>
      <c r="EXV28" s="162"/>
      <c r="EXW28" s="162"/>
      <c r="EXX28" s="162"/>
      <c r="EXY28" s="162"/>
      <c r="EXZ28" s="162"/>
      <c r="EYA28" s="162"/>
      <c r="EYB28" s="162"/>
      <c r="EYC28" s="162"/>
      <c r="EYD28" s="162"/>
      <c r="EYE28" s="162"/>
      <c r="EYF28" s="162"/>
      <c r="EYG28" s="162"/>
      <c r="EYH28" s="162"/>
      <c r="EYI28" s="162"/>
      <c r="EYJ28" s="162"/>
      <c r="EYK28" s="162"/>
      <c r="EYL28" s="162"/>
      <c r="EYM28" s="162"/>
      <c r="EYN28" s="162"/>
      <c r="EYO28" s="162"/>
      <c r="EYP28" s="162"/>
      <c r="EYQ28" s="162"/>
      <c r="EYR28" s="162"/>
      <c r="EYS28" s="162"/>
      <c r="EYT28" s="162"/>
      <c r="EYU28" s="162"/>
      <c r="EYV28" s="162"/>
      <c r="EYW28" s="162"/>
      <c r="EYX28" s="162"/>
      <c r="EYY28" s="162"/>
      <c r="EYZ28" s="162"/>
      <c r="EZA28" s="162"/>
      <c r="EZB28" s="162"/>
      <c r="EZC28" s="162"/>
      <c r="EZD28" s="162"/>
      <c r="EZE28" s="162"/>
      <c r="EZF28" s="162"/>
      <c r="EZG28" s="162"/>
      <c r="EZH28" s="162"/>
      <c r="EZI28" s="162"/>
      <c r="EZJ28" s="162"/>
      <c r="EZK28" s="162"/>
      <c r="EZL28" s="162"/>
      <c r="EZM28" s="162"/>
      <c r="EZN28" s="162"/>
      <c r="EZO28" s="162"/>
      <c r="EZP28" s="162"/>
      <c r="EZQ28" s="162"/>
      <c r="EZR28" s="162"/>
      <c r="EZS28" s="162"/>
      <c r="EZT28" s="162"/>
      <c r="EZU28" s="162"/>
      <c r="EZV28" s="162"/>
      <c r="EZW28" s="162"/>
      <c r="EZX28" s="162"/>
      <c r="EZY28" s="162"/>
      <c r="EZZ28" s="162"/>
      <c r="FAA28" s="162"/>
      <c r="FAB28" s="162"/>
      <c r="FAC28" s="162"/>
      <c r="FAD28" s="162"/>
      <c r="FAE28" s="162"/>
      <c r="FAF28" s="162"/>
      <c r="FAG28" s="162"/>
      <c r="FAH28" s="162"/>
      <c r="FAI28" s="162"/>
      <c r="FAJ28" s="162"/>
      <c r="FAK28" s="162"/>
      <c r="FAL28" s="162"/>
      <c r="FAM28" s="162"/>
      <c r="FAN28" s="162"/>
      <c r="FAO28" s="162"/>
      <c r="FAP28" s="162"/>
      <c r="FAQ28" s="162"/>
      <c r="FAR28" s="162"/>
      <c r="FAS28" s="162"/>
      <c r="FAT28" s="162"/>
      <c r="FAU28" s="162"/>
      <c r="FAV28" s="162"/>
      <c r="FAW28" s="162"/>
      <c r="FAX28" s="162"/>
      <c r="FAY28" s="162"/>
      <c r="FAZ28" s="162"/>
      <c r="FBA28" s="162"/>
      <c r="FBB28" s="162"/>
      <c r="FBC28" s="162"/>
      <c r="FBD28" s="162"/>
      <c r="FBE28" s="162"/>
      <c r="FBF28" s="162"/>
      <c r="FBG28" s="162"/>
      <c r="FBH28" s="162"/>
      <c r="FBI28" s="162"/>
      <c r="FBJ28" s="162"/>
      <c r="FBK28" s="162"/>
      <c r="FBL28" s="162"/>
      <c r="FBM28" s="162"/>
      <c r="FBN28" s="162"/>
      <c r="FBO28" s="162"/>
      <c r="FBP28" s="162"/>
      <c r="FBQ28" s="162"/>
      <c r="FBR28" s="162"/>
      <c r="FBS28" s="162"/>
      <c r="FBT28" s="162"/>
      <c r="FBU28" s="162"/>
      <c r="FBV28" s="162"/>
      <c r="FBW28" s="162"/>
      <c r="FBX28" s="162"/>
      <c r="FBY28" s="162"/>
      <c r="FBZ28" s="162"/>
      <c r="FCA28" s="162"/>
      <c r="FCB28" s="162"/>
      <c r="FCC28" s="162"/>
      <c r="FCD28" s="162"/>
      <c r="FCE28" s="162"/>
      <c r="FCF28" s="162"/>
      <c r="FCG28" s="162"/>
      <c r="FCH28" s="162"/>
      <c r="FCI28" s="162"/>
      <c r="FCJ28" s="162"/>
      <c r="FCK28" s="162"/>
      <c r="FCL28" s="162"/>
      <c r="FCM28" s="162"/>
      <c r="FCN28" s="162"/>
      <c r="FCO28" s="162"/>
      <c r="FCP28" s="162"/>
      <c r="FCQ28" s="162"/>
      <c r="FCR28" s="162"/>
      <c r="FCS28" s="162"/>
      <c r="FCT28" s="162"/>
      <c r="FCU28" s="162"/>
      <c r="FCV28" s="162"/>
      <c r="FCW28" s="162"/>
      <c r="FCX28" s="162"/>
      <c r="FCY28" s="162"/>
      <c r="FCZ28" s="162"/>
      <c r="FDA28" s="162"/>
      <c r="FDB28" s="162"/>
      <c r="FDC28" s="162"/>
      <c r="FDD28" s="162"/>
      <c r="FDE28" s="162"/>
      <c r="FDF28" s="162"/>
      <c r="FDG28" s="162"/>
      <c r="FDH28" s="162"/>
      <c r="FDI28" s="162"/>
      <c r="FDJ28" s="162"/>
      <c r="FDK28" s="162"/>
      <c r="FDL28" s="162"/>
      <c r="FDM28" s="162"/>
      <c r="FDN28" s="162"/>
      <c r="FDO28" s="162"/>
      <c r="FDP28" s="162"/>
      <c r="FDQ28" s="162"/>
      <c r="FDR28" s="162"/>
      <c r="FDS28" s="162"/>
      <c r="FDT28" s="162"/>
      <c r="FDU28" s="162"/>
      <c r="FDV28" s="162"/>
      <c r="FDW28" s="162"/>
      <c r="FDX28" s="162"/>
      <c r="FDY28" s="162"/>
      <c r="FDZ28" s="162"/>
      <c r="FEA28" s="162"/>
      <c r="FEB28" s="162"/>
      <c r="FEC28" s="162"/>
      <c r="FED28" s="162"/>
      <c r="FEE28" s="162"/>
      <c r="FEF28" s="162"/>
      <c r="FEG28" s="162"/>
      <c r="FEH28" s="162"/>
      <c r="FEI28" s="162"/>
      <c r="FEJ28" s="162"/>
      <c r="FEK28" s="162"/>
      <c r="FEL28" s="162"/>
      <c r="FEM28" s="162"/>
      <c r="FEN28" s="162"/>
      <c r="FEO28" s="162"/>
      <c r="FEP28" s="162"/>
      <c r="FEQ28" s="162"/>
      <c r="FER28" s="162"/>
      <c r="FES28" s="162"/>
      <c r="FET28" s="162"/>
      <c r="FEU28" s="162"/>
      <c r="FEV28" s="162"/>
      <c r="FEW28" s="162"/>
      <c r="FEX28" s="162"/>
      <c r="FEY28" s="162"/>
      <c r="FEZ28" s="162"/>
      <c r="FFA28" s="162"/>
      <c r="FFB28" s="162"/>
      <c r="FFC28" s="162"/>
      <c r="FFD28" s="162"/>
      <c r="FFE28" s="162"/>
      <c r="FFF28" s="162"/>
      <c r="FFG28" s="162"/>
      <c r="FFH28" s="162"/>
      <c r="FFI28" s="162"/>
      <c r="FFJ28" s="162"/>
      <c r="FFK28" s="162"/>
      <c r="FFL28" s="162"/>
      <c r="FFM28" s="162"/>
      <c r="FFN28" s="162"/>
      <c r="FFO28" s="162"/>
      <c r="FFP28" s="162"/>
      <c r="FFQ28" s="162"/>
      <c r="FFR28" s="162"/>
      <c r="FFS28" s="162"/>
      <c r="FFT28" s="162"/>
      <c r="FFU28" s="162"/>
      <c r="FFV28" s="162"/>
      <c r="FFW28" s="162"/>
      <c r="FFX28" s="162"/>
      <c r="FFY28" s="162"/>
      <c r="FFZ28" s="162"/>
      <c r="FGA28" s="162"/>
      <c r="FGB28" s="162"/>
      <c r="FGC28" s="162"/>
      <c r="FGD28" s="162"/>
      <c r="FGE28" s="162"/>
      <c r="FGF28" s="162"/>
      <c r="FGG28" s="162"/>
      <c r="FGH28" s="162"/>
      <c r="FGI28" s="162"/>
      <c r="FGJ28" s="162"/>
      <c r="FGK28" s="162"/>
      <c r="FGL28" s="162"/>
      <c r="FGM28" s="162"/>
      <c r="FGN28" s="162"/>
      <c r="FGO28" s="162"/>
      <c r="FGP28" s="162"/>
      <c r="FGQ28" s="162"/>
      <c r="FGR28" s="162"/>
      <c r="FGS28" s="162"/>
      <c r="FGT28" s="162"/>
      <c r="FGU28" s="162"/>
      <c r="FGV28" s="162"/>
      <c r="FGW28" s="162"/>
      <c r="FGX28" s="162"/>
      <c r="FGY28" s="162"/>
      <c r="FGZ28" s="162"/>
      <c r="FHA28" s="162"/>
      <c r="FHB28" s="162"/>
      <c r="FHC28" s="162"/>
      <c r="FHD28" s="162"/>
      <c r="FHE28" s="162"/>
      <c r="FHF28" s="162"/>
      <c r="FHG28" s="162"/>
      <c r="FHH28" s="162"/>
      <c r="FHI28" s="162"/>
      <c r="FHJ28" s="162"/>
      <c r="FHK28" s="162"/>
      <c r="FHL28" s="162"/>
      <c r="FHM28" s="162"/>
      <c r="FHN28" s="162"/>
      <c r="FHO28" s="162"/>
      <c r="FHP28" s="162"/>
      <c r="FHQ28" s="162"/>
      <c r="FHR28" s="162"/>
      <c r="FHS28" s="162"/>
      <c r="FHT28" s="162"/>
      <c r="FHU28" s="162"/>
      <c r="FHV28" s="162"/>
      <c r="FHW28" s="162"/>
      <c r="FHX28" s="162"/>
      <c r="FHY28" s="162"/>
      <c r="FHZ28" s="162"/>
      <c r="FIA28" s="162"/>
      <c r="FIB28" s="162"/>
      <c r="FIC28" s="162"/>
      <c r="FID28" s="162"/>
      <c r="FIE28" s="162"/>
      <c r="FIF28" s="162"/>
      <c r="FIG28" s="162"/>
      <c r="FIH28" s="162"/>
      <c r="FII28" s="162"/>
      <c r="FIJ28" s="162"/>
      <c r="FIK28" s="162"/>
      <c r="FIL28" s="162"/>
      <c r="FIM28" s="162"/>
      <c r="FIN28" s="162"/>
      <c r="FIO28" s="162"/>
      <c r="FIP28" s="162"/>
      <c r="FIQ28" s="162"/>
      <c r="FIR28" s="162"/>
      <c r="FIS28" s="162"/>
      <c r="FIT28" s="162"/>
      <c r="FIU28" s="162"/>
      <c r="FIV28" s="162"/>
      <c r="FIW28" s="162"/>
      <c r="FIX28" s="162"/>
      <c r="FIY28" s="162"/>
      <c r="FIZ28" s="162"/>
      <c r="FJA28" s="162"/>
      <c r="FJB28" s="162"/>
      <c r="FJC28" s="162"/>
      <c r="FJD28" s="162"/>
      <c r="FJE28" s="162"/>
      <c r="FJF28" s="162"/>
      <c r="FJG28" s="162"/>
      <c r="FJH28" s="162"/>
      <c r="FJI28" s="162"/>
      <c r="FJJ28" s="162"/>
      <c r="FJK28" s="162"/>
      <c r="FJL28" s="162"/>
      <c r="FJM28" s="162"/>
      <c r="FJN28" s="162"/>
      <c r="FJO28" s="162"/>
      <c r="FJP28" s="162"/>
      <c r="FJQ28" s="162"/>
      <c r="FJR28" s="162"/>
      <c r="FJS28" s="162"/>
      <c r="FJT28" s="162"/>
      <c r="FJU28" s="162"/>
      <c r="FJV28" s="162"/>
      <c r="FJW28" s="162"/>
      <c r="FJX28" s="162"/>
      <c r="FJY28" s="162"/>
      <c r="FJZ28" s="162"/>
      <c r="FKA28" s="162"/>
      <c r="FKB28" s="162"/>
      <c r="FKC28" s="162"/>
      <c r="FKD28" s="162"/>
      <c r="FKE28" s="162"/>
      <c r="FKF28" s="162"/>
      <c r="FKG28" s="162"/>
      <c r="FKH28" s="162"/>
      <c r="FKI28" s="162"/>
      <c r="FKJ28" s="162"/>
      <c r="FKK28" s="162"/>
      <c r="FKL28" s="162"/>
      <c r="FKM28" s="162"/>
      <c r="FKN28" s="162"/>
      <c r="FKO28" s="162"/>
      <c r="FKP28" s="162"/>
      <c r="FKQ28" s="162"/>
      <c r="FKR28" s="162"/>
      <c r="FKS28" s="162"/>
      <c r="FKT28" s="162"/>
      <c r="FKU28" s="162"/>
      <c r="FKV28" s="162"/>
      <c r="FKW28" s="162"/>
      <c r="FKX28" s="162"/>
      <c r="FKY28" s="162"/>
      <c r="FKZ28" s="162"/>
      <c r="FLA28" s="162"/>
      <c r="FLB28" s="162"/>
      <c r="FLC28" s="162"/>
      <c r="FLD28" s="162"/>
      <c r="FLE28" s="162"/>
      <c r="FLF28" s="162"/>
      <c r="FLG28" s="162"/>
      <c r="FLH28" s="162"/>
      <c r="FLI28" s="162"/>
      <c r="FLJ28" s="162"/>
      <c r="FLK28" s="162"/>
      <c r="FLL28" s="162"/>
      <c r="FLM28" s="162"/>
      <c r="FLN28" s="162"/>
      <c r="FLO28" s="162"/>
      <c r="FLP28" s="162"/>
      <c r="FLQ28" s="162"/>
      <c r="FLR28" s="162"/>
      <c r="FLS28" s="162"/>
      <c r="FLT28" s="162"/>
      <c r="FLU28" s="162"/>
      <c r="FLV28" s="162"/>
      <c r="FLW28" s="162"/>
      <c r="FLX28" s="162"/>
      <c r="FLY28" s="162"/>
      <c r="FLZ28" s="162"/>
      <c r="FMA28" s="162"/>
      <c r="FMB28" s="162"/>
      <c r="FMC28" s="162"/>
      <c r="FMD28" s="162"/>
      <c r="FME28" s="162"/>
      <c r="FMF28" s="162"/>
      <c r="FMG28" s="162"/>
      <c r="FMH28" s="162"/>
      <c r="FMI28" s="162"/>
      <c r="FMJ28" s="162"/>
      <c r="FMK28" s="162"/>
      <c r="FML28" s="162"/>
      <c r="FMM28" s="162"/>
      <c r="FMN28" s="162"/>
      <c r="FMO28" s="162"/>
      <c r="FMP28" s="162"/>
      <c r="FMQ28" s="162"/>
      <c r="FMR28" s="162"/>
      <c r="FMS28" s="162"/>
      <c r="FMT28" s="162"/>
      <c r="FMU28" s="162"/>
      <c r="FMV28" s="162"/>
      <c r="FMW28" s="162"/>
      <c r="FMX28" s="162"/>
      <c r="FMY28" s="162"/>
      <c r="FMZ28" s="162"/>
      <c r="FNA28" s="162"/>
      <c r="FNB28" s="162"/>
      <c r="FNC28" s="162"/>
      <c r="FND28" s="162"/>
      <c r="FNE28" s="162"/>
      <c r="FNF28" s="162"/>
      <c r="FNG28" s="162"/>
      <c r="FNH28" s="162"/>
      <c r="FNI28" s="162"/>
      <c r="FNJ28" s="162"/>
      <c r="FNK28" s="162"/>
      <c r="FNL28" s="162"/>
      <c r="FNM28" s="162"/>
      <c r="FNN28" s="162"/>
      <c r="FNO28" s="162"/>
      <c r="FNP28" s="162"/>
      <c r="FNQ28" s="162"/>
      <c r="FNR28" s="162"/>
      <c r="FNS28" s="162"/>
      <c r="FNT28" s="162"/>
      <c r="FNU28" s="162"/>
      <c r="FNV28" s="162"/>
      <c r="FNW28" s="162"/>
      <c r="FNX28" s="162"/>
      <c r="FNY28" s="162"/>
      <c r="FNZ28" s="162"/>
      <c r="FOA28" s="162"/>
      <c r="FOB28" s="162"/>
      <c r="FOC28" s="162"/>
      <c r="FOD28" s="162"/>
      <c r="FOE28" s="162"/>
      <c r="FOF28" s="162"/>
      <c r="FOG28" s="162"/>
      <c r="FOH28" s="162"/>
      <c r="FOI28" s="162"/>
      <c r="FOJ28" s="162"/>
      <c r="FOK28" s="162"/>
      <c r="FOL28" s="162"/>
      <c r="FOM28" s="162"/>
      <c r="FON28" s="162"/>
      <c r="FOO28" s="162"/>
      <c r="FOP28" s="162"/>
      <c r="FOQ28" s="162"/>
      <c r="FOR28" s="162"/>
      <c r="FOS28" s="162"/>
      <c r="FOT28" s="162"/>
      <c r="FOU28" s="162"/>
      <c r="FOV28" s="162"/>
      <c r="FOW28" s="162"/>
      <c r="FOX28" s="162"/>
      <c r="FOY28" s="162"/>
      <c r="FOZ28" s="162"/>
      <c r="FPA28" s="162"/>
      <c r="FPB28" s="162"/>
      <c r="FPC28" s="162"/>
      <c r="FPD28" s="162"/>
      <c r="FPE28" s="162"/>
      <c r="FPF28" s="162"/>
      <c r="FPG28" s="162"/>
      <c r="FPH28" s="162"/>
      <c r="FPI28" s="162"/>
      <c r="FPJ28" s="162"/>
      <c r="FPK28" s="162"/>
      <c r="FPL28" s="162"/>
      <c r="FPM28" s="162"/>
      <c r="FPN28" s="162"/>
      <c r="FPO28" s="162"/>
      <c r="FPP28" s="162"/>
      <c r="FPQ28" s="162"/>
      <c r="FPR28" s="162"/>
      <c r="FPS28" s="162"/>
      <c r="FPT28" s="162"/>
      <c r="FPU28" s="162"/>
      <c r="FPV28" s="162"/>
      <c r="FPW28" s="162"/>
      <c r="FPX28" s="162"/>
      <c r="FPY28" s="162"/>
      <c r="FPZ28" s="162"/>
      <c r="FQA28" s="162"/>
      <c r="FQB28" s="162"/>
      <c r="FQC28" s="162"/>
      <c r="FQD28" s="162"/>
      <c r="FQE28" s="162"/>
      <c r="FQF28" s="162"/>
      <c r="FQG28" s="162"/>
      <c r="FQH28" s="162"/>
      <c r="FQI28" s="162"/>
      <c r="FQJ28" s="162"/>
      <c r="FQK28" s="162"/>
      <c r="FQL28" s="162"/>
      <c r="FQM28" s="162"/>
      <c r="FQN28" s="162"/>
      <c r="FQO28" s="162"/>
      <c r="FQP28" s="162"/>
      <c r="FQQ28" s="162"/>
      <c r="FQR28" s="162"/>
      <c r="FQS28" s="162"/>
      <c r="FQT28" s="162"/>
      <c r="FQU28" s="162"/>
      <c r="FQV28" s="162"/>
      <c r="FQW28" s="162"/>
      <c r="FQX28" s="162"/>
      <c r="FQY28" s="162"/>
      <c r="FQZ28" s="162"/>
      <c r="FRA28" s="162"/>
      <c r="FRB28" s="162"/>
      <c r="FRC28" s="162"/>
      <c r="FRD28" s="162"/>
      <c r="FRE28" s="162"/>
      <c r="FRF28" s="162"/>
      <c r="FRG28" s="162"/>
      <c r="FRH28" s="162"/>
      <c r="FRI28" s="162"/>
      <c r="FRJ28" s="162"/>
      <c r="FRK28" s="162"/>
      <c r="FRL28" s="162"/>
      <c r="FRM28" s="162"/>
      <c r="FRN28" s="162"/>
      <c r="FRO28" s="162"/>
      <c r="FRP28" s="162"/>
      <c r="FRQ28" s="162"/>
      <c r="FRR28" s="162"/>
      <c r="FRS28" s="162"/>
      <c r="FRT28" s="162"/>
      <c r="FRU28" s="162"/>
      <c r="FRV28" s="162"/>
      <c r="FRW28" s="162"/>
      <c r="FRX28" s="162"/>
      <c r="FRY28" s="162"/>
      <c r="FRZ28" s="162"/>
      <c r="FSA28" s="162"/>
      <c r="FSB28" s="162"/>
      <c r="FSC28" s="162"/>
      <c r="FSD28" s="162"/>
      <c r="FSE28" s="162"/>
      <c r="FSF28" s="162"/>
      <c r="FSG28" s="162"/>
      <c r="FSH28" s="162"/>
      <c r="FSI28" s="162"/>
      <c r="FSJ28" s="162"/>
      <c r="FSK28" s="162"/>
      <c r="FSL28" s="162"/>
      <c r="FSM28" s="162"/>
      <c r="FSN28" s="162"/>
      <c r="FSO28" s="162"/>
      <c r="FSP28" s="162"/>
      <c r="FSQ28" s="162"/>
      <c r="FSR28" s="162"/>
      <c r="FSS28" s="162"/>
      <c r="FST28" s="162"/>
      <c r="FSU28" s="162"/>
      <c r="FSV28" s="162"/>
      <c r="FSW28" s="162"/>
      <c r="FSX28" s="162"/>
      <c r="FSY28" s="162"/>
      <c r="FSZ28" s="162"/>
      <c r="FTA28" s="162"/>
      <c r="FTB28" s="162"/>
      <c r="FTC28" s="162"/>
      <c r="FTD28" s="162"/>
      <c r="FTE28" s="162"/>
      <c r="FTF28" s="162"/>
      <c r="FTG28" s="162"/>
      <c r="FTH28" s="162"/>
      <c r="FTI28" s="162"/>
      <c r="FTJ28" s="162"/>
      <c r="FTK28" s="162"/>
      <c r="FTL28" s="162"/>
      <c r="FTM28" s="162"/>
      <c r="FTN28" s="162"/>
      <c r="FTO28" s="162"/>
      <c r="FTP28" s="162"/>
      <c r="FTQ28" s="162"/>
      <c r="FTR28" s="162"/>
      <c r="FTS28" s="162"/>
      <c r="FTT28" s="162"/>
      <c r="FTU28" s="162"/>
      <c r="FTV28" s="162"/>
      <c r="FTW28" s="162"/>
      <c r="FTX28" s="162"/>
      <c r="FTY28" s="162"/>
      <c r="FTZ28" s="162"/>
      <c r="FUA28" s="162"/>
      <c r="FUB28" s="162"/>
      <c r="FUC28" s="162"/>
      <c r="FUD28" s="162"/>
      <c r="FUE28" s="162"/>
      <c r="FUF28" s="162"/>
      <c r="FUG28" s="162"/>
      <c r="FUH28" s="162"/>
      <c r="FUI28" s="162"/>
      <c r="FUJ28" s="162"/>
      <c r="FUK28" s="162"/>
      <c r="FUL28" s="162"/>
      <c r="FUM28" s="162"/>
      <c r="FUN28" s="162"/>
      <c r="FUO28" s="162"/>
      <c r="FUP28" s="162"/>
      <c r="FUQ28" s="162"/>
      <c r="FUR28" s="162"/>
      <c r="FUS28" s="162"/>
      <c r="FUT28" s="162"/>
      <c r="FUU28" s="162"/>
      <c r="FUV28" s="162"/>
      <c r="FUW28" s="162"/>
      <c r="FUX28" s="162"/>
      <c r="FUY28" s="162"/>
      <c r="FUZ28" s="162"/>
      <c r="FVA28" s="162"/>
      <c r="FVB28" s="162"/>
      <c r="FVC28" s="162"/>
      <c r="FVD28" s="162"/>
      <c r="FVE28" s="162"/>
      <c r="FVF28" s="162"/>
      <c r="FVG28" s="162"/>
      <c r="FVH28" s="162"/>
      <c r="FVI28" s="162"/>
      <c r="FVJ28" s="162"/>
      <c r="FVK28" s="162"/>
      <c r="FVL28" s="162"/>
      <c r="FVM28" s="162"/>
      <c r="FVN28" s="162"/>
      <c r="FVO28" s="162"/>
      <c r="FVP28" s="162"/>
      <c r="FVQ28" s="162"/>
      <c r="FVR28" s="162"/>
      <c r="FVS28" s="162"/>
      <c r="FVT28" s="162"/>
      <c r="FVU28" s="162"/>
      <c r="FVV28" s="162"/>
      <c r="FVW28" s="162"/>
      <c r="FVX28" s="162"/>
      <c r="FVY28" s="162"/>
      <c r="FVZ28" s="162"/>
      <c r="FWA28" s="162"/>
      <c r="FWB28" s="162"/>
      <c r="FWC28" s="162"/>
      <c r="FWD28" s="162"/>
      <c r="FWE28" s="162"/>
      <c r="FWF28" s="162"/>
      <c r="FWG28" s="162"/>
      <c r="FWH28" s="162"/>
      <c r="FWI28" s="162"/>
      <c r="FWJ28" s="162"/>
      <c r="FWK28" s="162"/>
      <c r="FWL28" s="162"/>
      <c r="FWM28" s="162"/>
      <c r="FWN28" s="162"/>
      <c r="FWO28" s="162"/>
      <c r="FWP28" s="162"/>
      <c r="FWQ28" s="162"/>
      <c r="FWR28" s="162"/>
      <c r="FWS28" s="162"/>
      <c r="FWT28" s="162"/>
      <c r="FWU28" s="162"/>
      <c r="FWV28" s="162"/>
      <c r="FWW28" s="162"/>
      <c r="FWX28" s="162"/>
      <c r="FWY28" s="162"/>
      <c r="FWZ28" s="162"/>
      <c r="FXA28" s="162"/>
      <c r="FXB28" s="162"/>
      <c r="FXC28" s="162"/>
      <c r="FXD28" s="162"/>
      <c r="FXE28" s="162"/>
      <c r="FXF28" s="162"/>
      <c r="FXG28" s="162"/>
      <c r="FXH28" s="162"/>
      <c r="FXI28" s="162"/>
      <c r="FXJ28" s="162"/>
      <c r="FXK28" s="162"/>
      <c r="FXL28" s="162"/>
      <c r="FXM28" s="162"/>
      <c r="FXN28" s="162"/>
      <c r="FXO28" s="162"/>
      <c r="FXP28" s="162"/>
      <c r="FXQ28" s="162"/>
      <c r="FXR28" s="162"/>
      <c r="FXS28" s="162"/>
      <c r="FXT28" s="162"/>
      <c r="FXU28" s="162"/>
      <c r="FXV28" s="162"/>
      <c r="FXW28" s="162"/>
      <c r="FXX28" s="162"/>
      <c r="FXY28" s="162"/>
      <c r="FXZ28" s="162"/>
      <c r="FYA28" s="162"/>
      <c r="FYB28" s="162"/>
      <c r="FYC28" s="162"/>
      <c r="FYD28" s="162"/>
      <c r="FYE28" s="162"/>
      <c r="FYF28" s="162"/>
      <c r="FYG28" s="162"/>
      <c r="FYH28" s="162"/>
      <c r="FYI28" s="162"/>
      <c r="FYJ28" s="162"/>
      <c r="FYK28" s="162"/>
      <c r="FYL28" s="162"/>
      <c r="FYM28" s="162"/>
      <c r="FYN28" s="162"/>
      <c r="FYO28" s="162"/>
      <c r="FYP28" s="162"/>
      <c r="FYQ28" s="162"/>
      <c r="FYR28" s="162"/>
      <c r="FYS28" s="162"/>
      <c r="FYT28" s="162"/>
      <c r="FYU28" s="162"/>
      <c r="FYV28" s="162"/>
      <c r="FYW28" s="162"/>
      <c r="FYX28" s="162"/>
      <c r="FYY28" s="162"/>
      <c r="FYZ28" s="162"/>
      <c r="FZA28" s="162"/>
      <c r="FZB28" s="162"/>
      <c r="FZC28" s="162"/>
      <c r="FZD28" s="162"/>
      <c r="FZE28" s="162"/>
      <c r="FZF28" s="162"/>
      <c r="FZG28" s="162"/>
      <c r="FZH28" s="162"/>
      <c r="FZI28" s="162"/>
      <c r="FZJ28" s="162"/>
      <c r="FZK28" s="162"/>
      <c r="FZL28" s="162"/>
      <c r="FZM28" s="162"/>
      <c r="FZN28" s="162"/>
      <c r="FZO28" s="162"/>
      <c r="FZP28" s="162"/>
      <c r="FZQ28" s="162"/>
      <c r="FZR28" s="162"/>
      <c r="FZS28" s="162"/>
      <c r="FZT28" s="162"/>
      <c r="FZU28" s="162"/>
      <c r="FZV28" s="162"/>
      <c r="FZW28" s="162"/>
      <c r="FZX28" s="162"/>
      <c r="FZY28" s="162"/>
      <c r="FZZ28" s="162"/>
      <c r="GAA28" s="162"/>
      <c r="GAB28" s="162"/>
      <c r="GAC28" s="162"/>
      <c r="GAD28" s="162"/>
      <c r="GAE28" s="162"/>
      <c r="GAF28" s="162"/>
      <c r="GAG28" s="162"/>
      <c r="GAH28" s="162"/>
      <c r="GAI28" s="162"/>
      <c r="GAJ28" s="162"/>
      <c r="GAK28" s="162"/>
      <c r="GAL28" s="162"/>
      <c r="GAM28" s="162"/>
      <c r="GAN28" s="162"/>
      <c r="GAO28" s="162"/>
      <c r="GAP28" s="162"/>
      <c r="GAQ28" s="162"/>
      <c r="GAR28" s="162"/>
      <c r="GAS28" s="162"/>
      <c r="GAT28" s="162"/>
      <c r="GAU28" s="162"/>
      <c r="GAV28" s="162"/>
      <c r="GAW28" s="162"/>
      <c r="GAX28" s="162"/>
      <c r="GAY28" s="162"/>
      <c r="GAZ28" s="162"/>
      <c r="GBA28" s="162"/>
      <c r="GBB28" s="162"/>
      <c r="GBC28" s="162"/>
      <c r="GBD28" s="162"/>
      <c r="GBE28" s="162"/>
      <c r="GBF28" s="162"/>
      <c r="GBG28" s="162"/>
      <c r="GBH28" s="162"/>
      <c r="GBI28" s="162"/>
      <c r="GBJ28" s="162"/>
      <c r="GBK28" s="162"/>
      <c r="GBL28" s="162"/>
      <c r="GBM28" s="162"/>
      <c r="GBN28" s="162"/>
      <c r="GBO28" s="162"/>
      <c r="GBP28" s="162"/>
      <c r="GBQ28" s="162"/>
      <c r="GBR28" s="162"/>
      <c r="GBS28" s="162"/>
      <c r="GBT28" s="162"/>
      <c r="GBU28" s="162"/>
      <c r="GBV28" s="162"/>
      <c r="GBW28" s="162"/>
      <c r="GBX28" s="162"/>
      <c r="GBY28" s="162"/>
      <c r="GBZ28" s="162"/>
      <c r="GCA28" s="162"/>
      <c r="GCB28" s="162"/>
      <c r="GCC28" s="162"/>
      <c r="GCD28" s="162"/>
      <c r="GCE28" s="162"/>
      <c r="GCF28" s="162"/>
      <c r="GCG28" s="162"/>
      <c r="GCH28" s="162"/>
      <c r="GCI28" s="162"/>
      <c r="GCJ28" s="162"/>
      <c r="GCK28" s="162"/>
      <c r="GCL28" s="162"/>
      <c r="GCM28" s="162"/>
      <c r="GCN28" s="162"/>
      <c r="GCO28" s="162"/>
      <c r="GCP28" s="162"/>
      <c r="GCQ28" s="162"/>
      <c r="GCR28" s="162"/>
      <c r="GCS28" s="162"/>
      <c r="GCT28" s="162"/>
      <c r="GCU28" s="162"/>
      <c r="GCV28" s="162"/>
      <c r="GCW28" s="162"/>
      <c r="GCX28" s="162"/>
      <c r="GCY28" s="162"/>
      <c r="GCZ28" s="162"/>
      <c r="GDA28" s="162"/>
      <c r="GDB28" s="162"/>
      <c r="GDC28" s="162"/>
      <c r="GDD28" s="162"/>
      <c r="GDE28" s="162"/>
      <c r="GDF28" s="162"/>
      <c r="GDG28" s="162"/>
      <c r="GDH28" s="162"/>
      <c r="GDI28" s="162"/>
      <c r="GDJ28" s="162"/>
      <c r="GDK28" s="162"/>
      <c r="GDL28" s="162"/>
      <c r="GDM28" s="162"/>
      <c r="GDN28" s="162"/>
      <c r="GDO28" s="162"/>
      <c r="GDP28" s="162"/>
      <c r="GDQ28" s="162"/>
      <c r="GDR28" s="162"/>
      <c r="GDS28" s="162"/>
      <c r="GDT28" s="162"/>
      <c r="GDU28" s="162"/>
      <c r="GDV28" s="162"/>
      <c r="GDW28" s="162"/>
      <c r="GDX28" s="162"/>
      <c r="GDY28" s="162"/>
      <c r="GDZ28" s="162"/>
      <c r="GEA28" s="162"/>
      <c r="GEB28" s="162"/>
      <c r="GEC28" s="162"/>
      <c r="GED28" s="162"/>
      <c r="GEE28" s="162"/>
      <c r="GEF28" s="162"/>
      <c r="GEG28" s="162"/>
      <c r="GEH28" s="162"/>
      <c r="GEI28" s="162"/>
      <c r="GEJ28" s="162"/>
      <c r="GEK28" s="162"/>
      <c r="GEL28" s="162"/>
      <c r="GEM28" s="162"/>
      <c r="GEN28" s="162"/>
      <c r="GEO28" s="162"/>
      <c r="GEP28" s="162"/>
      <c r="GEQ28" s="162"/>
      <c r="GER28" s="162"/>
      <c r="GES28" s="162"/>
      <c r="GET28" s="162"/>
      <c r="GEU28" s="162"/>
      <c r="GEV28" s="162"/>
      <c r="GEW28" s="162"/>
      <c r="GEX28" s="162"/>
      <c r="GEY28" s="162"/>
      <c r="GEZ28" s="162"/>
      <c r="GFA28" s="162"/>
      <c r="GFB28" s="162"/>
      <c r="GFC28" s="162"/>
      <c r="GFD28" s="162"/>
      <c r="GFE28" s="162"/>
      <c r="GFF28" s="162"/>
      <c r="GFG28" s="162"/>
      <c r="GFH28" s="162"/>
      <c r="GFI28" s="162"/>
      <c r="GFJ28" s="162"/>
      <c r="GFK28" s="162"/>
      <c r="GFL28" s="162"/>
      <c r="GFM28" s="162"/>
      <c r="GFN28" s="162"/>
      <c r="GFO28" s="162"/>
      <c r="GFP28" s="162"/>
      <c r="GFQ28" s="162"/>
      <c r="GFR28" s="162"/>
      <c r="GFS28" s="162"/>
      <c r="GFT28" s="162"/>
      <c r="GFU28" s="162"/>
      <c r="GFV28" s="162"/>
      <c r="GFW28" s="162"/>
      <c r="GFX28" s="162"/>
      <c r="GFY28" s="162"/>
      <c r="GFZ28" s="162"/>
      <c r="GGA28" s="162"/>
      <c r="GGB28" s="162"/>
      <c r="GGC28" s="162"/>
      <c r="GGD28" s="162"/>
      <c r="GGE28" s="162"/>
      <c r="GGF28" s="162"/>
      <c r="GGG28" s="162"/>
      <c r="GGH28" s="162"/>
      <c r="GGI28" s="162"/>
      <c r="GGJ28" s="162"/>
      <c r="GGK28" s="162"/>
      <c r="GGL28" s="162"/>
      <c r="GGM28" s="162"/>
      <c r="GGN28" s="162"/>
      <c r="GGO28" s="162"/>
      <c r="GGP28" s="162"/>
      <c r="GGQ28" s="162"/>
      <c r="GGR28" s="162"/>
      <c r="GGS28" s="162"/>
      <c r="GGT28" s="162"/>
      <c r="GGU28" s="162"/>
      <c r="GGV28" s="162"/>
      <c r="GGW28" s="162"/>
      <c r="GGX28" s="162"/>
      <c r="GGY28" s="162"/>
      <c r="GGZ28" s="162"/>
      <c r="GHA28" s="162"/>
      <c r="GHB28" s="162"/>
      <c r="GHC28" s="162"/>
      <c r="GHD28" s="162"/>
      <c r="GHE28" s="162"/>
      <c r="GHF28" s="162"/>
      <c r="GHG28" s="162"/>
      <c r="GHH28" s="162"/>
      <c r="GHI28" s="162"/>
      <c r="GHJ28" s="162"/>
      <c r="GHK28" s="162"/>
      <c r="GHL28" s="162"/>
      <c r="GHM28" s="162"/>
      <c r="GHN28" s="162"/>
      <c r="GHO28" s="162"/>
      <c r="GHP28" s="162"/>
      <c r="GHQ28" s="162"/>
      <c r="GHR28" s="162"/>
      <c r="GHS28" s="162"/>
      <c r="GHT28" s="162"/>
      <c r="GHU28" s="162"/>
      <c r="GHV28" s="162"/>
      <c r="GHW28" s="162"/>
      <c r="GHX28" s="162"/>
      <c r="GHY28" s="162"/>
      <c r="GHZ28" s="162"/>
      <c r="GIA28" s="162"/>
      <c r="GIB28" s="162"/>
      <c r="GIC28" s="162"/>
      <c r="GID28" s="162"/>
      <c r="GIE28" s="162"/>
      <c r="GIF28" s="162"/>
      <c r="GIG28" s="162"/>
      <c r="GIH28" s="162"/>
      <c r="GII28" s="162"/>
      <c r="GIJ28" s="162"/>
      <c r="GIK28" s="162"/>
      <c r="GIL28" s="162"/>
      <c r="GIM28" s="162"/>
      <c r="GIN28" s="162"/>
      <c r="GIO28" s="162"/>
      <c r="GIP28" s="162"/>
      <c r="GIQ28" s="162"/>
      <c r="GIR28" s="162"/>
      <c r="GIS28" s="162"/>
      <c r="GIT28" s="162"/>
      <c r="GIU28" s="162"/>
      <c r="GIV28" s="162"/>
      <c r="GIW28" s="162"/>
      <c r="GIX28" s="162"/>
      <c r="GIY28" s="162"/>
      <c r="GIZ28" s="162"/>
      <c r="GJA28" s="162"/>
      <c r="GJB28" s="162"/>
      <c r="GJC28" s="162"/>
      <c r="GJD28" s="162"/>
      <c r="GJE28" s="162"/>
      <c r="GJF28" s="162"/>
      <c r="GJG28" s="162"/>
      <c r="GJH28" s="162"/>
      <c r="GJI28" s="162"/>
      <c r="GJJ28" s="162"/>
      <c r="GJK28" s="162"/>
      <c r="GJL28" s="162"/>
      <c r="GJM28" s="162"/>
      <c r="GJN28" s="162"/>
      <c r="GJO28" s="162"/>
      <c r="GJP28" s="162"/>
      <c r="GJQ28" s="162"/>
      <c r="GJR28" s="162"/>
      <c r="GJS28" s="162"/>
      <c r="GJT28" s="162"/>
      <c r="GJU28" s="162"/>
      <c r="GJV28" s="162"/>
      <c r="GJW28" s="162"/>
      <c r="GJX28" s="162"/>
      <c r="GJY28" s="162"/>
      <c r="GJZ28" s="162"/>
      <c r="GKA28" s="162"/>
      <c r="GKB28" s="162"/>
      <c r="GKC28" s="162"/>
      <c r="GKD28" s="162"/>
      <c r="GKE28" s="162"/>
      <c r="GKF28" s="162"/>
      <c r="GKG28" s="162"/>
      <c r="GKH28" s="162"/>
      <c r="GKI28" s="162"/>
      <c r="GKJ28" s="162"/>
      <c r="GKK28" s="162"/>
      <c r="GKL28" s="162"/>
      <c r="GKM28" s="162"/>
      <c r="GKN28" s="162"/>
      <c r="GKO28" s="162"/>
      <c r="GKP28" s="162"/>
      <c r="GKQ28" s="162"/>
      <c r="GKR28" s="162"/>
      <c r="GKS28" s="162"/>
      <c r="GKT28" s="162"/>
      <c r="GKU28" s="162"/>
      <c r="GKV28" s="162"/>
      <c r="GKW28" s="162"/>
      <c r="GKX28" s="162"/>
      <c r="GKY28" s="162"/>
      <c r="GKZ28" s="162"/>
      <c r="GLA28" s="162"/>
      <c r="GLB28" s="162"/>
      <c r="GLC28" s="162"/>
      <c r="GLD28" s="162"/>
      <c r="GLE28" s="162"/>
      <c r="GLF28" s="162"/>
      <c r="GLG28" s="162"/>
      <c r="GLH28" s="162"/>
      <c r="GLI28" s="162"/>
      <c r="GLJ28" s="162"/>
      <c r="GLK28" s="162"/>
      <c r="GLL28" s="162"/>
      <c r="GLM28" s="162"/>
      <c r="GLN28" s="162"/>
      <c r="GLO28" s="162"/>
      <c r="GLP28" s="162"/>
      <c r="GLQ28" s="162"/>
      <c r="GLR28" s="162"/>
      <c r="GLS28" s="162"/>
      <c r="GLT28" s="162"/>
      <c r="GLU28" s="162"/>
      <c r="GLV28" s="162"/>
      <c r="GLW28" s="162"/>
      <c r="GLX28" s="162"/>
      <c r="GLY28" s="162"/>
      <c r="GLZ28" s="162"/>
      <c r="GMA28" s="162"/>
      <c r="GMB28" s="162"/>
      <c r="GMC28" s="162"/>
      <c r="GMD28" s="162"/>
      <c r="GME28" s="162"/>
      <c r="GMF28" s="162"/>
      <c r="GMG28" s="162"/>
      <c r="GMH28" s="162"/>
      <c r="GMI28" s="162"/>
      <c r="GMJ28" s="162"/>
      <c r="GMK28" s="162"/>
      <c r="GML28" s="162"/>
      <c r="GMM28" s="162"/>
      <c r="GMN28" s="162"/>
      <c r="GMO28" s="162"/>
      <c r="GMP28" s="162"/>
      <c r="GMQ28" s="162"/>
      <c r="GMR28" s="162"/>
      <c r="GMS28" s="162"/>
      <c r="GMT28" s="162"/>
      <c r="GMU28" s="162"/>
      <c r="GMV28" s="162"/>
      <c r="GMW28" s="162"/>
      <c r="GMX28" s="162"/>
      <c r="GMY28" s="162"/>
      <c r="GMZ28" s="162"/>
      <c r="GNA28" s="162"/>
      <c r="GNB28" s="162"/>
      <c r="GNC28" s="162"/>
      <c r="GND28" s="162"/>
      <c r="GNE28" s="162"/>
      <c r="GNF28" s="162"/>
      <c r="GNG28" s="162"/>
      <c r="GNH28" s="162"/>
      <c r="GNI28" s="162"/>
      <c r="GNJ28" s="162"/>
      <c r="GNK28" s="162"/>
      <c r="GNL28" s="162"/>
      <c r="GNM28" s="162"/>
      <c r="GNN28" s="162"/>
      <c r="GNO28" s="162"/>
      <c r="GNP28" s="162"/>
      <c r="GNQ28" s="162"/>
      <c r="GNR28" s="162"/>
      <c r="GNS28" s="162"/>
      <c r="GNT28" s="162"/>
      <c r="GNU28" s="162"/>
      <c r="GNV28" s="162"/>
      <c r="GNW28" s="162"/>
      <c r="GNX28" s="162"/>
      <c r="GNY28" s="162"/>
      <c r="GNZ28" s="162"/>
      <c r="GOA28" s="162"/>
      <c r="GOB28" s="162"/>
      <c r="GOC28" s="162"/>
      <c r="GOD28" s="162"/>
      <c r="GOE28" s="162"/>
      <c r="GOF28" s="162"/>
      <c r="GOG28" s="162"/>
      <c r="GOH28" s="162"/>
      <c r="GOI28" s="162"/>
      <c r="GOJ28" s="162"/>
      <c r="GOK28" s="162"/>
      <c r="GOL28" s="162"/>
      <c r="GOM28" s="162"/>
      <c r="GON28" s="162"/>
      <c r="GOO28" s="162"/>
      <c r="GOP28" s="162"/>
      <c r="GOQ28" s="162"/>
      <c r="GOR28" s="162"/>
      <c r="GOS28" s="162"/>
      <c r="GOT28" s="162"/>
      <c r="GOU28" s="162"/>
      <c r="GOV28" s="162"/>
      <c r="GOW28" s="162"/>
      <c r="GOX28" s="162"/>
      <c r="GOY28" s="162"/>
      <c r="GOZ28" s="162"/>
      <c r="GPA28" s="162"/>
      <c r="GPB28" s="162"/>
      <c r="GPC28" s="162"/>
      <c r="GPD28" s="162"/>
      <c r="GPE28" s="162"/>
      <c r="GPF28" s="162"/>
      <c r="GPG28" s="162"/>
      <c r="GPH28" s="162"/>
      <c r="GPI28" s="162"/>
      <c r="GPJ28" s="162"/>
      <c r="GPK28" s="162"/>
      <c r="GPL28" s="162"/>
      <c r="GPM28" s="162"/>
      <c r="GPN28" s="162"/>
      <c r="GPO28" s="162"/>
      <c r="GPP28" s="162"/>
      <c r="GPQ28" s="162"/>
      <c r="GPR28" s="162"/>
      <c r="GPS28" s="162"/>
      <c r="GPT28" s="162"/>
      <c r="GPU28" s="162"/>
      <c r="GPV28" s="162"/>
      <c r="GPW28" s="162"/>
      <c r="GPX28" s="162"/>
      <c r="GPY28" s="162"/>
      <c r="GPZ28" s="162"/>
      <c r="GQA28" s="162"/>
      <c r="GQB28" s="162"/>
      <c r="GQC28" s="162"/>
      <c r="GQD28" s="162"/>
      <c r="GQE28" s="162"/>
      <c r="GQF28" s="162"/>
      <c r="GQG28" s="162"/>
      <c r="GQH28" s="162"/>
      <c r="GQI28" s="162"/>
      <c r="GQJ28" s="162"/>
      <c r="GQK28" s="162"/>
      <c r="GQL28" s="162"/>
      <c r="GQM28" s="162"/>
      <c r="GQN28" s="162"/>
      <c r="GQO28" s="162"/>
      <c r="GQP28" s="162"/>
      <c r="GQQ28" s="162"/>
      <c r="GQR28" s="162"/>
      <c r="GQS28" s="162"/>
      <c r="GQT28" s="162"/>
      <c r="GQU28" s="162"/>
      <c r="GQV28" s="162"/>
      <c r="GQW28" s="162"/>
      <c r="GQX28" s="162"/>
      <c r="GQY28" s="162"/>
      <c r="GQZ28" s="162"/>
      <c r="GRA28" s="162"/>
      <c r="GRB28" s="162"/>
      <c r="GRC28" s="162"/>
      <c r="GRD28" s="162"/>
      <c r="GRE28" s="162"/>
      <c r="GRF28" s="162"/>
      <c r="GRG28" s="162"/>
      <c r="GRH28" s="162"/>
      <c r="GRI28" s="162"/>
      <c r="GRJ28" s="162"/>
      <c r="GRK28" s="162"/>
      <c r="GRL28" s="162"/>
      <c r="GRM28" s="162"/>
      <c r="GRN28" s="162"/>
      <c r="GRO28" s="162"/>
      <c r="GRP28" s="162"/>
      <c r="GRQ28" s="162"/>
      <c r="GRR28" s="162"/>
      <c r="GRS28" s="162"/>
      <c r="GRT28" s="162"/>
      <c r="GRU28" s="162"/>
      <c r="GRV28" s="162"/>
      <c r="GRW28" s="162"/>
      <c r="GRX28" s="162"/>
      <c r="GRY28" s="162"/>
      <c r="GRZ28" s="162"/>
      <c r="GSA28" s="162"/>
      <c r="GSB28" s="162"/>
      <c r="GSC28" s="162"/>
      <c r="GSD28" s="162"/>
      <c r="GSE28" s="162"/>
      <c r="GSF28" s="162"/>
      <c r="GSG28" s="162"/>
      <c r="GSH28" s="162"/>
      <c r="GSI28" s="162"/>
      <c r="GSJ28" s="162"/>
      <c r="GSK28" s="162"/>
      <c r="GSL28" s="162"/>
      <c r="GSM28" s="162"/>
      <c r="GSN28" s="162"/>
      <c r="GSO28" s="162"/>
      <c r="GSP28" s="162"/>
      <c r="GSQ28" s="162"/>
      <c r="GSR28" s="162"/>
      <c r="GSS28" s="162"/>
      <c r="GST28" s="162"/>
      <c r="GSU28" s="162"/>
      <c r="GSV28" s="162"/>
      <c r="GSW28" s="162"/>
      <c r="GSX28" s="162"/>
      <c r="GSY28" s="162"/>
      <c r="GSZ28" s="162"/>
      <c r="GTA28" s="162"/>
      <c r="GTB28" s="162"/>
      <c r="GTC28" s="162"/>
      <c r="GTD28" s="162"/>
      <c r="GTE28" s="162"/>
      <c r="GTF28" s="162"/>
      <c r="GTG28" s="162"/>
      <c r="GTH28" s="162"/>
      <c r="GTI28" s="162"/>
      <c r="GTJ28" s="162"/>
      <c r="GTK28" s="162"/>
      <c r="GTL28" s="162"/>
      <c r="GTM28" s="162"/>
      <c r="GTN28" s="162"/>
      <c r="GTO28" s="162"/>
      <c r="GTP28" s="162"/>
      <c r="GTQ28" s="162"/>
      <c r="GTR28" s="162"/>
      <c r="GTS28" s="162"/>
      <c r="GTT28" s="162"/>
      <c r="GTU28" s="162"/>
      <c r="GTV28" s="162"/>
      <c r="GTW28" s="162"/>
      <c r="GTX28" s="162"/>
      <c r="GTY28" s="162"/>
      <c r="GTZ28" s="162"/>
      <c r="GUA28" s="162"/>
      <c r="GUB28" s="162"/>
      <c r="GUC28" s="162"/>
      <c r="GUD28" s="162"/>
      <c r="GUE28" s="162"/>
      <c r="GUF28" s="162"/>
      <c r="GUG28" s="162"/>
      <c r="GUH28" s="162"/>
      <c r="GUI28" s="162"/>
      <c r="GUJ28" s="162"/>
      <c r="GUK28" s="162"/>
      <c r="GUL28" s="162"/>
      <c r="GUM28" s="162"/>
      <c r="GUN28" s="162"/>
      <c r="GUO28" s="162"/>
      <c r="GUP28" s="162"/>
      <c r="GUQ28" s="162"/>
      <c r="GUR28" s="162"/>
      <c r="GUS28" s="162"/>
      <c r="GUT28" s="162"/>
      <c r="GUU28" s="162"/>
      <c r="GUV28" s="162"/>
      <c r="GUW28" s="162"/>
      <c r="GUX28" s="162"/>
      <c r="GUY28" s="162"/>
      <c r="GUZ28" s="162"/>
      <c r="GVA28" s="162"/>
      <c r="GVB28" s="162"/>
      <c r="GVC28" s="162"/>
      <c r="GVD28" s="162"/>
      <c r="GVE28" s="162"/>
      <c r="GVF28" s="162"/>
      <c r="GVG28" s="162"/>
      <c r="GVH28" s="162"/>
      <c r="GVI28" s="162"/>
      <c r="GVJ28" s="162"/>
      <c r="GVK28" s="162"/>
      <c r="GVL28" s="162"/>
      <c r="GVM28" s="162"/>
      <c r="GVN28" s="162"/>
      <c r="GVO28" s="162"/>
      <c r="GVP28" s="162"/>
      <c r="GVQ28" s="162"/>
      <c r="GVR28" s="162"/>
      <c r="GVS28" s="162"/>
      <c r="GVT28" s="162"/>
      <c r="GVU28" s="162"/>
      <c r="GVV28" s="162"/>
      <c r="GVW28" s="162"/>
      <c r="GVX28" s="162"/>
      <c r="GVY28" s="162"/>
      <c r="GVZ28" s="162"/>
      <c r="GWA28" s="162"/>
      <c r="GWB28" s="162"/>
      <c r="GWC28" s="162"/>
      <c r="GWD28" s="162"/>
      <c r="GWE28" s="162"/>
      <c r="GWF28" s="162"/>
      <c r="GWG28" s="162"/>
      <c r="GWH28" s="162"/>
      <c r="GWI28" s="162"/>
      <c r="GWJ28" s="162"/>
      <c r="GWK28" s="162"/>
      <c r="GWL28" s="162"/>
      <c r="GWM28" s="162"/>
      <c r="GWN28" s="162"/>
      <c r="GWO28" s="162"/>
      <c r="GWP28" s="162"/>
      <c r="GWQ28" s="162"/>
      <c r="GWR28" s="162"/>
      <c r="GWS28" s="162"/>
      <c r="GWT28" s="162"/>
      <c r="GWU28" s="162"/>
      <c r="GWV28" s="162"/>
      <c r="GWW28" s="162"/>
      <c r="GWX28" s="162"/>
      <c r="GWY28" s="162"/>
      <c r="GWZ28" s="162"/>
      <c r="GXA28" s="162"/>
      <c r="GXB28" s="162"/>
      <c r="GXC28" s="162"/>
      <c r="GXD28" s="162"/>
      <c r="GXE28" s="162"/>
      <c r="GXF28" s="162"/>
      <c r="GXG28" s="162"/>
      <c r="GXH28" s="162"/>
      <c r="GXI28" s="162"/>
      <c r="GXJ28" s="162"/>
      <c r="GXK28" s="162"/>
      <c r="GXL28" s="162"/>
      <c r="GXM28" s="162"/>
      <c r="GXN28" s="162"/>
      <c r="GXO28" s="162"/>
      <c r="GXP28" s="162"/>
      <c r="GXQ28" s="162"/>
      <c r="GXR28" s="162"/>
      <c r="GXS28" s="162"/>
      <c r="GXT28" s="162"/>
      <c r="GXU28" s="162"/>
      <c r="GXV28" s="162"/>
      <c r="GXW28" s="162"/>
      <c r="GXX28" s="162"/>
      <c r="GXY28" s="162"/>
      <c r="GXZ28" s="162"/>
      <c r="GYA28" s="162"/>
      <c r="GYB28" s="162"/>
      <c r="GYC28" s="162"/>
      <c r="GYD28" s="162"/>
      <c r="GYE28" s="162"/>
      <c r="GYF28" s="162"/>
      <c r="GYG28" s="162"/>
      <c r="GYH28" s="162"/>
      <c r="GYI28" s="162"/>
      <c r="GYJ28" s="162"/>
      <c r="GYK28" s="162"/>
      <c r="GYL28" s="162"/>
      <c r="GYM28" s="162"/>
      <c r="GYN28" s="162"/>
      <c r="GYO28" s="162"/>
      <c r="GYP28" s="162"/>
      <c r="GYQ28" s="162"/>
      <c r="GYR28" s="162"/>
      <c r="GYS28" s="162"/>
      <c r="GYT28" s="162"/>
      <c r="GYU28" s="162"/>
      <c r="GYV28" s="162"/>
      <c r="GYW28" s="162"/>
      <c r="GYX28" s="162"/>
      <c r="GYY28" s="162"/>
      <c r="GYZ28" s="162"/>
      <c r="GZA28" s="162"/>
      <c r="GZB28" s="162"/>
      <c r="GZC28" s="162"/>
      <c r="GZD28" s="162"/>
      <c r="GZE28" s="162"/>
      <c r="GZF28" s="162"/>
      <c r="GZG28" s="162"/>
      <c r="GZH28" s="162"/>
      <c r="GZI28" s="162"/>
      <c r="GZJ28" s="162"/>
      <c r="GZK28" s="162"/>
      <c r="GZL28" s="162"/>
      <c r="GZM28" s="162"/>
      <c r="GZN28" s="162"/>
      <c r="GZO28" s="162"/>
      <c r="GZP28" s="162"/>
      <c r="GZQ28" s="162"/>
      <c r="GZR28" s="162"/>
      <c r="GZS28" s="162"/>
      <c r="GZT28" s="162"/>
      <c r="GZU28" s="162"/>
      <c r="GZV28" s="162"/>
      <c r="GZW28" s="162"/>
      <c r="GZX28" s="162"/>
      <c r="GZY28" s="162"/>
      <c r="GZZ28" s="162"/>
      <c r="HAA28" s="162"/>
      <c r="HAB28" s="162"/>
      <c r="HAC28" s="162"/>
      <c r="HAD28" s="162"/>
      <c r="HAE28" s="162"/>
      <c r="HAF28" s="162"/>
      <c r="HAG28" s="162"/>
      <c r="HAH28" s="162"/>
      <c r="HAI28" s="162"/>
      <c r="HAJ28" s="162"/>
      <c r="HAK28" s="162"/>
      <c r="HAL28" s="162"/>
      <c r="HAM28" s="162"/>
      <c r="HAN28" s="162"/>
      <c r="HAO28" s="162"/>
      <c r="HAP28" s="162"/>
      <c r="HAQ28" s="162"/>
      <c r="HAR28" s="162"/>
      <c r="HAS28" s="162"/>
      <c r="HAT28" s="162"/>
      <c r="HAU28" s="162"/>
      <c r="HAV28" s="162"/>
      <c r="HAW28" s="162"/>
      <c r="HAX28" s="162"/>
      <c r="HAY28" s="162"/>
      <c r="HAZ28" s="162"/>
      <c r="HBA28" s="162"/>
      <c r="HBB28" s="162"/>
      <c r="HBC28" s="162"/>
      <c r="HBD28" s="162"/>
      <c r="HBE28" s="162"/>
      <c r="HBF28" s="162"/>
      <c r="HBG28" s="162"/>
      <c r="HBH28" s="162"/>
      <c r="HBI28" s="162"/>
      <c r="HBJ28" s="162"/>
      <c r="HBK28" s="162"/>
      <c r="HBL28" s="162"/>
      <c r="HBM28" s="162"/>
      <c r="HBN28" s="162"/>
      <c r="HBO28" s="162"/>
      <c r="HBP28" s="162"/>
      <c r="HBQ28" s="162"/>
      <c r="HBR28" s="162"/>
      <c r="HBS28" s="162"/>
      <c r="HBT28" s="162"/>
      <c r="HBU28" s="162"/>
      <c r="HBV28" s="162"/>
      <c r="HBW28" s="162"/>
      <c r="HBX28" s="162"/>
      <c r="HBY28" s="162"/>
      <c r="HBZ28" s="162"/>
      <c r="HCA28" s="162"/>
      <c r="HCB28" s="162"/>
      <c r="HCC28" s="162"/>
      <c r="HCD28" s="162"/>
      <c r="HCE28" s="162"/>
      <c r="HCF28" s="162"/>
      <c r="HCG28" s="162"/>
      <c r="HCH28" s="162"/>
      <c r="HCI28" s="162"/>
      <c r="HCJ28" s="162"/>
      <c r="HCK28" s="162"/>
      <c r="HCL28" s="162"/>
      <c r="HCM28" s="162"/>
      <c r="HCN28" s="162"/>
      <c r="HCO28" s="162"/>
      <c r="HCP28" s="162"/>
      <c r="HCQ28" s="162"/>
      <c r="HCR28" s="162"/>
      <c r="HCS28" s="162"/>
      <c r="HCT28" s="162"/>
      <c r="HCU28" s="162"/>
      <c r="HCV28" s="162"/>
      <c r="HCW28" s="162"/>
      <c r="HCX28" s="162"/>
      <c r="HCY28" s="162"/>
      <c r="HCZ28" s="162"/>
      <c r="HDA28" s="162"/>
      <c r="HDB28" s="162"/>
      <c r="HDC28" s="162"/>
      <c r="HDD28" s="162"/>
      <c r="HDE28" s="162"/>
      <c r="HDF28" s="162"/>
      <c r="HDG28" s="162"/>
      <c r="HDH28" s="162"/>
      <c r="HDI28" s="162"/>
      <c r="HDJ28" s="162"/>
      <c r="HDK28" s="162"/>
      <c r="HDL28" s="162"/>
      <c r="HDM28" s="162"/>
      <c r="HDN28" s="162"/>
      <c r="HDO28" s="162"/>
      <c r="HDP28" s="162"/>
      <c r="HDQ28" s="162"/>
      <c r="HDR28" s="162"/>
      <c r="HDS28" s="162"/>
      <c r="HDT28" s="162"/>
      <c r="HDU28" s="162"/>
      <c r="HDV28" s="162"/>
      <c r="HDW28" s="162"/>
      <c r="HDX28" s="162"/>
      <c r="HDY28" s="162"/>
      <c r="HDZ28" s="162"/>
      <c r="HEA28" s="162"/>
      <c r="HEB28" s="162"/>
      <c r="HEC28" s="162"/>
      <c r="HED28" s="162"/>
      <c r="HEE28" s="162"/>
      <c r="HEF28" s="162"/>
      <c r="HEG28" s="162"/>
      <c r="HEH28" s="162"/>
      <c r="HEI28" s="162"/>
      <c r="HEJ28" s="162"/>
      <c r="HEK28" s="162"/>
      <c r="HEL28" s="162"/>
      <c r="HEM28" s="162"/>
      <c r="HEN28" s="162"/>
      <c r="HEO28" s="162"/>
      <c r="HEP28" s="162"/>
      <c r="HEQ28" s="162"/>
      <c r="HER28" s="162"/>
      <c r="HES28" s="162"/>
      <c r="HET28" s="162"/>
      <c r="HEU28" s="162"/>
      <c r="HEV28" s="162"/>
      <c r="HEW28" s="162"/>
      <c r="HEX28" s="162"/>
      <c r="HEY28" s="162"/>
      <c r="HEZ28" s="162"/>
      <c r="HFA28" s="162"/>
      <c r="HFB28" s="162"/>
      <c r="HFC28" s="162"/>
      <c r="HFD28" s="162"/>
      <c r="HFE28" s="162"/>
      <c r="HFF28" s="162"/>
      <c r="HFG28" s="162"/>
      <c r="HFH28" s="162"/>
      <c r="HFI28" s="162"/>
      <c r="HFJ28" s="162"/>
      <c r="HFK28" s="162"/>
      <c r="HFL28" s="162"/>
      <c r="HFM28" s="162"/>
      <c r="HFN28" s="162"/>
      <c r="HFO28" s="162"/>
      <c r="HFP28" s="162"/>
      <c r="HFQ28" s="162"/>
      <c r="HFR28" s="162"/>
      <c r="HFS28" s="162"/>
      <c r="HFT28" s="162"/>
      <c r="HFU28" s="162"/>
      <c r="HFV28" s="162"/>
      <c r="HFW28" s="162"/>
      <c r="HFX28" s="162"/>
      <c r="HFY28" s="162"/>
      <c r="HFZ28" s="162"/>
      <c r="HGA28" s="162"/>
      <c r="HGB28" s="162"/>
      <c r="HGC28" s="162"/>
      <c r="HGD28" s="162"/>
      <c r="HGE28" s="162"/>
      <c r="HGF28" s="162"/>
      <c r="HGG28" s="162"/>
      <c r="HGH28" s="162"/>
      <c r="HGI28" s="162"/>
      <c r="HGJ28" s="162"/>
      <c r="HGK28" s="162"/>
      <c r="HGL28" s="162"/>
      <c r="HGM28" s="162"/>
      <c r="HGN28" s="162"/>
      <c r="HGO28" s="162"/>
      <c r="HGP28" s="162"/>
      <c r="HGQ28" s="162"/>
      <c r="HGR28" s="162"/>
      <c r="HGS28" s="162"/>
      <c r="HGT28" s="162"/>
      <c r="HGU28" s="162"/>
      <c r="HGV28" s="162"/>
      <c r="HGW28" s="162"/>
      <c r="HGX28" s="162"/>
      <c r="HGY28" s="162"/>
      <c r="HGZ28" s="162"/>
      <c r="HHA28" s="162"/>
      <c r="HHB28" s="162"/>
      <c r="HHC28" s="162"/>
      <c r="HHD28" s="162"/>
      <c r="HHE28" s="162"/>
      <c r="HHF28" s="162"/>
      <c r="HHG28" s="162"/>
      <c r="HHH28" s="162"/>
      <c r="HHI28" s="162"/>
      <c r="HHJ28" s="162"/>
      <c r="HHK28" s="162"/>
      <c r="HHL28" s="162"/>
      <c r="HHM28" s="162"/>
      <c r="HHN28" s="162"/>
      <c r="HHO28" s="162"/>
      <c r="HHP28" s="162"/>
      <c r="HHQ28" s="162"/>
      <c r="HHR28" s="162"/>
      <c r="HHS28" s="162"/>
      <c r="HHT28" s="162"/>
      <c r="HHU28" s="162"/>
      <c r="HHV28" s="162"/>
      <c r="HHW28" s="162"/>
      <c r="HHX28" s="162"/>
      <c r="HHY28" s="162"/>
      <c r="HHZ28" s="162"/>
      <c r="HIA28" s="162"/>
      <c r="HIB28" s="162"/>
      <c r="HIC28" s="162"/>
      <c r="HID28" s="162"/>
      <c r="HIE28" s="162"/>
      <c r="HIF28" s="162"/>
      <c r="HIG28" s="162"/>
      <c r="HIH28" s="162"/>
      <c r="HII28" s="162"/>
      <c r="HIJ28" s="162"/>
      <c r="HIK28" s="162"/>
      <c r="HIL28" s="162"/>
      <c r="HIM28" s="162"/>
      <c r="HIN28" s="162"/>
      <c r="HIO28" s="162"/>
      <c r="HIP28" s="162"/>
      <c r="HIQ28" s="162"/>
      <c r="HIR28" s="162"/>
      <c r="HIS28" s="162"/>
      <c r="HIT28" s="162"/>
      <c r="HIU28" s="162"/>
      <c r="HIV28" s="162"/>
      <c r="HIW28" s="162"/>
      <c r="HIX28" s="162"/>
      <c r="HIY28" s="162"/>
      <c r="HIZ28" s="162"/>
      <c r="HJA28" s="162"/>
      <c r="HJB28" s="162"/>
      <c r="HJC28" s="162"/>
      <c r="HJD28" s="162"/>
      <c r="HJE28" s="162"/>
      <c r="HJF28" s="162"/>
      <c r="HJG28" s="162"/>
      <c r="HJH28" s="162"/>
      <c r="HJI28" s="162"/>
      <c r="HJJ28" s="162"/>
      <c r="HJK28" s="162"/>
      <c r="HJL28" s="162"/>
      <c r="HJM28" s="162"/>
      <c r="HJN28" s="162"/>
      <c r="HJO28" s="162"/>
      <c r="HJP28" s="162"/>
      <c r="HJQ28" s="162"/>
      <c r="HJR28" s="162"/>
      <c r="HJS28" s="162"/>
      <c r="HJT28" s="162"/>
      <c r="HJU28" s="162"/>
      <c r="HJV28" s="162"/>
      <c r="HJW28" s="162"/>
      <c r="HJX28" s="162"/>
      <c r="HJY28" s="162"/>
      <c r="HJZ28" s="162"/>
      <c r="HKA28" s="162"/>
      <c r="HKB28" s="162"/>
      <c r="HKC28" s="162"/>
      <c r="HKD28" s="162"/>
      <c r="HKE28" s="162"/>
      <c r="HKF28" s="162"/>
      <c r="HKG28" s="162"/>
      <c r="HKH28" s="162"/>
      <c r="HKI28" s="162"/>
      <c r="HKJ28" s="162"/>
      <c r="HKK28" s="162"/>
      <c r="HKL28" s="162"/>
      <c r="HKM28" s="162"/>
      <c r="HKN28" s="162"/>
      <c r="HKO28" s="162"/>
      <c r="HKP28" s="162"/>
      <c r="HKQ28" s="162"/>
      <c r="HKR28" s="162"/>
      <c r="HKS28" s="162"/>
      <c r="HKT28" s="162"/>
      <c r="HKU28" s="162"/>
      <c r="HKV28" s="162"/>
      <c r="HKW28" s="162"/>
      <c r="HKX28" s="162"/>
      <c r="HKY28" s="162"/>
      <c r="HKZ28" s="162"/>
      <c r="HLA28" s="162"/>
      <c r="HLB28" s="162"/>
      <c r="HLC28" s="162"/>
      <c r="HLD28" s="162"/>
      <c r="HLE28" s="162"/>
      <c r="HLF28" s="162"/>
      <c r="HLG28" s="162"/>
      <c r="HLH28" s="162"/>
      <c r="HLI28" s="162"/>
      <c r="HLJ28" s="162"/>
      <c r="HLK28" s="162"/>
      <c r="HLL28" s="162"/>
      <c r="HLM28" s="162"/>
      <c r="HLN28" s="162"/>
      <c r="HLO28" s="162"/>
      <c r="HLP28" s="162"/>
      <c r="HLQ28" s="162"/>
      <c r="HLR28" s="162"/>
      <c r="HLS28" s="162"/>
      <c r="HLT28" s="162"/>
      <c r="HLU28" s="162"/>
      <c r="HLV28" s="162"/>
      <c r="HLW28" s="162"/>
      <c r="HLX28" s="162"/>
      <c r="HLY28" s="162"/>
      <c r="HLZ28" s="162"/>
      <c r="HMA28" s="162"/>
      <c r="HMB28" s="162"/>
      <c r="HMC28" s="162"/>
      <c r="HMD28" s="162"/>
      <c r="HME28" s="162"/>
      <c r="HMF28" s="162"/>
      <c r="HMG28" s="162"/>
      <c r="HMH28" s="162"/>
      <c r="HMI28" s="162"/>
      <c r="HMJ28" s="162"/>
      <c r="HMK28" s="162"/>
      <c r="HML28" s="162"/>
      <c r="HMM28" s="162"/>
      <c r="HMN28" s="162"/>
      <c r="HMO28" s="162"/>
      <c r="HMP28" s="162"/>
      <c r="HMQ28" s="162"/>
      <c r="HMR28" s="162"/>
      <c r="HMS28" s="162"/>
      <c r="HMT28" s="162"/>
      <c r="HMU28" s="162"/>
      <c r="HMV28" s="162"/>
      <c r="HMW28" s="162"/>
      <c r="HMX28" s="162"/>
      <c r="HMY28" s="162"/>
      <c r="HMZ28" s="162"/>
      <c r="HNA28" s="162"/>
      <c r="HNB28" s="162"/>
      <c r="HNC28" s="162"/>
      <c r="HND28" s="162"/>
      <c r="HNE28" s="162"/>
      <c r="HNF28" s="162"/>
      <c r="HNG28" s="162"/>
      <c r="HNH28" s="162"/>
      <c r="HNI28" s="162"/>
      <c r="HNJ28" s="162"/>
      <c r="HNK28" s="162"/>
      <c r="HNL28" s="162"/>
      <c r="HNM28" s="162"/>
      <c r="HNN28" s="162"/>
      <c r="HNO28" s="162"/>
      <c r="HNP28" s="162"/>
      <c r="HNQ28" s="162"/>
      <c r="HNR28" s="162"/>
      <c r="HNS28" s="162"/>
      <c r="HNT28" s="162"/>
      <c r="HNU28" s="162"/>
      <c r="HNV28" s="162"/>
      <c r="HNW28" s="162"/>
      <c r="HNX28" s="162"/>
      <c r="HNY28" s="162"/>
      <c r="HNZ28" s="162"/>
      <c r="HOA28" s="162"/>
      <c r="HOB28" s="162"/>
      <c r="HOC28" s="162"/>
      <c r="HOD28" s="162"/>
      <c r="HOE28" s="162"/>
      <c r="HOF28" s="162"/>
      <c r="HOG28" s="162"/>
      <c r="HOH28" s="162"/>
      <c r="HOI28" s="162"/>
      <c r="HOJ28" s="162"/>
      <c r="HOK28" s="162"/>
      <c r="HOL28" s="162"/>
      <c r="HOM28" s="162"/>
      <c r="HON28" s="162"/>
      <c r="HOO28" s="162"/>
      <c r="HOP28" s="162"/>
      <c r="HOQ28" s="162"/>
      <c r="HOR28" s="162"/>
      <c r="HOS28" s="162"/>
      <c r="HOT28" s="162"/>
      <c r="HOU28" s="162"/>
      <c r="HOV28" s="162"/>
      <c r="HOW28" s="162"/>
      <c r="HOX28" s="162"/>
      <c r="HOY28" s="162"/>
      <c r="HOZ28" s="162"/>
      <c r="HPA28" s="162"/>
      <c r="HPB28" s="162"/>
      <c r="HPC28" s="162"/>
      <c r="HPD28" s="162"/>
      <c r="HPE28" s="162"/>
      <c r="HPF28" s="162"/>
      <c r="HPG28" s="162"/>
      <c r="HPH28" s="162"/>
      <c r="HPI28" s="162"/>
      <c r="HPJ28" s="162"/>
      <c r="HPK28" s="162"/>
      <c r="HPL28" s="162"/>
      <c r="HPM28" s="162"/>
      <c r="HPN28" s="162"/>
      <c r="HPO28" s="162"/>
      <c r="HPP28" s="162"/>
      <c r="HPQ28" s="162"/>
      <c r="HPR28" s="162"/>
      <c r="HPS28" s="162"/>
      <c r="HPT28" s="162"/>
      <c r="HPU28" s="162"/>
      <c r="HPV28" s="162"/>
      <c r="HPW28" s="162"/>
      <c r="HPX28" s="162"/>
      <c r="HPY28" s="162"/>
      <c r="HPZ28" s="162"/>
      <c r="HQA28" s="162"/>
      <c r="HQB28" s="162"/>
      <c r="HQC28" s="162"/>
      <c r="HQD28" s="162"/>
      <c r="HQE28" s="162"/>
      <c r="HQF28" s="162"/>
      <c r="HQG28" s="162"/>
      <c r="HQH28" s="162"/>
      <c r="HQI28" s="162"/>
      <c r="HQJ28" s="162"/>
      <c r="HQK28" s="162"/>
      <c r="HQL28" s="162"/>
      <c r="HQM28" s="162"/>
      <c r="HQN28" s="162"/>
      <c r="HQO28" s="162"/>
      <c r="HQP28" s="162"/>
      <c r="HQQ28" s="162"/>
      <c r="HQR28" s="162"/>
      <c r="HQS28" s="162"/>
      <c r="HQT28" s="162"/>
      <c r="HQU28" s="162"/>
      <c r="HQV28" s="162"/>
      <c r="HQW28" s="162"/>
      <c r="HQX28" s="162"/>
      <c r="HQY28" s="162"/>
      <c r="HQZ28" s="162"/>
      <c r="HRA28" s="162"/>
      <c r="HRB28" s="162"/>
      <c r="HRC28" s="162"/>
      <c r="HRD28" s="162"/>
      <c r="HRE28" s="162"/>
      <c r="HRF28" s="162"/>
      <c r="HRG28" s="162"/>
      <c r="HRH28" s="162"/>
      <c r="HRI28" s="162"/>
      <c r="HRJ28" s="162"/>
      <c r="HRK28" s="162"/>
      <c r="HRL28" s="162"/>
      <c r="HRM28" s="162"/>
      <c r="HRN28" s="162"/>
      <c r="HRO28" s="162"/>
      <c r="HRP28" s="162"/>
      <c r="HRQ28" s="162"/>
      <c r="HRR28" s="162"/>
      <c r="HRS28" s="162"/>
      <c r="HRT28" s="162"/>
      <c r="HRU28" s="162"/>
      <c r="HRV28" s="162"/>
      <c r="HRW28" s="162"/>
      <c r="HRX28" s="162"/>
      <c r="HRY28" s="162"/>
      <c r="HRZ28" s="162"/>
      <c r="HSA28" s="162"/>
      <c r="HSB28" s="162"/>
      <c r="HSC28" s="162"/>
      <c r="HSD28" s="162"/>
      <c r="HSE28" s="162"/>
      <c r="HSF28" s="162"/>
      <c r="HSG28" s="162"/>
      <c r="HSH28" s="162"/>
      <c r="HSI28" s="162"/>
      <c r="HSJ28" s="162"/>
      <c r="HSK28" s="162"/>
      <c r="HSL28" s="162"/>
      <c r="HSM28" s="162"/>
      <c r="HSN28" s="162"/>
      <c r="HSO28" s="162"/>
      <c r="HSP28" s="162"/>
      <c r="HSQ28" s="162"/>
      <c r="HSR28" s="162"/>
      <c r="HSS28" s="162"/>
      <c r="HST28" s="162"/>
      <c r="HSU28" s="162"/>
      <c r="HSV28" s="162"/>
      <c r="HSW28" s="162"/>
      <c r="HSX28" s="162"/>
      <c r="HSY28" s="162"/>
      <c r="HSZ28" s="162"/>
      <c r="HTA28" s="162"/>
      <c r="HTB28" s="162"/>
      <c r="HTC28" s="162"/>
      <c r="HTD28" s="162"/>
      <c r="HTE28" s="162"/>
      <c r="HTF28" s="162"/>
      <c r="HTG28" s="162"/>
      <c r="HTH28" s="162"/>
      <c r="HTI28" s="162"/>
      <c r="HTJ28" s="162"/>
      <c r="HTK28" s="162"/>
      <c r="HTL28" s="162"/>
      <c r="HTM28" s="162"/>
      <c r="HTN28" s="162"/>
      <c r="HTO28" s="162"/>
      <c r="HTP28" s="162"/>
      <c r="HTQ28" s="162"/>
      <c r="HTR28" s="162"/>
      <c r="HTS28" s="162"/>
      <c r="HTT28" s="162"/>
      <c r="HTU28" s="162"/>
      <c r="HTV28" s="162"/>
      <c r="HTW28" s="162"/>
      <c r="HTX28" s="162"/>
      <c r="HTY28" s="162"/>
      <c r="HTZ28" s="162"/>
      <c r="HUA28" s="162"/>
      <c r="HUB28" s="162"/>
      <c r="HUC28" s="162"/>
      <c r="HUD28" s="162"/>
      <c r="HUE28" s="162"/>
      <c r="HUF28" s="162"/>
      <c r="HUG28" s="162"/>
      <c r="HUH28" s="162"/>
      <c r="HUI28" s="162"/>
      <c r="HUJ28" s="162"/>
      <c r="HUK28" s="162"/>
      <c r="HUL28" s="162"/>
      <c r="HUM28" s="162"/>
      <c r="HUN28" s="162"/>
      <c r="HUO28" s="162"/>
      <c r="HUP28" s="162"/>
      <c r="HUQ28" s="162"/>
      <c r="HUR28" s="162"/>
      <c r="HUS28" s="162"/>
      <c r="HUT28" s="162"/>
      <c r="HUU28" s="162"/>
      <c r="HUV28" s="162"/>
      <c r="HUW28" s="162"/>
      <c r="HUX28" s="162"/>
      <c r="HUY28" s="162"/>
      <c r="HUZ28" s="162"/>
      <c r="HVA28" s="162"/>
      <c r="HVB28" s="162"/>
      <c r="HVC28" s="162"/>
      <c r="HVD28" s="162"/>
      <c r="HVE28" s="162"/>
      <c r="HVF28" s="162"/>
      <c r="HVG28" s="162"/>
      <c r="HVH28" s="162"/>
      <c r="HVI28" s="162"/>
      <c r="HVJ28" s="162"/>
      <c r="HVK28" s="162"/>
      <c r="HVL28" s="162"/>
      <c r="HVM28" s="162"/>
      <c r="HVN28" s="162"/>
      <c r="HVO28" s="162"/>
      <c r="HVP28" s="162"/>
      <c r="HVQ28" s="162"/>
      <c r="HVR28" s="162"/>
      <c r="HVS28" s="162"/>
      <c r="HVT28" s="162"/>
      <c r="HVU28" s="162"/>
      <c r="HVV28" s="162"/>
      <c r="HVW28" s="162"/>
      <c r="HVX28" s="162"/>
      <c r="HVY28" s="162"/>
      <c r="HVZ28" s="162"/>
      <c r="HWA28" s="162"/>
      <c r="HWB28" s="162"/>
      <c r="HWC28" s="162"/>
      <c r="HWD28" s="162"/>
      <c r="HWE28" s="162"/>
      <c r="HWF28" s="162"/>
      <c r="HWG28" s="162"/>
      <c r="HWH28" s="162"/>
      <c r="HWI28" s="162"/>
      <c r="HWJ28" s="162"/>
      <c r="HWK28" s="162"/>
      <c r="HWL28" s="162"/>
      <c r="HWM28" s="162"/>
      <c r="HWN28" s="162"/>
      <c r="HWO28" s="162"/>
      <c r="HWP28" s="162"/>
      <c r="HWQ28" s="162"/>
      <c r="HWR28" s="162"/>
      <c r="HWS28" s="162"/>
      <c r="HWT28" s="162"/>
      <c r="HWU28" s="162"/>
      <c r="HWV28" s="162"/>
      <c r="HWW28" s="162"/>
      <c r="HWX28" s="162"/>
      <c r="HWY28" s="162"/>
      <c r="HWZ28" s="162"/>
      <c r="HXA28" s="162"/>
      <c r="HXB28" s="162"/>
      <c r="HXC28" s="162"/>
      <c r="HXD28" s="162"/>
      <c r="HXE28" s="162"/>
      <c r="HXF28" s="162"/>
      <c r="HXG28" s="162"/>
      <c r="HXH28" s="162"/>
      <c r="HXI28" s="162"/>
      <c r="HXJ28" s="162"/>
      <c r="HXK28" s="162"/>
      <c r="HXL28" s="162"/>
      <c r="HXM28" s="162"/>
      <c r="HXN28" s="162"/>
      <c r="HXO28" s="162"/>
      <c r="HXP28" s="162"/>
      <c r="HXQ28" s="162"/>
      <c r="HXR28" s="162"/>
      <c r="HXS28" s="162"/>
      <c r="HXT28" s="162"/>
      <c r="HXU28" s="162"/>
      <c r="HXV28" s="162"/>
      <c r="HXW28" s="162"/>
      <c r="HXX28" s="162"/>
      <c r="HXY28" s="162"/>
      <c r="HXZ28" s="162"/>
      <c r="HYA28" s="162"/>
      <c r="HYB28" s="162"/>
      <c r="HYC28" s="162"/>
      <c r="HYD28" s="162"/>
      <c r="HYE28" s="162"/>
      <c r="HYF28" s="162"/>
      <c r="HYG28" s="162"/>
      <c r="HYH28" s="162"/>
      <c r="HYI28" s="162"/>
      <c r="HYJ28" s="162"/>
      <c r="HYK28" s="162"/>
      <c r="HYL28" s="162"/>
      <c r="HYM28" s="162"/>
      <c r="HYN28" s="162"/>
      <c r="HYO28" s="162"/>
      <c r="HYP28" s="162"/>
      <c r="HYQ28" s="162"/>
      <c r="HYR28" s="162"/>
      <c r="HYS28" s="162"/>
      <c r="HYT28" s="162"/>
      <c r="HYU28" s="162"/>
      <c r="HYV28" s="162"/>
      <c r="HYW28" s="162"/>
      <c r="HYX28" s="162"/>
      <c r="HYY28" s="162"/>
      <c r="HYZ28" s="162"/>
      <c r="HZA28" s="162"/>
      <c r="HZB28" s="162"/>
      <c r="HZC28" s="162"/>
      <c r="HZD28" s="162"/>
      <c r="HZE28" s="162"/>
      <c r="HZF28" s="162"/>
      <c r="HZG28" s="162"/>
      <c r="HZH28" s="162"/>
      <c r="HZI28" s="162"/>
      <c r="HZJ28" s="162"/>
      <c r="HZK28" s="162"/>
      <c r="HZL28" s="162"/>
      <c r="HZM28" s="162"/>
      <c r="HZN28" s="162"/>
      <c r="HZO28" s="162"/>
      <c r="HZP28" s="162"/>
      <c r="HZQ28" s="162"/>
      <c r="HZR28" s="162"/>
      <c r="HZS28" s="162"/>
      <c r="HZT28" s="162"/>
      <c r="HZU28" s="162"/>
      <c r="HZV28" s="162"/>
      <c r="HZW28" s="162"/>
      <c r="HZX28" s="162"/>
      <c r="HZY28" s="162"/>
      <c r="HZZ28" s="162"/>
      <c r="IAA28" s="162"/>
      <c r="IAB28" s="162"/>
      <c r="IAC28" s="162"/>
      <c r="IAD28" s="162"/>
      <c r="IAE28" s="162"/>
      <c r="IAF28" s="162"/>
      <c r="IAG28" s="162"/>
      <c r="IAH28" s="162"/>
      <c r="IAI28" s="162"/>
      <c r="IAJ28" s="162"/>
      <c r="IAK28" s="162"/>
      <c r="IAL28" s="162"/>
      <c r="IAM28" s="162"/>
      <c r="IAN28" s="162"/>
      <c r="IAO28" s="162"/>
      <c r="IAP28" s="162"/>
      <c r="IAQ28" s="162"/>
      <c r="IAR28" s="162"/>
      <c r="IAS28" s="162"/>
      <c r="IAT28" s="162"/>
      <c r="IAU28" s="162"/>
      <c r="IAV28" s="162"/>
      <c r="IAW28" s="162"/>
      <c r="IAX28" s="162"/>
      <c r="IAY28" s="162"/>
      <c r="IAZ28" s="162"/>
      <c r="IBA28" s="162"/>
      <c r="IBB28" s="162"/>
      <c r="IBC28" s="162"/>
      <c r="IBD28" s="162"/>
      <c r="IBE28" s="162"/>
      <c r="IBF28" s="162"/>
      <c r="IBG28" s="162"/>
      <c r="IBH28" s="162"/>
      <c r="IBI28" s="162"/>
      <c r="IBJ28" s="162"/>
      <c r="IBK28" s="162"/>
      <c r="IBL28" s="162"/>
      <c r="IBM28" s="162"/>
      <c r="IBN28" s="162"/>
      <c r="IBO28" s="162"/>
      <c r="IBP28" s="162"/>
      <c r="IBQ28" s="162"/>
      <c r="IBR28" s="162"/>
      <c r="IBS28" s="162"/>
      <c r="IBT28" s="162"/>
      <c r="IBU28" s="162"/>
      <c r="IBV28" s="162"/>
      <c r="IBW28" s="162"/>
      <c r="IBX28" s="162"/>
      <c r="IBY28" s="162"/>
      <c r="IBZ28" s="162"/>
      <c r="ICA28" s="162"/>
      <c r="ICB28" s="162"/>
      <c r="ICC28" s="162"/>
      <c r="ICD28" s="162"/>
      <c r="ICE28" s="162"/>
      <c r="ICF28" s="162"/>
      <c r="ICG28" s="162"/>
      <c r="ICH28" s="162"/>
      <c r="ICI28" s="162"/>
      <c r="ICJ28" s="162"/>
      <c r="ICK28" s="162"/>
      <c r="ICL28" s="162"/>
      <c r="ICM28" s="162"/>
      <c r="ICN28" s="162"/>
      <c r="ICO28" s="162"/>
      <c r="ICP28" s="162"/>
      <c r="ICQ28" s="162"/>
      <c r="ICR28" s="162"/>
      <c r="ICS28" s="162"/>
      <c r="ICT28" s="162"/>
      <c r="ICU28" s="162"/>
      <c r="ICV28" s="162"/>
      <c r="ICW28" s="162"/>
      <c r="ICX28" s="162"/>
      <c r="ICY28" s="162"/>
      <c r="ICZ28" s="162"/>
      <c r="IDA28" s="162"/>
      <c r="IDB28" s="162"/>
      <c r="IDC28" s="162"/>
      <c r="IDD28" s="162"/>
      <c r="IDE28" s="162"/>
      <c r="IDF28" s="162"/>
      <c r="IDG28" s="162"/>
      <c r="IDH28" s="162"/>
      <c r="IDI28" s="162"/>
      <c r="IDJ28" s="162"/>
      <c r="IDK28" s="162"/>
      <c r="IDL28" s="162"/>
      <c r="IDM28" s="162"/>
      <c r="IDN28" s="162"/>
      <c r="IDO28" s="162"/>
      <c r="IDP28" s="162"/>
      <c r="IDQ28" s="162"/>
      <c r="IDR28" s="162"/>
      <c r="IDS28" s="162"/>
      <c r="IDT28" s="162"/>
      <c r="IDU28" s="162"/>
      <c r="IDV28" s="162"/>
      <c r="IDW28" s="162"/>
      <c r="IDX28" s="162"/>
      <c r="IDY28" s="162"/>
      <c r="IDZ28" s="162"/>
      <c r="IEA28" s="162"/>
      <c r="IEB28" s="162"/>
      <c r="IEC28" s="162"/>
      <c r="IED28" s="162"/>
      <c r="IEE28" s="162"/>
      <c r="IEF28" s="162"/>
      <c r="IEG28" s="162"/>
      <c r="IEH28" s="162"/>
      <c r="IEI28" s="162"/>
      <c r="IEJ28" s="162"/>
      <c r="IEK28" s="162"/>
      <c r="IEL28" s="162"/>
      <c r="IEM28" s="162"/>
      <c r="IEN28" s="162"/>
      <c r="IEO28" s="162"/>
      <c r="IEP28" s="162"/>
      <c r="IEQ28" s="162"/>
      <c r="IER28" s="162"/>
      <c r="IES28" s="162"/>
      <c r="IET28" s="162"/>
      <c r="IEU28" s="162"/>
      <c r="IEV28" s="162"/>
      <c r="IEW28" s="162"/>
      <c r="IEX28" s="162"/>
      <c r="IEY28" s="162"/>
      <c r="IEZ28" s="162"/>
      <c r="IFA28" s="162"/>
      <c r="IFB28" s="162"/>
      <c r="IFC28" s="162"/>
      <c r="IFD28" s="162"/>
      <c r="IFE28" s="162"/>
      <c r="IFF28" s="162"/>
      <c r="IFG28" s="162"/>
      <c r="IFH28" s="162"/>
      <c r="IFI28" s="162"/>
      <c r="IFJ28" s="162"/>
      <c r="IFK28" s="162"/>
      <c r="IFL28" s="162"/>
      <c r="IFM28" s="162"/>
      <c r="IFN28" s="162"/>
      <c r="IFO28" s="162"/>
      <c r="IFP28" s="162"/>
      <c r="IFQ28" s="162"/>
      <c r="IFR28" s="162"/>
      <c r="IFS28" s="162"/>
      <c r="IFT28" s="162"/>
      <c r="IFU28" s="162"/>
      <c r="IFV28" s="162"/>
      <c r="IFW28" s="162"/>
      <c r="IFX28" s="162"/>
      <c r="IFY28" s="162"/>
      <c r="IFZ28" s="162"/>
      <c r="IGA28" s="162"/>
      <c r="IGB28" s="162"/>
      <c r="IGC28" s="162"/>
      <c r="IGD28" s="162"/>
      <c r="IGE28" s="162"/>
      <c r="IGF28" s="162"/>
      <c r="IGG28" s="162"/>
      <c r="IGH28" s="162"/>
      <c r="IGI28" s="162"/>
      <c r="IGJ28" s="162"/>
      <c r="IGK28" s="162"/>
      <c r="IGL28" s="162"/>
      <c r="IGM28" s="162"/>
      <c r="IGN28" s="162"/>
      <c r="IGO28" s="162"/>
      <c r="IGP28" s="162"/>
      <c r="IGQ28" s="162"/>
      <c r="IGR28" s="162"/>
      <c r="IGS28" s="162"/>
      <c r="IGT28" s="162"/>
      <c r="IGU28" s="162"/>
      <c r="IGV28" s="162"/>
      <c r="IGW28" s="162"/>
      <c r="IGX28" s="162"/>
      <c r="IGY28" s="162"/>
      <c r="IGZ28" s="162"/>
      <c r="IHA28" s="162"/>
      <c r="IHB28" s="162"/>
      <c r="IHC28" s="162"/>
      <c r="IHD28" s="162"/>
      <c r="IHE28" s="162"/>
      <c r="IHF28" s="162"/>
      <c r="IHG28" s="162"/>
      <c r="IHH28" s="162"/>
      <c r="IHI28" s="162"/>
      <c r="IHJ28" s="162"/>
      <c r="IHK28" s="162"/>
      <c r="IHL28" s="162"/>
      <c r="IHM28" s="162"/>
      <c r="IHN28" s="162"/>
      <c r="IHO28" s="162"/>
      <c r="IHP28" s="162"/>
      <c r="IHQ28" s="162"/>
      <c r="IHR28" s="162"/>
      <c r="IHS28" s="162"/>
      <c r="IHT28" s="162"/>
      <c r="IHU28" s="162"/>
      <c r="IHV28" s="162"/>
      <c r="IHW28" s="162"/>
      <c r="IHX28" s="162"/>
      <c r="IHY28" s="162"/>
      <c r="IHZ28" s="162"/>
      <c r="IIA28" s="162"/>
      <c r="IIB28" s="162"/>
      <c r="IIC28" s="162"/>
      <c r="IID28" s="162"/>
      <c r="IIE28" s="162"/>
      <c r="IIF28" s="162"/>
      <c r="IIG28" s="162"/>
      <c r="IIH28" s="162"/>
      <c r="III28" s="162"/>
      <c r="IIJ28" s="162"/>
      <c r="IIK28" s="162"/>
      <c r="IIL28" s="162"/>
      <c r="IIM28" s="162"/>
      <c r="IIN28" s="162"/>
      <c r="IIO28" s="162"/>
      <c r="IIP28" s="162"/>
      <c r="IIQ28" s="162"/>
      <c r="IIR28" s="162"/>
      <c r="IIS28" s="162"/>
      <c r="IIT28" s="162"/>
      <c r="IIU28" s="162"/>
      <c r="IIV28" s="162"/>
      <c r="IIW28" s="162"/>
      <c r="IIX28" s="162"/>
      <c r="IIY28" s="162"/>
      <c r="IIZ28" s="162"/>
      <c r="IJA28" s="162"/>
      <c r="IJB28" s="162"/>
      <c r="IJC28" s="162"/>
      <c r="IJD28" s="162"/>
      <c r="IJE28" s="162"/>
      <c r="IJF28" s="162"/>
      <c r="IJG28" s="162"/>
      <c r="IJH28" s="162"/>
      <c r="IJI28" s="162"/>
      <c r="IJJ28" s="162"/>
      <c r="IJK28" s="162"/>
      <c r="IJL28" s="162"/>
      <c r="IJM28" s="162"/>
      <c r="IJN28" s="162"/>
      <c r="IJO28" s="162"/>
      <c r="IJP28" s="162"/>
      <c r="IJQ28" s="162"/>
      <c r="IJR28" s="162"/>
      <c r="IJS28" s="162"/>
      <c r="IJT28" s="162"/>
      <c r="IJU28" s="162"/>
      <c r="IJV28" s="162"/>
      <c r="IJW28" s="162"/>
      <c r="IJX28" s="162"/>
      <c r="IJY28" s="162"/>
      <c r="IJZ28" s="162"/>
      <c r="IKA28" s="162"/>
      <c r="IKB28" s="162"/>
      <c r="IKC28" s="162"/>
      <c r="IKD28" s="162"/>
      <c r="IKE28" s="162"/>
      <c r="IKF28" s="162"/>
      <c r="IKG28" s="162"/>
      <c r="IKH28" s="162"/>
      <c r="IKI28" s="162"/>
      <c r="IKJ28" s="162"/>
      <c r="IKK28" s="162"/>
      <c r="IKL28" s="162"/>
      <c r="IKM28" s="162"/>
      <c r="IKN28" s="162"/>
      <c r="IKO28" s="162"/>
      <c r="IKP28" s="162"/>
      <c r="IKQ28" s="162"/>
      <c r="IKR28" s="162"/>
      <c r="IKS28" s="162"/>
      <c r="IKT28" s="162"/>
      <c r="IKU28" s="162"/>
      <c r="IKV28" s="162"/>
      <c r="IKW28" s="162"/>
      <c r="IKX28" s="162"/>
      <c r="IKY28" s="162"/>
      <c r="IKZ28" s="162"/>
      <c r="ILA28" s="162"/>
      <c r="ILB28" s="162"/>
      <c r="ILC28" s="162"/>
      <c r="ILD28" s="162"/>
      <c r="ILE28" s="162"/>
      <c r="ILF28" s="162"/>
      <c r="ILG28" s="162"/>
      <c r="ILH28" s="162"/>
      <c r="ILI28" s="162"/>
      <c r="ILJ28" s="162"/>
      <c r="ILK28" s="162"/>
      <c r="ILL28" s="162"/>
      <c r="ILM28" s="162"/>
      <c r="ILN28" s="162"/>
      <c r="ILO28" s="162"/>
      <c r="ILP28" s="162"/>
      <c r="ILQ28" s="162"/>
      <c r="ILR28" s="162"/>
      <c r="ILS28" s="162"/>
      <c r="ILT28" s="162"/>
      <c r="ILU28" s="162"/>
      <c r="ILV28" s="162"/>
      <c r="ILW28" s="162"/>
      <c r="ILX28" s="162"/>
      <c r="ILY28" s="162"/>
      <c r="ILZ28" s="162"/>
      <c r="IMA28" s="162"/>
      <c r="IMB28" s="162"/>
      <c r="IMC28" s="162"/>
      <c r="IMD28" s="162"/>
      <c r="IME28" s="162"/>
      <c r="IMF28" s="162"/>
      <c r="IMG28" s="162"/>
      <c r="IMH28" s="162"/>
      <c r="IMI28" s="162"/>
      <c r="IMJ28" s="162"/>
      <c r="IMK28" s="162"/>
      <c r="IML28" s="162"/>
      <c r="IMM28" s="162"/>
      <c r="IMN28" s="162"/>
      <c r="IMO28" s="162"/>
      <c r="IMP28" s="162"/>
      <c r="IMQ28" s="162"/>
      <c r="IMR28" s="162"/>
      <c r="IMS28" s="162"/>
      <c r="IMT28" s="162"/>
      <c r="IMU28" s="162"/>
      <c r="IMV28" s="162"/>
      <c r="IMW28" s="162"/>
      <c r="IMX28" s="162"/>
      <c r="IMY28" s="162"/>
      <c r="IMZ28" s="162"/>
      <c r="INA28" s="162"/>
      <c r="INB28" s="162"/>
      <c r="INC28" s="162"/>
      <c r="IND28" s="162"/>
      <c r="INE28" s="162"/>
      <c r="INF28" s="162"/>
      <c r="ING28" s="162"/>
      <c r="INH28" s="162"/>
      <c r="INI28" s="162"/>
      <c r="INJ28" s="162"/>
      <c r="INK28" s="162"/>
      <c r="INL28" s="162"/>
      <c r="INM28" s="162"/>
      <c r="INN28" s="162"/>
      <c r="INO28" s="162"/>
      <c r="INP28" s="162"/>
      <c r="INQ28" s="162"/>
      <c r="INR28" s="162"/>
      <c r="INS28" s="162"/>
      <c r="INT28" s="162"/>
      <c r="INU28" s="162"/>
      <c r="INV28" s="162"/>
      <c r="INW28" s="162"/>
      <c r="INX28" s="162"/>
      <c r="INY28" s="162"/>
      <c r="INZ28" s="162"/>
      <c r="IOA28" s="162"/>
      <c r="IOB28" s="162"/>
      <c r="IOC28" s="162"/>
      <c r="IOD28" s="162"/>
      <c r="IOE28" s="162"/>
      <c r="IOF28" s="162"/>
      <c r="IOG28" s="162"/>
      <c r="IOH28" s="162"/>
      <c r="IOI28" s="162"/>
      <c r="IOJ28" s="162"/>
      <c r="IOK28" s="162"/>
      <c r="IOL28" s="162"/>
      <c r="IOM28" s="162"/>
      <c r="ION28" s="162"/>
      <c r="IOO28" s="162"/>
      <c r="IOP28" s="162"/>
      <c r="IOQ28" s="162"/>
      <c r="IOR28" s="162"/>
      <c r="IOS28" s="162"/>
      <c r="IOT28" s="162"/>
      <c r="IOU28" s="162"/>
      <c r="IOV28" s="162"/>
      <c r="IOW28" s="162"/>
      <c r="IOX28" s="162"/>
      <c r="IOY28" s="162"/>
      <c r="IOZ28" s="162"/>
      <c r="IPA28" s="162"/>
      <c r="IPB28" s="162"/>
      <c r="IPC28" s="162"/>
      <c r="IPD28" s="162"/>
      <c r="IPE28" s="162"/>
      <c r="IPF28" s="162"/>
      <c r="IPG28" s="162"/>
      <c r="IPH28" s="162"/>
      <c r="IPI28" s="162"/>
      <c r="IPJ28" s="162"/>
      <c r="IPK28" s="162"/>
      <c r="IPL28" s="162"/>
      <c r="IPM28" s="162"/>
      <c r="IPN28" s="162"/>
      <c r="IPO28" s="162"/>
      <c r="IPP28" s="162"/>
      <c r="IPQ28" s="162"/>
      <c r="IPR28" s="162"/>
      <c r="IPS28" s="162"/>
      <c r="IPT28" s="162"/>
      <c r="IPU28" s="162"/>
      <c r="IPV28" s="162"/>
      <c r="IPW28" s="162"/>
      <c r="IPX28" s="162"/>
      <c r="IPY28" s="162"/>
      <c r="IPZ28" s="162"/>
      <c r="IQA28" s="162"/>
      <c r="IQB28" s="162"/>
      <c r="IQC28" s="162"/>
      <c r="IQD28" s="162"/>
      <c r="IQE28" s="162"/>
      <c r="IQF28" s="162"/>
      <c r="IQG28" s="162"/>
      <c r="IQH28" s="162"/>
      <c r="IQI28" s="162"/>
      <c r="IQJ28" s="162"/>
      <c r="IQK28" s="162"/>
      <c r="IQL28" s="162"/>
      <c r="IQM28" s="162"/>
      <c r="IQN28" s="162"/>
      <c r="IQO28" s="162"/>
      <c r="IQP28" s="162"/>
      <c r="IQQ28" s="162"/>
      <c r="IQR28" s="162"/>
      <c r="IQS28" s="162"/>
      <c r="IQT28" s="162"/>
      <c r="IQU28" s="162"/>
      <c r="IQV28" s="162"/>
      <c r="IQW28" s="162"/>
      <c r="IQX28" s="162"/>
      <c r="IQY28" s="162"/>
      <c r="IQZ28" s="162"/>
      <c r="IRA28" s="162"/>
      <c r="IRB28" s="162"/>
      <c r="IRC28" s="162"/>
      <c r="IRD28" s="162"/>
      <c r="IRE28" s="162"/>
      <c r="IRF28" s="162"/>
      <c r="IRG28" s="162"/>
      <c r="IRH28" s="162"/>
      <c r="IRI28" s="162"/>
      <c r="IRJ28" s="162"/>
      <c r="IRK28" s="162"/>
      <c r="IRL28" s="162"/>
      <c r="IRM28" s="162"/>
      <c r="IRN28" s="162"/>
      <c r="IRO28" s="162"/>
      <c r="IRP28" s="162"/>
      <c r="IRQ28" s="162"/>
      <c r="IRR28" s="162"/>
      <c r="IRS28" s="162"/>
      <c r="IRT28" s="162"/>
      <c r="IRU28" s="162"/>
      <c r="IRV28" s="162"/>
      <c r="IRW28" s="162"/>
      <c r="IRX28" s="162"/>
      <c r="IRY28" s="162"/>
      <c r="IRZ28" s="162"/>
      <c r="ISA28" s="162"/>
      <c r="ISB28" s="162"/>
      <c r="ISC28" s="162"/>
      <c r="ISD28" s="162"/>
      <c r="ISE28" s="162"/>
      <c r="ISF28" s="162"/>
      <c r="ISG28" s="162"/>
      <c r="ISH28" s="162"/>
      <c r="ISI28" s="162"/>
      <c r="ISJ28" s="162"/>
      <c r="ISK28" s="162"/>
      <c r="ISL28" s="162"/>
      <c r="ISM28" s="162"/>
      <c r="ISN28" s="162"/>
      <c r="ISO28" s="162"/>
      <c r="ISP28" s="162"/>
      <c r="ISQ28" s="162"/>
      <c r="ISR28" s="162"/>
      <c r="ISS28" s="162"/>
      <c r="IST28" s="162"/>
      <c r="ISU28" s="162"/>
      <c r="ISV28" s="162"/>
      <c r="ISW28" s="162"/>
      <c r="ISX28" s="162"/>
      <c r="ISY28" s="162"/>
      <c r="ISZ28" s="162"/>
      <c r="ITA28" s="162"/>
      <c r="ITB28" s="162"/>
      <c r="ITC28" s="162"/>
      <c r="ITD28" s="162"/>
      <c r="ITE28" s="162"/>
      <c r="ITF28" s="162"/>
      <c r="ITG28" s="162"/>
      <c r="ITH28" s="162"/>
      <c r="ITI28" s="162"/>
      <c r="ITJ28" s="162"/>
      <c r="ITK28" s="162"/>
      <c r="ITL28" s="162"/>
      <c r="ITM28" s="162"/>
      <c r="ITN28" s="162"/>
      <c r="ITO28" s="162"/>
      <c r="ITP28" s="162"/>
      <c r="ITQ28" s="162"/>
      <c r="ITR28" s="162"/>
      <c r="ITS28" s="162"/>
      <c r="ITT28" s="162"/>
      <c r="ITU28" s="162"/>
      <c r="ITV28" s="162"/>
      <c r="ITW28" s="162"/>
      <c r="ITX28" s="162"/>
      <c r="ITY28" s="162"/>
      <c r="ITZ28" s="162"/>
      <c r="IUA28" s="162"/>
      <c r="IUB28" s="162"/>
      <c r="IUC28" s="162"/>
      <c r="IUD28" s="162"/>
      <c r="IUE28" s="162"/>
      <c r="IUF28" s="162"/>
      <c r="IUG28" s="162"/>
      <c r="IUH28" s="162"/>
      <c r="IUI28" s="162"/>
      <c r="IUJ28" s="162"/>
      <c r="IUK28" s="162"/>
      <c r="IUL28" s="162"/>
      <c r="IUM28" s="162"/>
      <c r="IUN28" s="162"/>
      <c r="IUO28" s="162"/>
      <c r="IUP28" s="162"/>
      <c r="IUQ28" s="162"/>
      <c r="IUR28" s="162"/>
      <c r="IUS28" s="162"/>
      <c r="IUT28" s="162"/>
      <c r="IUU28" s="162"/>
      <c r="IUV28" s="162"/>
      <c r="IUW28" s="162"/>
      <c r="IUX28" s="162"/>
      <c r="IUY28" s="162"/>
      <c r="IUZ28" s="162"/>
      <c r="IVA28" s="162"/>
      <c r="IVB28" s="162"/>
      <c r="IVC28" s="162"/>
      <c r="IVD28" s="162"/>
      <c r="IVE28" s="162"/>
      <c r="IVF28" s="162"/>
      <c r="IVG28" s="162"/>
      <c r="IVH28" s="162"/>
      <c r="IVI28" s="162"/>
      <c r="IVJ28" s="162"/>
      <c r="IVK28" s="162"/>
      <c r="IVL28" s="162"/>
      <c r="IVM28" s="162"/>
      <c r="IVN28" s="162"/>
      <c r="IVO28" s="162"/>
      <c r="IVP28" s="162"/>
      <c r="IVQ28" s="162"/>
      <c r="IVR28" s="162"/>
      <c r="IVS28" s="162"/>
      <c r="IVT28" s="162"/>
      <c r="IVU28" s="162"/>
      <c r="IVV28" s="162"/>
      <c r="IVW28" s="162"/>
      <c r="IVX28" s="162"/>
      <c r="IVY28" s="162"/>
      <c r="IVZ28" s="162"/>
      <c r="IWA28" s="162"/>
      <c r="IWB28" s="162"/>
      <c r="IWC28" s="162"/>
      <c r="IWD28" s="162"/>
      <c r="IWE28" s="162"/>
      <c r="IWF28" s="162"/>
      <c r="IWG28" s="162"/>
      <c r="IWH28" s="162"/>
      <c r="IWI28" s="162"/>
      <c r="IWJ28" s="162"/>
      <c r="IWK28" s="162"/>
      <c r="IWL28" s="162"/>
      <c r="IWM28" s="162"/>
      <c r="IWN28" s="162"/>
      <c r="IWO28" s="162"/>
      <c r="IWP28" s="162"/>
      <c r="IWQ28" s="162"/>
      <c r="IWR28" s="162"/>
      <c r="IWS28" s="162"/>
      <c r="IWT28" s="162"/>
      <c r="IWU28" s="162"/>
      <c r="IWV28" s="162"/>
      <c r="IWW28" s="162"/>
      <c r="IWX28" s="162"/>
      <c r="IWY28" s="162"/>
      <c r="IWZ28" s="162"/>
      <c r="IXA28" s="162"/>
      <c r="IXB28" s="162"/>
      <c r="IXC28" s="162"/>
      <c r="IXD28" s="162"/>
      <c r="IXE28" s="162"/>
      <c r="IXF28" s="162"/>
      <c r="IXG28" s="162"/>
      <c r="IXH28" s="162"/>
      <c r="IXI28" s="162"/>
      <c r="IXJ28" s="162"/>
      <c r="IXK28" s="162"/>
      <c r="IXL28" s="162"/>
      <c r="IXM28" s="162"/>
      <c r="IXN28" s="162"/>
      <c r="IXO28" s="162"/>
      <c r="IXP28" s="162"/>
      <c r="IXQ28" s="162"/>
      <c r="IXR28" s="162"/>
      <c r="IXS28" s="162"/>
      <c r="IXT28" s="162"/>
      <c r="IXU28" s="162"/>
      <c r="IXV28" s="162"/>
      <c r="IXW28" s="162"/>
      <c r="IXX28" s="162"/>
      <c r="IXY28" s="162"/>
      <c r="IXZ28" s="162"/>
      <c r="IYA28" s="162"/>
      <c r="IYB28" s="162"/>
      <c r="IYC28" s="162"/>
      <c r="IYD28" s="162"/>
      <c r="IYE28" s="162"/>
      <c r="IYF28" s="162"/>
      <c r="IYG28" s="162"/>
      <c r="IYH28" s="162"/>
      <c r="IYI28" s="162"/>
      <c r="IYJ28" s="162"/>
      <c r="IYK28" s="162"/>
      <c r="IYL28" s="162"/>
      <c r="IYM28" s="162"/>
      <c r="IYN28" s="162"/>
      <c r="IYO28" s="162"/>
      <c r="IYP28" s="162"/>
      <c r="IYQ28" s="162"/>
      <c r="IYR28" s="162"/>
      <c r="IYS28" s="162"/>
      <c r="IYT28" s="162"/>
      <c r="IYU28" s="162"/>
      <c r="IYV28" s="162"/>
      <c r="IYW28" s="162"/>
      <c r="IYX28" s="162"/>
      <c r="IYY28" s="162"/>
      <c r="IYZ28" s="162"/>
      <c r="IZA28" s="162"/>
      <c r="IZB28" s="162"/>
      <c r="IZC28" s="162"/>
      <c r="IZD28" s="162"/>
      <c r="IZE28" s="162"/>
      <c r="IZF28" s="162"/>
      <c r="IZG28" s="162"/>
      <c r="IZH28" s="162"/>
      <c r="IZI28" s="162"/>
      <c r="IZJ28" s="162"/>
      <c r="IZK28" s="162"/>
      <c r="IZL28" s="162"/>
      <c r="IZM28" s="162"/>
      <c r="IZN28" s="162"/>
      <c r="IZO28" s="162"/>
      <c r="IZP28" s="162"/>
      <c r="IZQ28" s="162"/>
      <c r="IZR28" s="162"/>
      <c r="IZS28" s="162"/>
      <c r="IZT28" s="162"/>
      <c r="IZU28" s="162"/>
      <c r="IZV28" s="162"/>
      <c r="IZW28" s="162"/>
      <c r="IZX28" s="162"/>
      <c r="IZY28" s="162"/>
      <c r="IZZ28" s="162"/>
      <c r="JAA28" s="162"/>
      <c r="JAB28" s="162"/>
      <c r="JAC28" s="162"/>
      <c r="JAD28" s="162"/>
      <c r="JAE28" s="162"/>
      <c r="JAF28" s="162"/>
      <c r="JAG28" s="162"/>
      <c r="JAH28" s="162"/>
      <c r="JAI28" s="162"/>
      <c r="JAJ28" s="162"/>
      <c r="JAK28" s="162"/>
      <c r="JAL28" s="162"/>
      <c r="JAM28" s="162"/>
      <c r="JAN28" s="162"/>
      <c r="JAO28" s="162"/>
      <c r="JAP28" s="162"/>
      <c r="JAQ28" s="162"/>
      <c r="JAR28" s="162"/>
      <c r="JAS28" s="162"/>
      <c r="JAT28" s="162"/>
      <c r="JAU28" s="162"/>
      <c r="JAV28" s="162"/>
      <c r="JAW28" s="162"/>
      <c r="JAX28" s="162"/>
      <c r="JAY28" s="162"/>
      <c r="JAZ28" s="162"/>
      <c r="JBA28" s="162"/>
      <c r="JBB28" s="162"/>
      <c r="JBC28" s="162"/>
      <c r="JBD28" s="162"/>
      <c r="JBE28" s="162"/>
      <c r="JBF28" s="162"/>
      <c r="JBG28" s="162"/>
      <c r="JBH28" s="162"/>
      <c r="JBI28" s="162"/>
      <c r="JBJ28" s="162"/>
      <c r="JBK28" s="162"/>
      <c r="JBL28" s="162"/>
      <c r="JBM28" s="162"/>
      <c r="JBN28" s="162"/>
      <c r="JBO28" s="162"/>
      <c r="JBP28" s="162"/>
      <c r="JBQ28" s="162"/>
      <c r="JBR28" s="162"/>
      <c r="JBS28" s="162"/>
      <c r="JBT28" s="162"/>
      <c r="JBU28" s="162"/>
      <c r="JBV28" s="162"/>
      <c r="JBW28" s="162"/>
      <c r="JBX28" s="162"/>
      <c r="JBY28" s="162"/>
      <c r="JBZ28" s="162"/>
      <c r="JCA28" s="162"/>
      <c r="JCB28" s="162"/>
      <c r="JCC28" s="162"/>
      <c r="JCD28" s="162"/>
      <c r="JCE28" s="162"/>
      <c r="JCF28" s="162"/>
      <c r="JCG28" s="162"/>
      <c r="JCH28" s="162"/>
      <c r="JCI28" s="162"/>
      <c r="JCJ28" s="162"/>
      <c r="JCK28" s="162"/>
      <c r="JCL28" s="162"/>
      <c r="JCM28" s="162"/>
      <c r="JCN28" s="162"/>
      <c r="JCO28" s="162"/>
      <c r="JCP28" s="162"/>
      <c r="JCQ28" s="162"/>
      <c r="JCR28" s="162"/>
      <c r="JCS28" s="162"/>
      <c r="JCT28" s="162"/>
      <c r="JCU28" s="162"/>
      <c r="JCV28" s="162"/>
      <c r="JCW28" s="162"/>
      <c r="JCX28" s="162"/>
      <c r="JCY28" s="162"/>
      <c r="JCZ28" s="162"/>
      <c r="JDA28" s="162"/>
      <c r="JDB28" s="162"/>
      <c r="JDC28" s="162"/>
      <c r="JDD28" s="162"/>
      <c r="JDE28" s="162"/>
      <c r="JDF28" s="162"/>
      <c r="JDG28" s="162"/>
      <c r="JDH28" s="162"/>
      <c r="JDI28" s="162"/>
      <c r="JDJ28" s="162"/>
      <c r="JDK28" s="162"/>
      <c r="JDL28" s="162"/>
      <c r="JDM28" s="162"/>
      <c r="JDN28" s="162"/>
      <c r="JDO28" s="162"/>
      <c r="JDP28" s="162"/>
      <c r="JDQ28" s="162"/>
      <c r="JDR28" s="162"/>
      <c r="JDS28" s="162"/>
      <c r="JDT28" s="162"/>
      <c r="JDU28" s="162"/>
      <c r="JDV28" s="162"/>
      <c r="JDW28" s="162"/>
      <c r="JDX28" s="162"/>
      <c r="JDY28" s="162"/>
      <c r="JDZ28" s="162"/>
      <c r="JEA28" s="162"/>
      <c r="JEB28" s="162"/>
      <c r="JEC28" s="162"/>
      <c r="JED28" s="162"/>
      <c r="JEE28" s="162"/>
      <c r="JEF28" s="162"/>
      <c r="JEG28" s="162"/>
      <c r="JEH28" s="162"/>
      <c r="JEI28" s="162"/>
      <c r="JEJ28" s="162"/>
      <c r="JEK28" s="162"/>
      <c r="JEL28" s="162"/>
      <c r="JEM28" s="162"/>
      <c r="JEN28" s="162"/>
      <c r="JEO28" s="162"/>
      <c r="JEP28" s="162"/>
      <c r="JEQ28" s="162"/>
      <c r="JER28" s="162"/>
      <c r="JES28" s="162"/>
      <c r="JET28" s="162"/>
      <c r="JEU28" s="162"/>
      <c r="JEV28" s="162"/>
      <c r="JEW28" s="162"/>
      <c r="JEX28" s="162"/>
      <c r="JEY28" s="162"/>
      <c r="JEZ28" s="162"/>
      <c r="JFA28" s="162"/>
      <c r="JFB28" s="162"/>
      <c r="JFC28" s="162"/>
      <c r="JFD28" s="162"/>
      <c r="JFE28" s="162"/>
      <c r="JFF28" s="162"/>
      <c r="JFG28" s="162"/>
      <c r="JFH28" s="162"/>
      <c r="JFI28" s="162"/>
      <c r="JFJ28" s="162"/>
      <c r="JFK28" s="162"/>
      <c r="JFL28" s="162"/>
      <c r="JFM28" s="162"/>
      <c r="JFN28" s="162"/>
      <c r="JFO28" s="162"/>
      <c r="JFP28" s="162"/>
      <c r="JFQ28" s="162"/>
      <c r="JFR28" s="162"/>
      <c r="JFS28" s="162"/>
      <c r="JFT28" s="162"/>
      <c r="JFU28" s="162"/>
      <c r="JFV28" s="162"/>
      <c r="JFW28" s="162"/>
      <c r="JFX28" s="162"/>
      <c r="JFY28" s="162"/>
      <c r="JFZ28" s="162"/>
      <c r="JGA28" s="162"/>
      <c r="JGB28" s="162"/>
      <c r="JGC28" s="162"/>
      <c r="JGD28" s="162"/>
      <c r="JGE28" s="162"/>
      <c r="JGF28" s="162"/>
      <c r="JGG28" s="162"/>
      <c r="JGH28" s="162"/>
      <c r="JGI28" s="162"/>
      <c r="JGJ28" s="162"/>
      <c r="JGK28" s="162"/>
      <c r="JGL28" s="162"/>
      <c r="JGM28" s="162"/>
      <c r="JGN28" s="162"/>
      <c r="JGO28" s="162"/>
      <c r="JGP28" s="162"/>
      <c r="JGQ28" s="162"/>
      <c r="JGR28" s="162"/>
      <c r="JGS28" s="162"/>
      <c r="JGT28" s="162"/>
      <c r="JGU28" s="162"/>
      <c r="JGV28" s="162"/>
      <c r="JGW28" s="162"/>
      <c r="JGX28" s="162"/>
      <c r="JGY28" s="162"/>
      <c r="JGZ28" s="162"/>
      <c r="JHA28" s="162"/>
      <c r="JHB28" s="162"/>
      <c r="JHC28" s="162"/>
      <c r="JHD28" s="162"/>
      <c r="JHE28" s="162"/>
      <c r="JHF28" s="162"/>
      <c r="JHG28" s="162"/>
      <c r="JHH28" s="162"/>
      <c r="JHI28" s="162"/>
      <c r="JHJ28" s="162"/>
      <c r="JHK28" s="162"/>
      <c r="JHL28" s="162"/>
      <c r="JHM28" s="162"/>
      <c r="JHN28" s="162"/>
      <c r="JHO28" s="162"/>
      <c r="JHP28" s="162"/>
      <c r="JHQ28" s="162"/>
      <c r="JHR28" s="162"/>
      <c r="JHS28" s="162"/>
      <c r="JHT28" s="162"/>
      <c r="JHU28" s="162"/>
      <c r="JHV28" s="162"/>
      <c r="JHW28" s="162"/>
      <c r="JHX28" s="162"/>
      <c r="JHY28" s="162"/>
      <c r="JHZ28" s="162"/>
      <c r="JIA28" s="162"/>
      <c r="JIB28" s="162"/>
      <c r="JIC28" s="162"/>
      <c r="JID28" s="162"/>
      <c r="JIE28" s="162"/>
      <c r="JIF28" s="162"/>
      <c r="JIG28" s="162"/>
      <c r="JIH28" s="162"/>
      <c r="JII28" s="162"/>
      <c r="JIJ28" s="162"/>
      <c r="JIK28" s="162"/>
      <c r="JIL28" s="162"/>
      <c r="JIM28" s="162"/>
      <c r="JIN28" s="162"/>
      <c r="JIO28" s="162"/>
      <c r="JIP28" s="162"/>
      <c r="JIQ28" s="162"/>
      <c r="JIR28" s="162"/>
      <c r="JIS28" s="162"/>
      <c r="JIT28" s="162"/>
      <c r="JIU28" s="162"/>
      <c r="JIV28" s="162"/>
      <c r="JIW28" s="162"/>
      <c r="JIX28" s="162"/>
      <c r="JIY28" s="162"/>
      <c r="JIZ28" s="162"/>
      <c r="JJA28" s="162"/>
      <c r="JJB28" s="162"/>
      <c r="JJC28" s="162"/>
      <c r="JJD28" s="162"/>
      <c r="JJE28" s="162"/>
      <c r="JJF28" s="162"/>
      <c r="JJG28" s="162"/>
      <c r="JJH28" s="162"/>
      <c r="JJI28" s="162"/>
      <c r="JJJ28" s="162"/>
      <c r="JJK28" s="162"/>
      <c r="JJL28" s="162"/>
      <c r="JJM28" s="162"/>
      <c r="JJN28" s="162"/>
      <c r="JJO28" s="162"/>
      <c r="JJP28" s="162"/>
      <c r="JJQ28" s="162"/>
      <c r="JJR28" s="162"/>
      <c r="JJS28" s="162"/>
      <c r="JJT28" s="162"/>
      <c r="JJU28" s="162"/>
      <c r="JJV28" s="162"/>
      <c r="JJW28" s="162"/>
      <c r="JJX28" s="162"/>
      <c r="JJY28" s="162"/>
      <c r="JJZ28" s="162"/>
      <c r="JKA28" s="162"/>
      <c r="JKB28" s="162"/>
      <c r="JKC28" s="162"/>
      <c r="JKD28" s="162"/>
      <c r="JKE28" s="162"/>
      <c r="JKF28" s="162"/>
      <c r="JKG28" s="162"/>
      <c r="JKH28" s="162"/>
      <c r="JKI28" s="162"/>
      <c r="JKJ28" s="162"/>
      <c r="JKK28" s="162"/>
      <c r="JKL28" s="162"/>
      <c r="JKM28" s="162"/>
      <c r="JKN28" s="162"/>
      <c r="JKO28" s="162"/>
      <c r="JKP28" s="162"/>
      <c r="JKQ28" s="162"/>
      <c r="JKR28" s="162"/>
      <c r="JKS28" s="162"/>
      <c r="JKT28" s="162"/>
      <c r="JKU28" s="162"/>
      <c r="JKV28" s="162"/>
      <c r="JKW28" s="162"/>
      <c r="JKX28" s="162"/>
      <c r="JKY28" s="162"/>
      <c r="JKZ28" s="162"/>
      <c r="JLA28" s="162"/>
      <c r="JLB28" s="162"/>
      <c r="JLC28" s="162"/>
      <c r="JLD28" s="162"/>
      <c r="JLE28" s="162"/>
      <c r="JLF28" s="162"/>
      <c r="JLG28" s="162"/>
      <c r="JLH28" s="162"/>
      <c r="JLI28" s="162"/>
      <c r="JLJ28" s="162"/>
      <c r="JLK28" s="162"/>
      <c r="JLL28" s="162"/>
      <c r="JLM28" s="162"/>
      <c r="JLN28" s="162"/>
      <c r="JLO28" s="162"/>
      <c r="JLP28" s="162"/>
      <c r="JLQ28" s="162"/>
      <c r="JLR28" s="162"/>
      <c r="JLS28" s="162"/>
      <c r="JLT28" s="162"/>
      <c r="JLU28" s="162"/>
      <c r="JLV28" s="162"/>
      <c r="JLW28" s="162"/>
      <c r="JLX28" s="162"/>
      <c r="JLY28" s="162"/>
      <c r="JLZ28" s="162"/>
      <c r="JMA28" s="162"/>
      <c r="JMB28" s="162"/>
      <c r="JMC28" s="162"/>
      <c r="JMD28" s="162"/>
      <c r="JME28" s="162"/>
      <c r="JMF28" s="162"/>
      <c r="JMG28" s="162"/>
      <c r="JMH28" s="162"/>
      <c r="JMI28" s="162"/>
      <c r="JMJ28" s="162"/>
      <c r="JMK28" s="162"/>
      <c r="JML28" s="162"/>
      <c r="JMM28" s="162"/>
      <c r="JMN28" s="162"/>
      <c r="JMO28" s="162"/>
      <c r="JMP28" s="162"/>
      <c r="JMQ28" s="162"/>
      <c r="JMR28" s="162"/>
      <c r="JMS28" s="162"/>
      <c r="JMT28" s="162"/>
      <c r="JMU28" s="162"/>
      <c r="JMV28" s="162"/>
      <c r="JMW28" s="162"/>
      <c r="JMX28" s="162"/>
      <c r="JMY28" s="162"/>
      <c r="JMZ28" s="162"/>
      <c r="JNA28" s="162"/>
      <c r="JNB28" s="162"/>
      <c r="JNC28" s="162"/>
      <c r="JND28" s="162"/>
      <c r="JNE28" s="162"/>
      <c r="JNF28" s="162"/>
      <c r="JNG28" s="162"/>
      <c r="JNH28" s="162"/>
      <c r="JNI28" s="162"/>
      <c r="JNJ28" s="162"/>
      <c r="JNK28" s="162"/>
      <c r="JNL28" s="162"/>
      <c r="JNM28" s="162"/>
      <c r="JNN28" s="162"/>
      <c r="JNO28" s="162"/>
      <c r="JNP28" s="162"/>
      <c r="JNQ28" s="162"/>
      <c r="JNR28" s="162"/>
      <c r="JNS28" s="162"/>
      <c r="JNT28" s="162"/>
      <c r="JNU28" s="162"/>
      <c r="JNV28" s="162"/>
      <c r="JNW28" s="162"/>
      <c r="JNX28" s="162"/>
      <c r="JNY28" s="162"/>
      <c r="JNZ28" s="162"/>
      <c r="JOA28" s="162"/>
      <c r="JOB28" s="162"/>
      <c r="JOC28" s="162"/>
      <c r="JOD28" s="162"/>
      <c r="JOE28" s="162"/>
      <c r="JOF28" s="162"/>
      <c r="JOG28" s="162"/>
      <c r="JOH28" s="162"/>
      <c r="JOI28" s="162"/>
      <c r="JOJ28" s="162"/>
      <c r="JOK28" s="162"/>
      <c r="JOL28" s="162"/>
      <c r="JOM28" s="162"/>
      <c r="JON28" s="162"/>
      <c r="JOO28" s="162"/>
      <c r="JOP28" s="162"/>
      <c r="JOQ28" s="162"/>
      <c r="JOR28" s="162"/>
      <c r="JOS28" s="162"/>
      <c r="JOT28" s="162"/>
      <c r="JOU28" s="162"/>
      <c r="JOV28" s="162"/>
      <c r="JOW28" s="162"/>
      <c r="JOX28" s="162"/>
      <c r="JOY28" s="162"/>
      <c r="JOZ28" s="162"/>
      <c r="JPA28" s="162"/>
      <c r="JPB28" s="162"/>
      <c r="JPC28" s="162"/>
      <c r="JPD28" s="162"/>
      <c r="JPE28" s="162"/>
      <c r="JPF28" s="162"/>
      <c r="JPG28" s="162"/>
      <c r="JPH28" s="162"/>
      <c r="JPI28" s="162"/>
      <c r="JPJ28" s="162"/>
      <c r="JPK28" s="162"/>
      <c r="JPL28" s="162"/>
      <c r="JPM28" s="162"/>
      <c r="JPN28" s="162"/>
      <c r="JPO28" s="162"/>
      <c r="JPP28" s="162"/>
      <c r="JPQ28" s="162"/>
      <c r="JPR28" s="162"/>
      <c r="JPS28" s="162"/>
      <c r="JPT28" s="162"/>
      <c r="JPU28" s="162"/>
      <c r="JPV28" s="162"/>
      <c r="JPW28" s="162"/>
      <c r="JPX28" s="162"/>
      <c r="JPY28" s="162"/>
      <c r="JPZ28" s="162"/>
      <c r="JQA28" s="162"/>
      <c r="JQB28" s="162"/>
      <c r="JQC28" s="162"/>
      <c r="JQD28" s="162"/>
      <c r="JQE28" s="162"/>
      <c r="JQF28" s="162"/>
      <c r="JQG28" s="162"/>
      <c r="JQH28" s="162"/>
      <c r="JQI28" s="162"/>
      <c r="JQJ28" s="162"/>
      <c r="JQK28" s="162"/>
      <c r="JQL28" s="162"/>
      <c r="JQM28" s="162"/>
      <c r="JQN28" s="162"/>
      <c r="JQO28" s="162"/>
      <c r="JQP28" s="162"/>
      <c r="JQQ28" s="162"/>
      <c r="JQR28" s="162"/>
      <c r="JQS28" s="162"/>
      <c r="JQT28" s="162"/>
      <c r="JQU28" s="162"/>
      <c r="JQV28" s="162"/>
      <c r="JQW28" s="162"/>
      <c r="JQX28" s="162"/>
      <c r="JQY28" s="162"/>
      <c r="JQZ28" s="162"/>
      <c r="JRA28" s="162"/>
      <c r="JRB28" s="162"/>
      <c r="JRC28" s="162"/>
      <c r="JRD28" s="162"/>
      <c r="JRE28" s="162"/>
      <c r="JRF28" s="162"/>
      <c r="JRG28" s="162"/>
      <c r="JRH28" s="162"/>
      <c r="JRI28" s="162"/>
      <c r="JRJ28" s="162"/>
      <c r="JRK28" s="162"/>
      <c r="JRL28" s="162"/>
      <c r="JRM28" s="162"/>
      <c r="JRN28" s="162"/>
      <c r="JRO28" s="162"/>
      <c r="JRP28" s="162"/>
      <c r="JRQ28" s="162"/>
      <c r="JRR28" s="162"/>
      <c r="JRS28" s="162"/>
      <c r="JRT28" s="162"/>
      <c r="JRU28" s="162"/>
      <c r="JRV28" s="162"/>
      <c r="JRW28" s="162"/>
      <c r="JRX28" s="162"/>
      <c r="JRY28" s="162"/>
      <c r="JRZ28" s="162"/>
      <c r="JSA28" s="162"/>
      <c r="JSB28" s="162"/>
      <c r="JSC28" s="162"/>
      <c r="JSD28" s="162"/>
      <c r="JSE28" s="162"/>
      <c r="JSF28" s="162"/>
      <c r="JSG28" s="162"/>
      <c r="JSH28" s="162"/>
      <c r="JSI28" s="162"/>
      <c r="JSJ28" s="162"/>
      <c r="JSK28" s="162"/>
      <c r="JSL28" s="162"/>
      <c r="JSM28" s="162"/>
      <c r="JSN28" s="162"/>
      <c r="JSO28" s="162"/>
      <c r="JSP28" s="162"/>
      <c r="JSQ28" s="162"/>
      <c r="JSR28" s="162"/>
      <c r="JSS28" s="162"/>
      <c r="JST28" s="162"/>
      <c r="JSU28" s="162"/>
      <c r="JSV28" s="162"/>
      <c r="JSW28" s="162"/>
      <c r="JSX28" s="162"/>
      <c r="JSY28" s="162"/>
      <c r="JSZ28" s="162"/>
      <c r="JTA28" s="162"/>
      <c r="JTB28" s="162"/>
      <c r="JTC28" s="162"/>
      <c r="JTD28" s="162"/>
      <c r="JTE28" s="162"/>
      <c r="JTF28" s="162"/>
      <c r="JTG28" s="162"/>
      <c r="JTH28" s="162"/>
      <c r="JTI28" s="162"/>
      <c r="JTJ28" s="162"/>
      <c r="JTK28" s="162"/>
      <c r="JTL28" s="162"/>
      <c r="JTM28" s="162"/>
      <c r="JTN28" s="162"/>
      <c r="JTO28" s="162"/>
      <c r="JTP28" s="162"/>
      <c r="JTQ28" s="162"/>
      <c r="JTR28" s="162"/>
      <c r="JTS28" s="162"/>
      <c r="JTT28" s="162"/>
      <c r="JTU28" s="162"/>
      <c r="JTV28" s="162"/>
      <c r="JTW28" s="162"/>
      <c r="JTX28" s="162"/>
      <c r="JTY28" s="162"/>
      <c r="JTZ28" s="162"/>
      <c r="JUA28" s="162"/>
      <c r="JUB28" s="162"/>
      <c r="JUC28" s="162"/>
      <c r="JUD28" s="162"/>
      <c r="JUE28" s="162"/>
      <c r="JUF28" s="162"/>
      <c r="JUG28" s="162"/>
      <c r="JUH28" s="162"/>
      <c r="JUI28" s="162"/>
      <c r="JUJ28" s="162"/>
      <c r="JUK28" s="162"/>
      <c r="JUL28" s="162"/>
      <c r="JUM28" s="162"/>
      <c r="JUN28" s="162"/>
      <c r="JUO28" s="162"/>
      <c r="JUP28" s="162"/>
      <c r="JUQ28" s="162"/>
      <c r="JUR28" s="162"/>
      <c r="JUS28" s="162"/>
      <c r="JUT28" s="162"/>
      <c r="JUU28" s="162"/>
      <c r="JUV28" s="162"/>
      <c r="JUW28" s="162"/>
      <c r="JUX28" s="162"/>
      <c r="JUY28" s="162"/>
      <c r="JUZ28" s="162"/>
      <c r="JVA28" s="162"/>
      <c r="JVB28" s="162"/>
      <c r="JVC28" s="162"/>
      <c r="JVD28" s="162"/>
      <c r="JVE28" s="162"/>
      <c r="JVF28" s="162"/>
      <c r="JVG28" s="162"/>
      <c r="JVH28" s="162"/>
      <c r="JVI28" s="162"/>
      <c r="JVJ28" s="162"/>
      <c r="JVK28" s="162"/>
      <c r="JVL28" s="162"/>
      <c r="JVM28" s="162"/>
      <c r="JVN28" s="162"/>
      <c r="JVO28" s="162"/>
      <c r="JVP28" s="162"/>
      <c r="JVQ28" s="162"/>
      <c r="JVR28" s="162"/>
      <c r="JVS28" s="162"/>
      <c r="JVT28" s="162"/>
      <c r="JVU28" s="162"/>
      <c r="JVV28" s="162"/>
      <c r="JVW28" s="162"/>
      <c r="JVX28" s="162"/>
      <c r="JVY28" s="162"/>
      <c r="JVZ28" s="162"/>
      <c r="JWA28" s="162"/>
      <c r="JWB28" s="162"/>
      <c r="JWC28" s="162"/>
      <c r="JWD28" s="162"/>
      <c r="JWE28" s="162"/>
      <c r="JWF28" s="162"/>
      <c r="JWG28" s="162"/>
      <c r="JWH28" s="162"/>
      <c r="JWI28" s="162"/>
      <c r="JWJ28" s="162"/>
      <c r="JWK28" s="162"/>
      <c r="JWL28" s="162"/>
      <c r="JWM28" s="162"/>
      <c r="JWN28" s="162"/>
      <c r="JWO28" s="162"/>
      <c r="JWP28" s="162"/>
      <c r="JWQ28" s="162"/>
      <c r="JWR28" s="162"/>
      <c r="JWS28" s="162"/>
      <c r="JWT28" s="162"/>
      <c r="JWU28" s="162"/>
      <c r="JWV28" s="162"/>
      <c r="JWW28" s="162"/>
      <c r="JWX28" s="162"/>
      <c r="JWY28" s="162"/>
      <c r="JWZ28" s="162"/>
      <c r="JXA28" s="162"/>
      <c r="JXB28" s="162"/>
      <c r="JXC28" s="162"/>
      <c r="JXD28" s="162"/>
      <c r="JXE28" s="162"/>
      <c r="JXF28" s="162"/>
      <c r="JXG28" s="162"/>
      <c r="JXH28" s="162"/>
      <c r="JXI28" s="162"/>
      <c r="JXJ28" s="162"/>
      <c r="JXK28" s="162"/>
      <c r="JXL28" s="162"/>
      <c r="JXM28" s="162"/>
      <c r="JXN28" s="162"/>
      <c r="JXO28" s="162"/>
      <c r="JXP28" s="162"/>
      <c r="JXQ28" s="162"/>
      <c r="JXR28" s="162"/>
      <c r="JXS28" s="162"/>
      <c r="JXT28" s="162"/>
      <c r="JXU28" s="162"/>
      <c r="JXV28" s="162"/>
      <c r="JXW28" s="162"/>
      <c r="JXX28" s="162"/>
      <c r="JXY28" s="162"/>
      <c r="JXZ28" s="162"/>
      <c r="JYA28" s="162"/>
      <c r="JYB28" s="162"/>
      <c r="JYC28" s="162"/>
      <c r="JYD28" s="162"/>
      <c r="JYE28" s="162"/>
      <c r="JYF28" s="162"/>
      <c r="JYG28" s="162"/>
      <c r="JYH28" s="162"/>
      <c r="JYI28" s="162"/>
      <c r="JYJ28" s="162"/>
      <c r="JYK28" s="162"/>
      <c r="JYL28" s="162"/>
      <c r="JYM28" s="162"/>
      <c r="JYN28" s="162"/>
      <c r="JYO28" s="162"/>
      <c r="JYP28" s="162"/>
      <c r="JYQ28" s="162"/>
      <c r="JYR28" s="162"/>
      <c r="JYS28" s="162"/>
      <c r="JYT28" s="162"/>
      <c r="JYU28" s="162"/>
      <c r="JYV28" s="162"/>
      <c r="JYW28" s="162"/>
      <c r="JYX28" s="162"/>
      <c r="JYY28" s="162"/>
      <c r="JYZ28" s="162"/>
      <c r="JZA28" s="162"/>
      <c r="JZB28" s="162"/>
      <c r="JZC28" s="162"/>
      <c r="JZD28" s="162"/>
      <c r="JZE28" s="162"/>
      <c r="JZF28" s="162"/>
      <c r="JZG28" s="162"/>
      <c r="JZH28" s="162"/>
      <c r="JZI28" s="162"/>
      <c r="JZJ28" s="162"/>
      <c r="JZK28" s="162"/>
      <c r="JZL28" s="162"/>
      <c r="JZM28" s="162"/>
      <c r="JZN28" s="162"/>
      <c r="JZO28" s="162"/>
      <c r="JZP28" s="162"/>
      <c r="JZQ28" s="162"/>
      <c r="JZR28" s="162"/>
      <c r="JZS28" s="162"/>
      <c r="JZT28" s="162"/>
      <c r="JZU28" s="162"/>
      <c r="JZV28" s="162"/>
      <c r="JZW28" s="162"/>
      <c r="JZX28" s="162"/>
      <c r="JZY28" s="162"/>
      <c r="JZZ28" s="162"/>
      <c r="KAA28" s="162"/>
      <c r="KAB28" s="162"/>
      <c r="KAC28" s="162"/>
      <c r="KAD28" s="162"/>
      <c r="KAE28" s="162"/>
      <c r="KAF28" s="162"/>
      <c r="KAG28" s="162"/>
      <c r="KAH28" s="162"/>
      <c r="KAI28" s="162"/>
      <c r="KAJ28" s="162"/>
      <c r="KAK28" s="162"/>
      <c r="KAL28" s="162"/>
      <c r="KAM28" s="162"/>
      <c r="KAN28" s="162"/>
      <c r="KAO28" s="162"/>
      <c r="KAP28" s="162"/>
      <c r="KAQ28" s="162"/>
      <c r="KAR28" s="162"/>
      <c r="KAS28" s="162"/>
      <c r="KAT28" s="162"/>
      <c r="KAU28" s="162"/>
      <c r="KAV28" s="162"/>
      <c r="KAW28" s="162"/>
      <c r="KAX28" s="162"/>
      <c r="KAY28" s="162"/>
      <c r="KAZ28" s="162"/>
      <c r="KBA28" s="162"/>
      <c r="KBB28" s="162"/>
      <c r="KBC28" s="162"/>
      <c r="KBD28" s="162"/>
      <c r="KBE28" s="162"/>
      <c r="KBF28" s="162"/>
      <c r="KBG28" s="162"/>
      <c r="KBH28" s="162"/>
      <c r="KBI28" s="162"/>
      <c r="KBJ28" s="162"/>
      <c r="KBK28" s="162"/>
      <c r="KBL28" s="162"/>
      <c r="KBM28" s="162"/>
      <c r="KBN28" s="162"/>
      <c r="KBO28" s="162"/>
      <c r="KBP28" s="162"/>
      <c r="KBQ28" s="162"/>
      <c r="KBR28" s="162"/>
      <c r="KBS28" s="162"/>
      <c r="KBT28" s="162"/>
      <c r="KBU28" s="162"/>
      <c r="KBV28" s="162"/>
      <c r="KBW28" s="162"/>
      <c r="KBX28" s="162"/>
      <c r="KBY28" s="162"/>
      <c r="KBZ28" s="162"/>
      <c r="KCA28" s="162"/>
      <c r="KCB28" s="162"/>
      <c r="KCC28" s="162"/>
      <c r="KCD28" s="162"/>
      <c r="KCE28" s="162"/>
      <c r="KCF28" s="162"/>
      <c r="KCG28" s="162"/>
      <c r="KCH28" s="162"/>
      <c r="KCI28" s="162"/>
      <c r="KCJ28" s="162"/>
      <c r="KCK28" s="162"/>
      <c r="KCL28" s="162"/>
      <c r="KCM28" s="162"/>
      <c r="KCN28" s="162"/>
      <c r="KCO28" s="162"/>
      <c r="KCP28" s="162"/>
      <c r="KCQ28" s="162"/>
      <c r="KCR28" s="162"/>
      <c r="KCS28" s="162"/>
      <c r="KCT28" s="162"/>
      <c r="KCU28" s="162"/>
      <c r="KCV28" s="162"/>
      <c r="KCW28" s="162"/>
      <c r="KCX28" s="162"/>
      <c r="KCY28" s="162"/>
      <c r="KCZ28" s="162"/>
      <c r="KDA28" s="162"/>
      <c r="KDB28" s="162"/>
      <c r="KDC28" s="162"/>
      <c r="KDD28" s="162"/>
      <c r="KDE28" s="162"/>
      <c r="KDF28" s="162"/>
      <c r="KDG28" s="162"/>
      <c r="KDH28" s="162"/>
      <c r="KDI28" s="162"/>
      <c r="KDJ28" s="162"/>
      <c r="KDK28" s="162"/>
      <c r="KDL28" s="162"/>
      <c r="KDM28" s="162"/>
      <c r="KDN28" s="162"/>
      <c r="KDO28" s="162"/>
      <c r="KDP28" s="162"/>
      <c r="KDQ28" s="162"/>
      <c r="KDR28" s="162"/>
      <c r="KDS28" s="162"/>
      <c r="KDT28" s="162"/>
      <c r="KDU28" s="162"/>
      <c r="KDV28" s="162"/>
      <c r="KDW28" s="162"/>
      <c r="KDX28" s="162"/>
      <c r="KDY28" s="162"/>
      <c r="KDZ28" s="162"/>
      <c r="KEA28" s="162"/>
      <c r="KEB28" s="162"/>
      <c r="KEC28" s="162"/>
      <c r="KED28" s="162"/>
      <c r="KEE28" s="162"/>
      <c r="KEF28" s="162"/>
      <c r="KEG28" s="162"/>
      <c r="KEH28" s="162"/>
      <c r="KEI28" s="162"/>
      <c r="KEJ28" s="162"/>
      <c r="KEK28" s="162"/>
      <c r="KEL28" s="162"/>
      <c r="KEM28" s="162"/>
      <c r="KEN28" s="162"/>
      <c r="KEO28" s="162"/>
      <c r="KEP28" s="162"/>
      <c r="KEQ28" s="162"/>
      <c r="KER28" s="162"/>
      <c r="KES28" s="162"/>
      <c r="KET28" s="162"/>
      <c r="KEU28" s="162"/>
      <c r="KEV28" s="162"/>
      <c r="KEW28" s="162"/>
      <c r="KEX28" s="162"/>
      <c r="KEY28" s="162"/>
      <c r="KEZ28" s="162"/>
      <c r="KFA28" s="162"/>
      <c r="KFB28" s="162"/>
      <c r="KFC28" s="162"/>
      <c r="KFD28" s="162"/>
      <c r="KFE28" s="162"/>
      <c r="KFF28" s="162"/>
      <c r="KFG28" s="162"/>
      <c r="KFH28" s="162"/>
      <c r="KFI28" s="162"/>
      <c r="KFJ28" s="162"/>
      <c r="KFK28" s="162"/>
      <c r="KFL28" s="162"/>
      <c r="KFM28" s="162"/>
      <c r="KFN28" s="162"/>
      <c r="KFO28" s="162"/>
      <c r="KFP28" s="162"/>
      <c r="KFQ28" s="162"/>
      <c r="KFR28" s="162"/>
      <c r="KFS28" s="162"/>
      <c r="KFT28" s="162"/>
      <c r="KFU28" s="162"/>
      <c r="KFV28" s="162"/>
      <c r="KFW28" s="162"/>
      <c r="KFX28" s="162"/>
      <c r="KFY28" s="162"/>
      <c r="KFZ28" s="162"/>
      <c r="KGA28" s="162"/>
      <c r="KGB28" s="162"/>
      <c r="KGC28" s="162"/>
      <c r="KGD28" s="162"/>
      <c r="KGE28" s="162"/>
      <c r="KGF28" s="162"/>
      <c r="KGG28" s="162"/>
      <c r="KGH28" s="162"/>
      <c r="KGI28" s="162"/>
      <c r="KGJ28" s="162"/>
      <c r="KGK28" s="162"/>
      <c r="KGL28" s="162"/>
      <c r="KGM28" s="162"/>
      <c r="KGN28" s="162"/>
      <c r="KGO28" s="162"/>
      <c r="KGP28" s="162"/>
      <c r="KGQ28" s="162"/>
      <c r="KGR28" s="162"/>
      <c r="KGS28" s="162"/>
      <c r="KGT28" s="162"/>
      <c r="KGU28" s="162"/>
      <c r="KGV28" s="162"/>
      <c r="KGW28" s="162"/>
      <c r="KGX28" s="162"/>
      <c r="KGY28" s="162"/>
      <c r="KGZ28" s="162"/>
      <c r="KHA28" s="162"/>
      <c r="KHB28" s="162"/>
      <c r="KHC28" s="162"/>
      <c r="KHD28" s="162"/>
      <c r="KHE28" s="162"/>
      <c r="KHF28" s="162"/>
      <c r="KHG28" s="162"/>
      <c r="KHH28" s="162"/>
      <c r="KHI28" s="162"/>
      <c r="KHJ28" s="162"/>
      <c r="KHK28" s="162"/>
      <c r="KHL28" s="162"/>
      <c r="KHM28" s="162"/>
      <c r="KHN28" s="162"/>
      <c r="KHO28" s="162"/>
      <c r="KHP28" s="162"/>
      <c r="KHQ28" s="162"/>
      <c r="KHR28" s="162"/>
      <c r="KHS28" s="162"/>
      <c r="KHT28" s="162"/>
      <c r="KHU28" s="162"/>
      <c r="KHV28" s="162"/>
      <c r="KHW28" s="162"/>
      <c r="KHX28" s="162"/>
      <c r="KHY28" s="162"/>
      <c r="KHZ28" s="162"/>
      <c r="KIA28" s="162"/>
      <c r="KIB28" s="162"/>
      <c r="KIC28" s="162"/>
      <c r="KID28" s="162"/>
      <c r="KIE28" s="162"/>
      <c r="KIF28" s="162"/>
      <c r="KIG28" s="162"/>
      <c r="KIH28" s="162"/>
      <c r="KII28" s="162"/>
      <c r="KIJ28" s="162"/>
      <c r="KIK28" s="162"/>
      <c r="KIL28" s="162"/>
      <c r="KIM28" s="162"/>
      <c r="KIN28" s="162"/>
      <c r="KIO28" s="162"/>
      <c r="KIP28" s="162"/>
      <c r="KIQ28" s="162"/>
      <c r="KIR28" s="162"/>
      <c r="KIS28" s="162"/>
      <c r="KIT28" s="162"/>
      <c r="KIU28" s="162"/>
      <c r="KIV28" s="162"/>
      <c r="KIW28" s="162"/>
      <c r="KIX28" s="162"/>
      <c r="KIY28" s="162"/>
      <c r="KIZ28" s="162"/>
      <c r="KJA28" s="162"/>
      <c r="KJB28" s="162"/>
      <c r="KJC28" s="162"/>
      <c r="KJD28" s="162"/>
      <c r="KJE28" s="162"/>
      <c r="KJF28" s="162"/>
      <c r="KJG28" s="162"/>
      <c r="KJH28" s="162"/>
      <c r="KJI28" s="162"/>
      <c r="KJJ28" s="162"/>
      <c r="KJK28" s="162"/>
      <c r="KJL28" s="162"/>
      <c r="KJM28" s="162"/>
      <c r="KJN28" s="162"/>
      <c r="KJO28" s="162"/>
      <c r="KJP28" s="162"/>
      <c r="KJQ28" s="162"/>
      <c r="KJR28" s="162"/>
      <c r="KJS28" s="162"/>
      <c r="KJT28" s="162"/>
      <c r="KJU28" s="162"/>
      <c r="KJV28" s="162"/>
      <c r="KJW28" s="162"/>
      <c r="KJX28" s="162"/>
      <c r="KJY28" s="162"/>
      <c r="KJZ28" s="162"/>
      <c r="KKA28" s="162"/>
      <c r="KKB28" s="162"/>
      <c r="KKC28" s="162"/>
      <c r="KKD28" s="162"/>
      <c r="KKE28" s="162"/>
      <c r="KKF28" s="162"/>
      <c r="KKG28" s="162"/>
      <c r="KKH28" s="162"/>
      <c r="KKI28" s="162"/>
      <c r="KKJ28" s="162"/>
      <c r="KKK28" s="162"/>
      <c r="KKL28" s="162"/>
      <c r="KKM28" s="162"/>
      <c r="KKN28" s="162"/>
      <c r="KKO28" s="162"/>
      <c r="KKP28" s="162"/>
      <c r="KKQ28" s="162"/>
      <c r="KKR28" s="162"/>
      <c r="KKS28" s="162"/>
      <c r="KKT28" s="162"/>
      <c r="KKU28" s="162"/>
      <c r="KKV28" s="162"/>
      <c r="KKW28" s="162"/>
      <c r="KKX28" s="162"/>
      <c r="KKY28" s="162"/>
      <c r="KKZ28" s="162"/>
      <c r="KLA28" s="162"/>
      <c r="KLB28" s="162"/>
      <c r="KLC28" s="162"/>
      <c r="KLD28" s="162"/>
      <c r="KLE28" s="162"/>
      <c r="KLF28" s="162"/>
      <c r="KLG28" s="162"/>
      <c r="KLH28" s="162"/>
      <c r="KLI28" s="162"/>
      <c r="KLJ28" s="162"/>
      <c r="KLK28" s="162"/>
      <c r="KLL28" s="162"/>
      <c r="KLM28" s="162"/>
      <c r="KLN28" s="162"/>
      <c r="KLO28" s="162"/>
      <c r="KLP28" s="162"/>
      <c r="KLQ28" s="162"/>
      <c r="KLR28" s="162"/>
      <c r="KLS28" s="162"/>
      <c r="KLT28" s="162"/>
      <c r="KLU28" s="162"/>
      <c r="KLV28" s="162"/>
      <c r="KLW28" s="162"/>
      <c r="KLX28" s="162"/>
      <c r="KLY28" s="162"/>
      <c r="KLZ28" s="162"/>
      <c r="KMA28" s="162"/>
      <c r="KMB28" s="162"/>
      <c r="KMC28" s="162"/>
      <c r="KMD28" s="162"/>
      <c r="KME28" s="162"/>
      <c r="KMF28" s="162"/>
      <c r="KMG28" s="162"/>
      <c r="KMH28" s="162"/>
      <c r="KMI28" s="162"/>
      <c r="KMJ28" s="162"/>
      <c r="KMK28" s="162"/>
      <c r="KML28" s="162"/>
      <c r="KMM28" s="162"/>
      <c r="KMN28" s="162"/>
      <c r="KMO28" s="162"/>
      <c r="KMP28" s="162"/>
      <c r="KMQ28" s="162"/>
      <c r="KMR28" s="162"/>
      <c r="KMS28" s="162"/>
      <c r="KMT28" s="162"/>
      <c r="KMU28" s="162"/>
      <c r="KMV28" s="162"/>
      <c r="KMW28" s="162"/>
      <c r="KMX28" s="162"/>
      <c r="KMY28" s="162"/>
      <c r="KMZ28" s="162"/>
      <c r="KNA28" s="162"/>
      <c r="KNB28" s="162"/>
      <c r="KNC28" s="162"/>
      <c r="KND28" s="162"/>
      <c r="KNE28" s="162"/>
      <c r="KNF28" s="162"/>
      <c r="KNG28" s="162"/>
      <c r="KNH28" s="162"/>
      <c r="KNI28" s="162"/>
      <c r="KNJ28" s="162"/>
      <c r="KNK28" s="162"/>
      <c r="KNL28" s="162"/>
      <c r="KNM28" s="162"/>
      <c r="KNN28" s="162"/>
      <c r="KNO28" s="162"/>
      <c r="KNP28" s="162"/>
      <c r="KNQ28" s="162"/>
      <c r="KNR28" s="162"/>
      <c r="KNS28" s="162"/>
      <c r="KNT28" s="162"/>
      <c r="KNU28" s="162"/>
      <c r="KNV28" s="162"/>
      <c r="KNW28" s="162"/>
      <c r="KNX28" s="162"/>
      <c r="KNY28" s="162"/>
      <c r="KNZ28" s="162"/>
      <c r="KOA28" s="162"/>
      <c r="KOB28" s="162"/>
      <c r="KOC28" s="162"/>
      <c r="KOD28" s="162"/>
      <c r="KOE28" s="162"/>
      <c r="KOF28" s="162"/>
      <c r="KOG28" s="162"/>
      <c r="KOH28" s="162"/>
      <c r="KOI28" s="162"/>
      <c r="KOJ28" s="162"/>
      <c r="KOK28" s="162"/>
      <c r="KOL28" s="162"/>
      <c r="KOM28" s="162"/>
      <c r="KON28" s="162"/>
      <c r="KOO28" s="162"/>
      <c r="KOP28" s="162"/>
      <c r="KOQ28" s="162"/>
      <c r="KOR28" s="162"/>
      <c r="KOS28" s="162"/>
      <c r="KOT28" s="162"/>
      <c r="KOU28" s="162"/>
      <c r="KOV28" s="162"/>
      <c r="KOW28" s="162"/>
      <c r="KOX28" s="162"/>
      <c r="KOY28" s="162"/>
      <c r="KOZ28" s="162"/>
      <c r="KPA28" s="162"/>
      <c r="KPB28" s="162"/>
      <c r="KPC28" s="162"/>
      <c r="KPD28" s="162"/>
      <c r="KPE28" s="162"/>
      <c r="KPF28" s="162"/>
      <c r="KPG28" s="162"/>
      <c r="KPH28" s="162"/>
      <c r="KPI28" s="162"/>
      <c r="KPJ28" s="162"/>
      <c r="KPK28" s="162"/>
      <c r="KPL28" s="162"/>
      <c r="KPM28" s="162"/>
      <c r="KPN28" s="162"/>
      <c r="KPO28" s="162"/>
      <c r="KPP28" s="162"/>
      <c r="KPQ28" s="162"/>
      <c r="KPR28" s="162"/>
      <c r="KPS28" s="162"/>
      <c r="KPT28" s="162"/>
      <c r="KPU28" s="162"/>
      <c r="KPV28" s="162"/>
      <c r="KPW28" s="162"/>
      <c r="KPX28" s="162"/>
      <c r="KPY28" s="162"/>
      <c r="KPZ28" s="162"/>
      <c r="KQA28" s="162"/>
      <c r="KQB28" s="162"/>
      <c r="KQC28" s="162"/>
      <c r="KQD28" s="162"/>
      <c r="KQE28" s="162"/>
      <c r="KQF28" s="162"/>
      <c r="KQG28" s="162"/>
      <c r="KQH28" s="162"/>
      <c r="KQI28" s="162"/>
      <c r="KQJ28" s="162"/>
      <c r="KQK28" s="162"/>
      <c r="KQL28" s="162"/>
      <c r="KQM28" s="162"/>
      <c r="KQN28" s="162"/>
      <c r="KQO28" s="162"/>
      <c r="KQP28" s="162"/>
      <c r="KQQ28" s="162"/>
      <c r="KQR28" s="162"/>
      <c r="KQS28" s="162"/>
      <c r="KQT28" s="162"/>
      <c r="KQU28" s="162"/>
      <c r="KQV28" s="162"/>
      <c r="KQW28" s="162"/>
      <c r="KQX28" s="162"/>
      <c r="KQY28" s="162"/>
      <c r="KQZ28" s="162"/>
      <c r="KRA28" s="162"/>
      <c r="KRB28" s="162"/>
      <c r="KRC28" s="162"/>
      <c r="KRD28" s="162"/>
      <c r="KRE28" s="162"/>
      <c r="KRF28" s="162"/>
      <c r="KRG28" s="162"/>
      <c r="KRH28" s="162"/>
      <c r="KRI28" s="162"/>
      <c r="KRJ28" s="162"/>
      <c r="KRK28" s="162"/>
      <c r="KRL28" s="162"/>
      <c r="KRM28" s="162"/>
      <c r="KRN28" s="162"/>
      <c r="KRO28" s="162"/>
      <c r="KRP28" s="162"/>
      <c r="KRQ28" s="162"/>
      <c r="KRR28" s="162"/>
      <c r="KRS28" s="162"/>
      <c r="KRT28" s="162"/>
      <c r="KRU28" s="162"/>
      <c r="KRV28" s="162"/>
      <c r="KRW28" s="162"/>
      <c r="KRX28" s="162"/>
      <c r="KRY28" s="162"/>
      <c r="KRZ28" s="162"/>
      <c r="KSA28" s="162"/>
      <c r="KSB28" s="162"/>
      <c r="KSC28" s="162"/>
      <c r="KSD28" s="162"/>
      <c r="KSE28" s="162"/>
      <c r="KSF28" s="162"/>
      <c r="KSG28" s="162"/>
      <c r="KSH28" s="162"/>
      <c r="KSI28" s="162"/>
      <c r="KSJ28" s="162"/>
      <c r="KSK28" s="162"/>
      <c r="KSL28" s="162"/>
      <c r="KSM28" s="162"/>
      <c r="KSN28" s="162"/>
      <c r="KSO28" s="162"/>
      <c r="KSP28" s="162"/>
      <c r="KSQ28" s="162"/>
      <c r="KSR28" s="162"/>
      <c r="KSS28" s="162"/>
      <c r="KST28" s="162"/>
      <c r="KSU28" s="162"/>
      <c r="KSV28" s="162"/>
      <c r="KSW28" s="162"/>
      <c r="KSX28" s="162"/>
      <c r="KSY28" s="162"/>
      <c r="KSZ28" s="162"/>
      <c r="KTA28" s="162"/>
      <c r="KTB28" s="162"/>
      <c r="KTC28" s="162"/>
      <c r="KTD28" s="162"/>
      <c r="KTE28" s="162"/>
      <c r="KTF28" s="162"/>
      <c r="KTG28" s="162"/>
      <c r="KTH28" s="162"/>
      <c r="KTI28" s="162"/>
      <c r="KTJ28" s="162"/>
      <c r="KTK28" s="162"/>
      <c r="KTL28" s="162"/>
      <c r="KTM28" s="162"/>
      <c r="KTN28" s="162"/>
      <c r="KTO28" s="162"/>
      <c r="KTP28" s="162"/>
      <c r="KTQ28" s="162"/>
      <c r="KTR28" s="162"/>
      <c r="KTS28" s="162"/>
      <c r="KTT28" s="162"/>
      <c r="KTU28" s="162"/>
      <c r="KTV28" s="162"/>
      <c r="KTW28" s="162"/>
      <c r="KTX28" s="162"/>
      <c r="KTY28" s="162"/>
      <c r="KTZ28" s="162"/>
      <c r="KUA28" s="162"/>
      <c r="KUB28" s="162"/>
      <c r="KUC28" s="162"/>
      <c r="KUD28" s="162"/>
      <c r="KUE28" s="162"/>
      <c r="KUF28" s="162"/>
      <c r="KUG28" s="162"/>
      <c r="KUH28" s="162"/>
      <c r="KUI28" s="162"/>
      <c r="KUJ28" s="162"/>
      <c r="KUK28" s="162"/>
      <c r="KUL28" s="162"/>
      <c r="KUM28" s="162"/>
      <c r="KUN28" s="162"/>
      <c r="KUO28" s="162"/>
      <c r="KUP28" s="162"/>
      <c r="KUQ28" s="162"/>
      <c r="KUR28" s="162"/>
      <c r="KUS28" s="162"/>
      <c r="KUT28" s="162"/>
      <c r="KUU28" s="162"/>
      <c r="KUV28" s="162"/>
      <c r="KUW28" s="162"/>
      <c r="KUX28" s="162"/>
      <c r="KUY28" s="162"/>
      <c r="KUZ28" s="162"/>
      <c r="KVA28" s="162"/>
      <c r="KVB28" s="162"/>
      <c r="KVC28" s="162"/>
      <c r="KVD28" s="162"/>
      <c r="KVE28" s="162"/>
      <c r="KVF28" s="162"/>
      <c r="KVG28" s="162"/>
      <c r="KVH28" s="162"/>
      <c r="KVI28" s="162"/>
      <c r="KVJ28" s="162"/>
      <c r="KVK28" s="162"/>
      <c r="KVL28" s="162"/>
      <c r="KVM28" s="162"/>
      <c r="KVN28" s="162"/>
      <c r="KVO28" s="162"/>
      <c r="KVP28" s="162"/>
      <c r="KVQ28" s="162"/>
      <c r="KVR28" s="162"/>
      <c r="KVS28" s="162"/>
      <c r="KVT28" s="162"/>
      <c r="KVU28" s="162"/>
      <c r="KVV28" s="162"/>
      <c r="KVW28" s="162"/>
      <c r="KVX28" s="162"/>
      <c r="KVY28" s="162"/>
      <c r="KVZ28" s="162"/>
      <c r="KWA28" s="162"/>
      <c r="KWB28" s="162"/>
      <c r="KWC28" s="162"/>
      <c r="KWD28" s="162"/>
      <c r="KWE28" s="162"/>
      <c r="KWF28" s="162"/>
      <c r="KWG28" s="162"/>
      <c r="KWH28" s="162"/>
      <c r="KWI28" s="162"/>
      <c r="KWJ28" s="162"/>
      <c r="KWK28" s="162"/>
      <c r="KWL28" s="162"/>
      <c r="KWM28" s="162"/>
      <c r="KWN28" s="162"/>
      <c r="KWO28" s="162"/>
      <c r="KWP28" s="162"/>
      <c r="KWQ28" s="162"/>
      <c r="KWR28" s="162"/>
      <c r="KWS28" s="162"/>
      <c r="KWT28" s="162"/>
      <c r="KWU28" s="162"/>
      <c r="KWV28" s="162"/>
      <c r="KWW28" s="162"/>
      <c r="KWX28" s="162"/>
      <c r="KWY28" s="162"/>
      <c r="KWZ28" s="162"/>
      <c r="KXA28" s="162"/>
      <c r="KXB28" s="162"/>
      <c r="KXC28" s="162"/>
      <c r="KXD28" s="162"/>
      <c r="KXE28" s="162"/>
      <c r="KXF28" s="162"/>
      <c r="KXG28" s="162"/>
      <c r="KXH28" s="162"/>
      <c r="KXI28" s="162"/>
      <c r="KXJ28" s="162"/>
      <c r="KXK28" s="162"/>
      <c r="KXL28" s="162"/>
      <c r="KXM28" s="162"/>
      <c r="KXN28" s="162"/>
      <c r="KXO28" s="162"/>
      <c r="KXP28" s="162"/>
      <c r="KXQ28" s="162"/>
      <c r="KXR28" s="162"/>
      <c r="KXS28" s="162"/>
      <c r="KXT28" s="162"/>
      <c r="KXU28" s="162"/>
      <c r="KXV28" s="162"/>
      <c r="KXW28" s="162"/>
      <c r="KXX28" s="162"/>
      <c r="KXY28" s="162"/>
      <c r="KXZ28" s="162"/>
      <c r="KYA28" s="162"/>
      <c r="KYB28" s="162"/>
      <c r="KYC28" s="162"/>
      <c r="KYD28" s="162"/>
      <c r="KYE28" s="162"/>
      <c r="KYF28" s="162"/>
      <c r="KYG28" s="162"/>
      <c r="KYH28" s="162"/>
      <c r="KYI28" s="162"/>
      <c r="KYJ28" s="162"/>
      <c r="KYK28" s="162"/>
      <c r="KYL28" s="162"/>
      <c r="KYM28" s="162"/>
      <c r="KYN28" s="162"/>
      <c r="KYO28" s="162"/>
      <c r="KYP28" s="162"/>
      <c r="KYQ28" s="162"/>
      <c r="KYR28" s="162"/>
      <c r="KYS28" s="162"/>
      <c r="KYT28" s="162"/>
      <c r="KYU28" s="162"/>
      <c r="KYV28" s="162"/>
      <c r="KYW28" s="162"/>
      <c r="KYX28" s="162"/>
      <c r="KYY28" s="162"/>
      <c r="KYZ28" s="162"/>
      <c r="KZA28" s="162"/>
      <c r="KZB28" s="162"/>
      <c r="KZC28" s="162"/>
      <c r="KZD28" s="162"/>
      <c r="KZE28" s="162"/>
      <c r="KZF28" s="162"/>
      <c r="KZG28" s="162"/>
      <c r="KZH28" s="162"/>
      <c r="KZI28" s="162"/>
      <c r="KZJ28" s="162"/>
      <c r="KZK28" s="162"/>
      <c r="KZL28" s="162"/>
      <c r="KZM28" s="162"/>
      <c r="KZN28" s="162"/>
      <c r="KZO28" s="162"/>
      <c r="KZP28" s="162"/>
      <c r="KZQ28" s="162"/>
      <c r="KZR28" s="162"/>
      <c r="KZS28" s="162"/>
      <c r="KZT28" s="162"/>
      <c r="KZU28" s="162"/>
      <c r="KZV28" s="162"/>
      <c r="KZW28" s="162"/>
      <c r="KZX28" s="162"/>
      <c r="KZY28" s="162"/>
      <c r="KZZ28" s="162"/>
      <c r="LAA28" s="162"/>
      <c r="LAB28" s="162"/>
      <c r="LAC28" s="162"/>
      <c r="LAD28" s="162"/>
      <c r="LAE28" s="162"/>
      <c r="LAF28" s="162"/>
      <c r="LAG28" s="162"/>
      <c r="LAH28" s="162"/>
      <c r="LAI28" s="162"/>
      <c r="LAJ28" s="162"/>
      <c r="LAK28" s="162"/>
      <c r="LAL28" s="162"/>
      <c r="LAM28" s="162"/>
      <c r="LAN28" s="162"/>
      <c r="LAO28" s="162"/>
      <c r="LAP28" s="162"/>
      <c r="LAQ28" s="162"/>
      <c r="LAR28" s="162"/>
      <c r="LAS28" s="162"/>
      <c r="LAT28" s="162"/>
      <c r="LAU28" s="162"/>
      <c r="LAV28" s="162"/>
      <c r="LAW28" s="162"/>
      <c r="LAX28" s="162"/>
      <c r="LAY28" s="162"/>
      <c r="LAZ28" s="162"/>
      <c r="LBA28" s="162"/>
      <c r="LBB28" s="162"/>
      <c r="LBC28" s="162"/>
      <c r="LBD28" s="162"/>
      <c r="LBE28" s="162"/>
      <c r="LBF28" s="162"/>
      <c r="LBG28" s="162"/>
      <c r="LBH28" s="162"/>
      <c r="LBI28" s="162"/>
      <c r="LBJ28" s="162"/>
      <c r="LBK28" s="162"/>
      <c r="LBL28" s="162"/>
      <c r="LBM28" s="162"/>
      <c r="LBN28" s="162"/>
      <c r="LBO28" s="162"/>
      <c r="LBP28" s="162"/>
      <c r="LBQ28" s="162"/>
      <c r="LBR28" s="162"/>
      <c r="LBS28" s="162"/>
      <c r="LBT28" s="162"/>
      <c r="LBU28" s="162"/>
      <c r="LBV28" s="162"/>
      <c r="LBW28" s="162"/>
      <c r="LBX28" s="162"/>
      <c r="LBY28" s="162"/>
      <c r="LBZ28" s="162"/>
      <c r="LCA28" s="162"/>
      <c r="LCB28" s="162"/>
      <c r="LCC28" s="162"/>
      <c r="LCD28" s="162"/>
      <c r="LCE28" s="162"/>
      <c r="LCF28" s="162"/>
      <c r="LCG28" s="162"/>
      <c r="LCH28" s="162"/>
      <c r="LCI28" s="162"/>
      <c r="LCJ28" s="162"/>
      <c r="LCK28" s="162"/>
      <c r="LCL28" s="162"/>
      <c r="LCM28" s="162"/>
      <c r="LCN28" s="162"/>
      <c r="LCO28" s="162"/>
      <c r="LCP28" s="162"/>
      <c r="LCQ28" s="162"/>
      <c r="LCR28" s="162"/>
      <c r="LCS28" s="162"/>
      <c r="LCT28" s="162"/>
      <c r="LCU28" s="162"/>
      <c r="LCV28" s="162"/>
      <c r="LCW28" s="162"/>
      <c r="LCX28" s="162"/>
      <c r="LCY28" s="162"/>
      <c r="LCZ28" s="162"/>
      <c r="LDA28" s="162"/>
      <c r="LDB28" s="162"/>
      <c r="LDC28" s="162"/>
      <c r="LDD28" s="162"/>
      <c r="LDE28" s="162"/>
      <c r="LDF28" s="162"/>
      <c r="LDG28" s="162"/>
      <c r="LDH28" s="162"/>
      <c r="LDI28" s="162"/>
      <c r="LDJ28" s="162"/>
      <c r="LDK28" s="162"/>
      <c r="LDL28" s="162"/>
      <c r="LDM28" s="162"/>
      <c r="LDN28" s="162"/>
      <c r="LDO28" s="162"/>
      <c r="LDP28" s="162"/>
      <c r="LDQ28" s="162"/>
      <c r="LDR28" s="162"/>
      <c r="LDS28" s="162"/>
      <c r="LDT28" s="162"/>
      <c r="LDU28" s="162"/>
      <c r="LDV28" s="162"/>
      <c r="LDW28" s="162"/>
      <c r="LDX28" s="162"/>
      <c r="LDY28" s="162"/>
      <c r="LDZ28" s="162"/>
      <c r="LEA28" s="162"/>
      <c r="LEB28" s="162"/>
      <c r="LEC28" s="162"/>
      <c r="LED28" s="162"/>
      <c r="LEE28" s="162"/>
      <c r="LEF28" s="162"/>
      <c r="LEG28" s="162"/>
      <c r="LEH28" s="162"/>
      <c r="LEI28" s="162"/>
      <c r="LEJ28" s="162"/>
      <c r="LEK28" s="162"/>
      <c r="LEL28" s="162"/>
      <c r="LEM28" s="162"/>
      <c r="LEN28" s="162"/>
      <c r="LEO28" s="162"/>
      <c r="LEP28" s="162"/>
      <c r="LEQ28" s="162"/>
      <c r="LER28" s="162"/>
      <c r="LES28" s="162"/>
      <c r="LET28" s="162"/>
      <c r="LEU28" s="162"/>
      <c r="LEV28" s="162"/>
      <c r="LEW28" s="162"/>
      <c r="LEX28" s="162"/>
      <c r="LEY28" s="162"/>
      <c r="LEZ28" s="162"/>
      <c r="LFA28" s="162"/>
      <c r="LFB28" s="162"/>
      <c r="LFC28" s="162"/>
      <c r="LFD28" s="162"/>
      <c r="LFE28" s="162"/>
      <c r="LFF28" s="162"/>
      <c r="LFG28" s="162"/>
      <c r="LFH28" s="162"/>
      <c r="LFI28" s="162"/>
      <c r="LFJ28" s="162"/>
      <c r="LFK28" s="162"/>
      <c r="LFL28" s="162"/>
      <c r="LFM28" s="162"/>
      <c r="LFN28" s="162"/>
      <c r="LFO28" s="162"/>
      <c r="LFP28" s="162"/>
      <c r="LFQ28" s="162"/>
      <c r="LFR28" s="162"/>
      <c r="LFS28" s="162"/>
      <c r="LFT28" s="162"/>
      <c r="LFU28" s="162"/>
      <c r="LFV28" s="162"/>
      <c r="LFW28" s="162"/>
      <c r="LFX28" s="162"/>
      <c r="LFY28" s="162"/>
      <c r="LFZ28" s="162"/>
      <c r="LGA28" s="162"/>
      <c r="LGB28" s="162"/>
      <c r="LGC28" s="162"/>
      <c r="LGD28" s="162"/>
      <c r="LGE28" s="162"/>
      <c r="LGF28" s="162"/>
      <c r="LGG28" s="162"/>
      <c r="LGH28" s="162"/>
      <c r="LGI28" s="162"/>
      <c r="LGJ28" s="162"/>
      <c r="LGK28" s="162"/>
      <c r="LGL28" s="162"/>
      <c r="LGM28" s="162"/>
      <c r="LGN28" s="162"/>
      <c r="LGO28" s="162"/>
      <c r="LGP28" s="162"/>
      <c r="LGQ28" s="162"/>
      <c r="LGR28" s="162"/>
      <c r="LGS28" s="162"/>
      <c r="LGT28" s="162"/>
      <c r="LGU28" s="162"/>
      <c r="LGV28" s="162"/>
      <c r="LGW28" s="162"/>
      <c r="LGX28" s="162"/>
      <c r="LGY28" s="162"/>
      <c r="LGZ28" s="162"/>
      <c r="LHA28" s="162"/>
      <c r="LHB28" s="162"/>
      <c r="LHC28" s="162"/>
      <c r="LHD28" s="162"/>
      <c r="LHE28" s="162"/>
      <c r="LHF28" s="162"/>
      <c r="LHG28" s="162"/>
      <c r="LHH28" s="162"/>
      <c r="LHI28" s="162"/>
      <c r="LHJ28" s="162"/>
      <c r="LHK28" s="162"/>
      <c r="LHL28" s="162"/>
      <c r="LHM28" s="162"/>
      <c r="LHN28" s="162"/>
      <c r="LHO28" s="162"/>
      <c r="LHP28" s="162"/>
      <c r="LHQ28" s="162"/>
      <c r="LHR28" s="162"/>
      <c r="LHS28" s="162"/>
      <c r="LHT28" s="162"/>
      <c r="LHU28" s="162"/>
      <c r="LHV28" s="162"/>
      <c r="LHW28" s="162"/>
      <c r="LHX28" s="162"/>
      <c r="LHY28" s="162"/>
      <c r="LHZ28" s="162"/>
      <c r="LIA28" s="162"/>
      <c r="LIB28" s="162"/>
      <c r="LIC28" s="162"/>
      <c r="LID28" s="162"/>
      <c r="LIE28" s="162"/>
      <c r="LIF28" s="162"/>
      <c r="LIG28" s="162"/>
      <c r="LIH28" s="162"/>
      <c r="LII28" s="162"/>
      <c r="LIJ28" s="162"/>
      <c r="LIK28" s="162"/>
      <c r="LIL28" s="162"/>
      <c r="LIM28" s="162"/>
      <c r="LIN28" s="162"/>
      <c r="LIO28" s="162"/>
      <c r="LIP28" s="162"/>
      <c r="LIQ28" s="162"/>
      <c r="LIR28" s="162"/>
      <c r="LIS28" s="162"/>
      <c r="LIT28" s="162"/>
      <c r="LIU28" s="162"/>
      <c r="LIV28" s="162"/>
      <c r="LIW28" s="162"/>
      <c r="LIX28" s="162"/>
      <c r="LIY28" s="162"/>
      <c r="LIZ28" s="162"/>
      <c r="LJA28" s="162"/>
      <c r="LJB28" s="162"/>
      <c r="LJC28" s="162"/>
      <c r="LJD28" s="162"/>
      <c r="LJE28" s="162"/>
      <c r="LJF28" s="162"/>
      <c r="LJG28" s="162"/>
      <c r="LJH28" s="162"/>
      <c r="LJI28" s="162"/>
      <c r="LJJ28" s="162"/>
      <c r="LJK28" s="162"/>
      <c r="LJL28" s="162"/>
      <c r="LJM28" s="162"/>
      <c r="LJN28" s="162"/>
      <c r="LJO28" s="162"/>
      <c r="LJP28" s="162"/>
      <c r="LJQ28" s="162"/>
      <c r="LJR28" s="162"/>
      <c r="LJS28" s="162"/>
      <c r="LJT28" s="162"/>
      <c r="LJU28" s="162"/>
      <c r="LJV28" s="162"/>
      <c r="LJW28" s="162"/>
      <c r="LJX28" s="162"/>
      <c r="LJY28" s="162"/>
      <c r="LJZ28" s="162"/>
      <c r="LKA28" s="162"/>
      <c r="LKB28" s="162"/>
      <c r="LKC28" s="162"/>
      <c r="LKD28" s="162"/>
      <c r="LKE28" s="162"/>
      <c r="LKF28" s="162"/>
      <c r="LKG28" s="162"/>
      <c r="LKH28" s="162"/>
      <c r="LKI28" s="162"/>
      <c r="LKJ28" s="162"/>
      <c r="LKK28" s="162"/>
      <c r="LKL28" s="162"/>
      <c r="LKM28" s="162"/>
      <c r="LKN28" s="162"/>
      <c r="LKO28" s="162"/>
      <c r="LKP28" s="162"/>
      <c r="LKQ28" s="162"/>
      <c r="LKR28" s="162"/>
      <c r="LKS28" s="162"/>
      <c r="LKT28" s="162"/>
      <c r="LKU28" s="162"/>
      <c r="LKV28" s="162"/>
      <c r="LKW28" s="162"/>
      <c r="LKX28" s="162"/>
      <c r="LKY28" s="162"/>
      <c r="LKZ28" s="162"/>
      <c r="LLA28" s="162"/>
      <c r="LLB28" s="162"/>
      <c r="LLC28" s="162"/>
      <c r="LLD28" s="162"/>
      <c r="LLE28" s="162"/>
      <c r="LLF28" s="162"/>
      <c r="LLG28" s="162"/>
      <c r="LLH28" s="162"/>
      <c r="LLI28" s="162"/>
      <c r="LLJ28" s="162"/>
      <c r="LLK28" s="162"/>
      <c r="LLL28" s="162"/>
      <c r="LLM28" s="162"/>
      <c r="LLN28" s="162"/>
      <c r="LLO28" s="162"/>
      <c r="LLP28" s="162"/>
      <c r="LLQ28" s="162"/>
      <c r="LLR28" s="162"/>
      <c r="LLS28" s="162"/>
      <c r="LLT28" s="162"/>
      <c r="LLU28" s="162"/>
      <c r="LLV28" s="162"/>
      <c r="LLW28" s="162"/>
      <c r="LLX28" s="162"/>
      <c r="LLY28" s="162"/>
      <c r="LLZ28" s="162"/>
      <c r="LMA28" s="162"/>
      <c r="LMB28" s="162"/>
      <c r="LMC28" s="162"/>
      <c r="LMD28" s="162"/>
      <c r="LME28" s="162"/>
      <c r="LMF28" s="162"/>
      <c r="LMG28" s="162"/>
      <c r="LMH28" s="162"/>
      <c r="LMI28" s="162"/>
      <c r="LMJ28" s="162"/>
      <c r="LMK28" s="162"/>
      <c r="LML28" s="162"/>
      <c r="LMM28" s="162"/>
      <c r="LMN28" s="162"/>
      <c r="LMO28" s="162"/>
      <c r="LMP28" s="162"/>
      <c r="LMQ28" s="162"/>
      <c r="LMR28" s="162"/>
      <c r="LMS28" s="162"/>
      <c r="LMT28" s="162"/>
      <c r="LMU28" s="162"/>
      <c r="LMV28" s="162"/>
      <c r="LMW28" s="162"/>
      <c r="LMX28" s="162"/>
      <c r="LMY28" s="162"/>
      <c r="LMZ28" s="162"/>
      <c r="LNA28" s="162"/>
      <c r="LNB28" s="162"/>
      <c r="LNC28" s="162"/>
      <c r="LND28" s="162"/>
      <c r="LNE28" s="162"/>
      <c r="LNF28" s="162"/>
      <c r="LNG28" s="162"/>
      <c r="LNH28" s="162"/>
      <c r="LNI28" s="162"/>
      <c r="LNJ28" s="162"/>
      <c r="LNK28" s="162"/>
      <c r="LNL28" s="162"/>
      <c r="LNM28" s="162"/>
      <c r="LNN28" s="162"/>
      <c r="LNO28" s="162"/>
      <c r="LNP28" s="162"/>
      <c r="LNQ28" s="162"/>
      <c r="LNR28" s="162"/>
      <c r="LNS28" s="162"/>
      <c r="LNT28" s="162"/>
      <c r="LNU28" s="162"/>
      <c r="LNV28" s="162"/>
      <c r="LNW28" s="162"/>
      <c r="LNX28" s="162"/>
      <c r="LNY28" s="162"/>
      <c r="LNZ28" s="162"/>
      <c r="LOA28" s="162"/>
      <c r="LOB28" s="162"/>
      <c r="LOC28" s="162"/>
      <c r="LOD28" s="162"/>
      <c r="LOE28" s="162"/>
      <c r="LOF28" s="162"/>
      <c r="LOG28" s="162"/>
      <c r="LOH28" s="162"/>
      <c r="LOI28" s="162"/>
      <c r="LOJ28" s="162"/>
      <c r="LOK28" s="162"/>
      <c r="LOL28" s="162"/>
      <c r="LOM28" s="162"/>
      <c r="LON28" s="162"/>
      <c r="LOO28" s="162"/>
      <c r="LOP28" s="162"/>
      <c r="LOQ28" s="162"/>
      <c r="LOR28" s="162"/>
      <c r="LOS28" s="162"/>
      <c r="LOT28" s="162"/>
      <c r="LOU28" s="162"/>
      <c r="LOV28" s="162"/>
      <c r="LOW28" s="162"/>
      <c r="LOX28" s="162"/>
      <c r="LOY28" s="162"/>
      <c r="LOZ28" s="162"/>
      <c r="LPA28" s="162"/>
      <c r="LPB28" s="162"/>
      <c r="LPC28" s="162"/>
      <c r="LPD28" s="162"/>
      <c r="LPE28" s="162"/>
      <c r="LPF28" s="162"/>
      <c r="LPG28" s="162"/>
      <c r="LPH28" s="162"/>
      <c r="LPI28" s="162"/>
      <c r="LPJ28" s="162"/>
      <c r="LPK28" s="162"/>
      <c r="LPL28" s="162"/>
      <c r="LPM28" s="162"/>
      <c r="LPN28" s="162"/>
      <c r="LPO28" s="162"/>
      <c r="LPP28" s="162"/>
      <c r="LPQ28" s="162"/>
      <c r="LPR28" s="162"/>
      <c r="LPS28" s="162"/>
      <c r="LPT28" s="162"/>
      <c r="LPU28" s="162"/>
      <c r="LPV28" s="162"/>
      <c r="LPW28" s="162"/>
      <c r="LPX28" s="162"/>
      <c r="LPY28" s="162"/>
      <c r="LPZ28" s="162"/>
      <c r="LQA28" s="162"/>
      <c r="LQB28" s="162"/>
      <c r="LQC28" s="162"/>
      <c r="LQD28" s="162"/>
      <c r="LQE28" s="162"/>
      <c r="LQF28" s="162"/>
      <c r="LQG28" s="162"/>
      <c r="LQH28" s="162"/>
      <c r="LQI28" s="162"/>
      <c r="LQJ28" s="162"/>
      <c r="LQK28" s="162"/>
      <c r="LQL28" s="162"/>
      <c r="LQM28" s="162"/>
      <c r="LQN28" s="162"/>
      <c r="LQO28" s="162"/>
      <c r="LQP28" s="162"/>
      <c r="LQQ28" s="162"/>
      <c r="LQR28" s="162"/>
      <c r="LQS28" s="162"/>
      <c r="LQT28" s="162"/>
      <c r="LQU28" s="162"/>
      <c r="LQV28" s="162"/>
      <c r="LQW28" s="162"/>
      <c r="LQX28" s="162"/>
      <c r="LQY28" s="162"/>
      <c r="LQZ28" s="162"/>
      <c r="LRA28" s="162"/>
      <c r="LRB28" s="162"/>
      <c r="LRC28" s="162"/>
      <c r="LRD28" s="162"/>
      <c r="LRE28" s="162"/>
      <c r="LRF28" s="162"/>
      <c r="LRG28" s="162"/>
      <c r="LRH28" s="162"/>
      <c r="LRI28" s="162"/>
      <c r="LRJ28" s="162"/>
      <c r="LRK28" s="162"/>
      <c r="LRL28" s="162"/>
      <c r="LRM28" s="162"/>
      <c r="LRN28" s="162"/>
      <c r="LRO28" s="162"/>
      <c r="LRP28" s="162"/>
      <c r="LRQ28" s="162"/>
      <c r="LRR28" s="162"/>
      <c r="LRS28" s="162"/>
      <c r="LRT28" s="162"/>
      <c r="LRU28" s="162"/>
      <c r="LRV28" s="162"/>
      <c r="LRW28" s="162"/>
      <c r="LRX28" s="162"/>
      <c r="LRY28" s="162"/>
      <c r="LRZ28" s="162"/>
      <c r="LSA28" s="162"/>
      <c r="LSB28" s="162"/>
      <c r="LSC28" s="162"/>
      <c r="LSD28" s="162"/>
      <c r="LSE28" s="162"/>
      <c r="LSF28" s="162"/>
      <c r="LSG28" s="162"/>
      <c r="LSH28" s="162"/>
      <c r="LSI28" s="162"/>
      <c r="LSJ28" s="162"/>
      <c r="LSK28" s="162"/>
      <c r="LSL28" s="162"/>
      <c r="LSM28" s="162"/>
      <c r="LSN28" s="162"/>
      <c r="LSO28" s="162"/>
      <c r="LSP28" s="162"/>
      <c r="LSQ28" s="162"/>
      <c r="LSR28" s="162"/>
      <c r="LSS28" s="162"/>
      <c r="LST28" s="162"/>
      <c r="LSU28" s="162"/>
      <c r="LSV28" s="162"/>
      <c r="LSW28" s="162"/>
      <c r="LSX28" s="162"/>
      <c r="LSY28" s="162"/>
      <c r="LSZ28" s="162"/>
      <c r="LTA28" s="162"/>
      <c r="LTB28" s="162"/>
      <c r="LTC28" s="162"/>
      <c r="LTD28" s="162"/>
      <c r="LTE28" s="162"/>
      <c r="LTF28" s="162"/>
      <c r="LTG28" s="162"/>
      <c r="LTH28" s="162"/>
      <c r="LTI28" s="162"/>
      <c r="LTJ28" s="162"/>
      <c r="LTK28" s="162"/>
      <c r="LTL28" s="162"/>
      <c r="LTM28" s="162"/>
      <c r="LTN28" s="162"/>
      <c r="LTO28" s="162"/>
      <c r="LTP28" s="162"/>
      <c r="LTQ28" s="162"/>
      <c r="LTR28" s="162"/>
      <c r="LTS28" s="162"/>
      <c r="LTT28" s="162"/>
      <c r="LTU28" s="162"/>
      <c r="LTV28" s="162"/>
      <c r="LTW28" s="162"/>
      <c r="LTX28" s="162"/>
      <c r="LTY28" s="162"/>
      <c r="LTZ28" s="162"/>
      <c r="LUA28" s="162"/>
      <c r="LUB28" s="162"/>
      <c r="LUC28" s="162"/>
      <c r="LUD28" s="162"/>
      <c r="LUE28" s="162"/>
      <c r="LUF28" s="162"/>
      <c r="LUG28" s="162"/>
      <c r="LUH28" s="162"/>
      <c r="LUI28" s="162"/>
      <c r="LUJ28" s="162"/>
      <c r="LUK28" s="162"/>
      <c r="LUL28" s="162"/>
      <c r="LUM28" s="162"/>
      <c r="LUN28" s="162"/>
      <c r="LUO28" s="162"/>
      <c r="LUP28" s="162"/>
      <c r="LUQ28" s="162"/>
      <c r="LUR28" s="162"/>
      <c r="LUS28" s="162"/>
      <c r="LUT28" s="162"/>
      <c r="LUU28" s="162"/>
      <c r="LUV28" s="162"/>
      <c r="LUW28" s="162"/>
      <c r="LUX28" s="162"/>
      <c r="LUY28" s="162"/>
      <c r="LUZ28" s="162"/>
      <c r="LVA28" s="162"/>
      <c r="LVB28" s="162"/>
      <c r="LVC28" s="162"/>
      <c r="LVD28" s="162"/>
      <c r="LVE28" s="162"/>
      <c r="LVF28" s="162"/>
      <c r="LVG28" s="162"/>
      <c r="LVH28" s="162"/>
      <c r="LVI28" s="162"/>
      <c r="LVJ28" s="162"/>
      <c r="LVK28" s="162"/>
      <c r="LVL28" s="162"/>
      <c r="LVM28" s="162"/>
      <c r="LVN28" s="162"/>
      <c r="LVO28" s="162"/>
      <c r="LVP28" s="162"/>
      <c r="LVQ28" s="162"/>
      <c r="LVR28" s="162"/>
      <c r="LVS28" s="162"/>
      <c r="LVT28" s="162"/>
      <c r="LVU28" s="162"/>
      <c r="LVV28" s="162"/>
      <c r="LVW28" s="162"/>
      <c r="LVX28" s="162"/>
      <c r="LVY28" s="162"/>
      <c r="LVZ28" s="162"/>
      <c r="LWA28" s="162"/>
      <c r="LWB28" s="162"/>
      <c r="LWC28" s="162"/>
      <c r="LWD28" s="162"/>
      <c r="LWE28" s="162"/>
      <c r="LWF28" s="162"/>
      <c r="LWG28" s="162"/>
      <c r="LWH28" s="162"/>
      <c r="LWI28" s="162"/>
      <c r="LWJ28" s="162"/>
      <c r="LWK28" s="162"/>
      <c r="LWL28" s="162"/>
      <c r="LWM28" s="162"/>
      <c r="LWN28" s="162"/>
      <c r="LWO28" s="162"/>
      <c r="LWP28" s="162"/>
      <c r="LWQ28" s="162"/>
      <c r="LWR28" s="162"/>
      <c r="LWS28" s="162"/>
      <c r="LWT28" s="162"/>
      <c r="LWU28" s="162"/>
      <c r="LWV28" s="162"/>
      <c r="LWW28" s="162"/>
      <c r="LWX28" s="162"/>
      <c r="LWY28" s="162"/>
      <c r="LWZ28" s="162"/>
      <c r="LXA28" s="162"/>
      <c r="LXB28" s="162"/>
      <c r="LXC28" s="162"/>
      <c r="LXD28" s="162"/>
      <c r="LXE28" s="162"/>
      <c r="LXF28" s="162"/>
      <c r="LXG28" s="162"/>
      <c r="LXH28" s="162"/>
      <c r="LXI28" s="162"/>
      <c r="LXJ28" s="162"/>
      <c r="LXK28" s="162"/>
      <c r="LXL28" s="162"/>
      <c r="LXM28" s="162"/>
      <c r="LXN28" s="162"/>
      <c r="LXO28" s="162"/>
      <c r="LXP28" s="162"/>
      <c r="LXQ28" s="162"/>
      <c r="LXR28" s="162"/>
      <c r="LXS28" s="162"/>
      <c r="LXT28" s="162"/>
      <c r="LXU28" s="162"/>
      <c r="LXV28" s="162"/>
      <c r="LXW28" s="162"/>
      <c r="LXX28" s="162"/>
      <c r="LXY28" s="162"/>
      <c r="LXZ28" s="162"/>
      <c r="LYA28" s="162"/>
      <c r="LYB28" s="162"/>
      <c r="LYC28" s="162"/>
      <c r="LYD28" s="162"/>
      <c r="LYE28" s="162"/>
      <c r="LYF28" s="162"/>
      <c r="LYG28" s="162"/>
      <c r="LYH28" s="162"/>
      <c r="LYI28" s="162"/>
      <c r="LYJ28" s="162"/>
      <c r="LYK28" s="162"/>
      <c r="LYL28" s="162"/>
      <c r="LYM28" s="162"/>
      <c r="LYN28" s="162"/>
      <c r="LYO28" s="162"/>
      <c r="LYP28" s="162"/>
      <c r="LYQ28" s="162"/>
      <c r="LYR28" s="162"/>
      <c r="LYS28" s="162"/>
      <c r="LYT28" s="162"/>
      <c r="LYU28" s="162"/>
      <c r="LYV28" s="162"/>
      <c r="LYW28" s="162"/>
      <c r="LYX28" s="162"/>
      <c r="LYY28" s="162"/>
      <c r="LYZ28" s="162"/>
      <c r="LZA28" s="162"/>
      <c r="LZB28" s="162"/>
      <c r="LZC28" s="162"/>
      <c r="LZD28" s="162"/>
      <c r="LZE28" s="162"/>
      <c r="LZF28" s="162"/>
      <c r="LZG28" s="162"/>
      <c r="LZH28" s="162"/>
      <c r="LZI28" s="162"/>
      <c r="LZJ28" s="162"/>
      <c r="LZK28" s="162"/>
      <c r="LZL28" s="162"/>
      <c r="LZM28" s="162"/>
      <c r="LZN28" s="162"/>
      <c r="LZO28" s="162"/>
      <c r="LZP28" s="162"/>
      <c r="LZQ28" s="162"/>
      <c r="LZR28" s="162"/>
      <c r="LZS28" s="162"/>
      <c r="LZT28" s="162"/>
      <c r="LZU28" s="162"/>
      <c r="LZV28" s="162"/>
      <c r="LZW28" s="162"/>
      <c r="LZX28" s="162"/>
      <c r="LZY28" s="162"/>
      <c r="LZZ28" s="162"/>
      <c r="MAA28" s="162"/>
      <c r="MAB28" s="162"/>
      <c r="MAC28" s="162"/>
      <c r="MAD28" s="162"/>
      <c r="MAE28" s="162"/>
      <c r="MAF28" s="162"/>
      <c r="MAG28" s="162"/>
      <c r="MAH28" s="162"/>
      <c r="MAI28" s="162"/>
      <c r="MAJ28" s="162"/>
      <c r="MAK28" s="162"/>
      <c r="MAL28" s="162"/>
      <c r="MAM28" s="162"/>
      <c r="MAN28" s="162"/>
      <c r="MAO28" s="162"/>
      <c r="MAP28" s="162"/>
      <c r="MAQ28" s="162"/>
      <c r="MAR28" s="162"/>
      <c r="MAS28" s="162"/>
      <c r="MAT28" s="162"/>
      <c r="MAU28" s="162"/>
      <c r="MAV28" s="162"/>
      <c r="MAW28" s="162"/>
      <c r="MAX28" s="162"/>
      <c r="MAY28" s="162"/>
      <c r="MAZ28" s="162"/>
      <c r="MBA28" s="162"/>
      <c r="MBB28" s="162"/>
      <c r="MBC28" s="162"/>
      <c r="MBD28" s="162"/>
      <c r="MBE28" s="162"/>
      <c r="MBF28" s="162"/>
      <c r="MBG28" s="162"/>
      <c r="MBH28" s="162"/>
      <c r="MBI28" s="162"/>
      <c r="MBJ28" s="162"/>
      <c r="MBK28" s="162"/>
      <c r="MBL28" s="162"/>
      <c r="MBM28" s="162"/>
      <c r="MBN28" s="162"/>
      <c r="MBO28" s="162"/>
      <c r="MBP28" s="162"/>
      <c r="MBQ28" s="162"/>
      <c r="MBR28" s="162"/>
      <c r="MBS28" s="162"/>
      <c r="MBT28" s="162"/>
      <c r="MBU28" s="162"/>
      <c r="MBV28" s="162"/>
      <c r="MBW28" s="162"/>
      <c r="MBX28" s="162"/>
      <c r="MBY28" s="162"/>
      <c r="MBZ28" s="162"/>
      <c r="MCA28" s="162"/>
      <c r="MCB28" s="162"/>
      <c r="MCC28" s="162"/>
      <c r="MCD28" s="162"/>
      <c r="MCE28" s="162"/>
      <c r="MCF28" s="162"/>
      <c r="MCG28" s="162"/>
      <c r="MCH28" s="162"/>
      <c r="MCI28" s="162"/>
      <c r="MCJ28" s="162"/>
      <c r="MCK28" s="162"/>
      <c r="MCL28" s="162"/>
      <c r="MCM28" s="162"/>
      <c r="MCN28" s="162"/>
      <c r="MCO28" s="162"/>
      <c r="MCP28" s="162"/>
      <c r="MCQ28" s="162"/>
      <c r="MCR28" s="162"/>
      <c r="MCS28" s="162"/>
      <c r="MCT28" s="162"/>
      <c r="MCU28" s="162"/>
      <c r="MCV28" s="162"/>
      <c r="MCW28" s="162"/>
      <c r="MCX28" s="162"/>
      <c r="MCY28" s="162"/>
      <c r="MCZ28" s="162"/>
      <c r="MDA28" s="162"/>
      <c r="MDB28" s="162"/>
      <c r="MDC28" s="162"/>
      <c r="MDD28" s="162"/>
      <c r="MDE28" s="162"/>
      <c r="MDF28" s="162"/>
      <c r="MDG28" s="162"/>
      <c r="MDH28" s="162"/>
      <c r="MDI28" s="162"/>
      <c r="MDJ28" s="162"/>
      <c r="MDK28" s="162"/>
      <c r="MDL28" s="162"/>
      <c r="MDM28" s="162"/>
      <c r="MDN28" s="162"/>
      <c r="MDO28" s="162"/>
      <c r="MDP28" s="162"/>
      <c r="MDQ28" s="162"/>
      <c r="MDR28" s="162"/>
      <c r="MDS28" s="162"/>
      <c r="MDT28" s="162"/>
      <c r="MDU28" s="162"/>
      <c r="MDV28" s="162"/>
      <c r="MDW28" s="162"/>
      <c r="MDX28" s="162"/>
      <c r="MDY28" s="162"/>
      <c r="MDZ28" s="162"/>
      <c r="MEA28" s="162"/>
      <c r="MEB28" s="162"/>
      <c r="MEC28" s="162"/>
      <c r="MED28" s="162"/>
      <c r="MEE28" s="162"/>
      <c r="MEF28" s="162"/>
      <c r="MEG28" s="162"/>
      <c r="MEH28" s="162"/>
      <c r="MEI28" s="162"/>
      <c r="MEJ28" s="162"/>
      <c r="MEK28" s="162"/>
      <c r="MEL28" s="162"/>
      <c r="MEM28" s="162"/>
      <c r="MEN28" s="162"/>
      <c r="MEO28" s="162"/>
      <c r="MEP28" s="162"/>
      <c r="MEQ28" s="162"/>
      <c r="MER28" s="162"/>
      <c r="MES28" s="162"/>
      <c r="MET28" s="162"/>
      <c r="MEU28" s="162"/>
      <c r="MEV28" s="162"/>
      <c r="MEW28" s="162"/>
      <c r="MEX28" s="162"/>
      <c r="MEY28" s="162"/>
      <c r="MEZ28" s="162"/>
      <c r="MFA28" s="162"/>
      <c r="MFB28" s="162"/>
      <c r="MFC28" s="162"/>
      <c r="MFD28" s="162"/>
      <c r="MFE28" s="162"/>
      <c r="MFF28" s="162"/>
      <c r="MFG28" s="162"/>
      <c r="MFH28" s="162"/>
      <c r="MFI28" s="162"/>
      <c r="MFJ28" s="162"/>
      <c r="MFK28" s="162"/>
      <c r="MFL28" s="162"/>
      <c r="MFM28" s="162"/>
      <c r="MFN28" s="162"/>
      <c r="MFO28" s="162"/>
      <c r="MFP28" s="162"/>
      <c r="MFQ28" s="162"/>
      <c r="MFR28" s="162"/>
      <c r="MFS28" s="162"/>
      <c r="MFT28" s="162"/>
      <c r="MFU28" s="162"/>
      <c r="MFV28" s="162"/>
      <c r="MFW28" s="162"/>
      <c r="MFX28" s="162"/>
      <c r="MFY28" s="162"/>
      <c r="MFZ28" s="162"/>
      <c r="MGA28" s="162"/>
      <c r="MGB28" s="162"/>
      <c r="MGC28" s="162"/>
      <c r="MGD28" s="162"/>
      <c r="MGE28" s="162"/>
      <c r="MGF28" s="162"/>
      <c r="MGG28" s="162"/>
      <c r="MGH28" s="162"/>
      <c r="MGI28" s="162"/>
      <c r="MGJ28" s="162"/>
      <c r="MGK28" s="162"/>
      <c r="MGL28" s="162"/>
      <c r="MGM28" s="162"/>
      <c r="MGN28" s="162"/>
      <c r="MGO28" s="162"/>
      <c r="MGP28" s="162"/>
      <c r="MGQ28" s="162"/>
      <c r="MGR28" s="162"/>
      <c r="MGS28" s="162"/>
      <c r="MGT28" s="162"/>
      <c r="MGU28" s="162"/>
      <c r="MGV28" s="162"/>
      <c r="MGW28" s="162"/>
      <c r="MGX28" s="162"/>
      <c r="MGY28" s="162"/>
      <c r="MGZ28" s="162"/>
      <c r="MHA28" s="162"/>
      <c r="MHB28" s="162"/>
      <c r="MHC28" s="162"/>
      <c r="MHD28" s="162"/>
      <c r="MHE28" s="162"/>
      <c r="MHF28" s="162"/>
      <c r="MHG28" s="162"/>
      <c r="MHH28" s="162"/>
      <c r="MHI28" s="162"/>
      <c r="MHJ28" s="162"/>
      <c r="MHK28" s="162"/>
      <c r="MHL28" s="162"/>
      <c r="MHM28" s="162"/>
      <c r="MHN28" s="162"/>
      <c r="MHO28" s="162"/>
      <c r="MHP28" s="162"/>
      <c r="MHQ28" s="162"/>
      <c r="MHR28" s="162"/>
      <c r="MHS28" s="162"/>
      <c r="MHT28" s="162"/>
      <c r="MHU28" s="162"/>
      <c r="MHV28" s="162"/>
      <c r="MHW28" s="162"/>
      <c r="MHX28" s="162"/>
      <c r="MHY28" s="162"/>
      <c r="MHZ28" s="162"/>
      <c r="MIA28" s="162"/>
      <c r="MIB28" s="162"/>
      <c r="MIC28" s="162"/>
      <c r="MID28" s="162"/>
      <c r="MIE28" s="162"/>
      <c r="MIF28" s="162"/>
      <c r="MIG28" s="162"/>
      <c r="MIH28" s="162"/>
      <c r="MII28" s="162"/>
      <c r="MIJ28" s="162"/>
      <c r="MIK28" s="162"/>
      <c r="MIL28" s="162"/>
      <c r="MIM28" s="162"/>
      <c r="MIN28" s="162"/>
      <c r="MIO28" s="162"/>
      <c r="MIP28" s="162"/>
      <c r="MIQ28" s="162"/>
      <c r="MIR28" s="162"/>
      <c r="MIS28" s="162"/>
      <c r="MIT28" s="162"/>
      <c r="MIU28" s="162"/>
      <c r="MIV28" s="162"/>
      <c r="MIW28" s="162"/>
      <c r="MIX28" s="162"/>
      <c r="MIY28" s="162"/>
      <c r="MIZ28" s="162"/>
      <c r="MJA28" s="162"/>
      <c r="MJB28" s="162"/>
      <c r="MJC28" s="162"/>
      <c r="MJD28" s="162"/>
      <c r="MJE28" s="162"/>
      <c r="MJF28" s="162"/>
      <c r="MJG28" s="162"/>
      <c r="MJH28" s="162"/>
      <c r="MJI28" s="162"/>
      <c r="MJJ28" s="162"/>
      <c r="MJK28" s="162"/>
      <c r="MJL28" s="162"/>
      <c r="MJM28" s="162"/>
      <c r="MJN28" s="162"/>
      <c r="MJO28" s="162"/>
      <c r="MJP28" s="162"/>
      <c r="MJQ28" s="162"/>
      <c r="MJR28" s="162"/>
      <c r="MJS28" s="162"/>
      <c r="MJT28" s="162"/>
      <c r="MJU28" s="162"/>
      <c r="MJV28" s="162"/>
      <c r="MJW28" s="162"/>
      <c r="MJX28" s="162"/>
      <c r="MJY28" s="162"/>
      <c r="MJZ28" s="162"/>
      <c r="MKA28" s="162"/>
      <c r="MKB28" s="162"/>
      <c r="MKC28" s="162"/>
      <c r="MKD28" s="162"/>
      <c r="MKE28" s="162"/>
      <c r="MKF28" s="162"/>
      <c r="MKG28" s="162"/>
      <c r="MKH28" s="162"/>
      <c r="MKI28" s="162"/>
      <c r="MKJ28" s="162"/>
      <c r="MKK28" s="162"/>
      <c r="MKL28" s="162"/>
      <c r="MKM28" s="162"/>
      <c r="MKN28" s="162"/>
      <c r="MKO28" s="162"/>
      <c r="MKP28" s="162"/>
      <c r="MKQ28" s="162"/>
      <c r="MKR28" s="162"/>
      <c r="MKS28" s="162"/>
      <c r="MKT28" s="162"/>
      <c r="MKU28" s="162"/>
      <c r="MKV28" s="162"/>
      <c r="MKW28" s="162"/>
      <c r="MKX28" s="162"/>
      <c r="MKY28" s="162"/>
      <c r="MKZ28" s="162"/>
      <c r="MLA28" s="162"/>
      <c r="MLB28" s="162"/>
      <c r="MLC28" s="162"/>
      <c r="MLD28" s="162"/>
      <c r="MLE28" s="162"/>
      <c r="MLF28" s="162"/>
      <c r="MLG28" s="162"/>
      <c r="MLH28" s="162"/>
      <c r="MLI28" s="162"/>
      <c r="MLJ28" s="162"/>
      <c r="MLK28" s="162"/>
      <c r="MLL28" s="162"/>
      <c r="MLM28" s="162"/>
      <c r="MLN28" s="162"/>
      <c r="MLO28" s="162"/>
      <c r="MLP28" s="162"/>
      <c r="MLQ28" s="162"/>
      <c r="MLR28" s="162"/>
      <c r="MLS28" s="162"/>
      <c r="MLT28" s="162"/>
      <c r="MLU28" s="162"/>
      <c r="MLV28" s="162"/>
      <c r="MLW28" s="162"/>
      <c r="MLX28" s="162"/>
      <c r="MLY28" s="162"/>
      <c r="MLZ28" s="162"/>
      <c r="MMA28" s="162"/>
      <c r="MMB28" s="162"/>
      <c r="MMC28" s="162"/>
      <c r="MMD28" s="162"/>
      <c r="MME28" s="162"/>
      <c r="MMF28" s="162"/>
      <c r="MMG28" s="162"/>
      <c r="MMH28" s="162"/>
      <c r="MMI28" s="162"/>
      <c r="MMJ28" s="162"/>
      <c r="MMK28" s="162"/>
      <c r="MML28" s="162"/>
      <c r="MMM28" s="162"/>
      <c r="MMN28" s="162"/>
      <c r="MMO28" s="162"/>
      <c r="MMP28" s="162"/>
      <c r="MMQ28" s="162"/>
      <c r="MMR28" s="162"/>
      <c r="MMS28" s="162"/>
      <c r="MMT28" s="162"/>
      <c r="MMU28" s="162"/>
      <c r="MMV28" s="162"/>
      <c r="MMW28" s="162"/>
      <c r="MMX28" s="162"/>
      <c r="MMY28" s="162"/>
      <c r="MMZ28" s="162"/>
      <c r="MNA28" s="162"/>
      <c r="MNB28" s="162"/>
      <c r="MNC28" s="162"/>
      <c r="MND28" s="162"/>
      <c r="MNE28" s="162"/>
      <c r="MNF28" s="162"/>
      <c r="MNG28" s="162"/>
      <c r="MNH28" s="162"/>
      <c r="MNI28" s="162"/>
      <c r="MNJ28" s="162"/>
      <c r="MNK28" s="162"/>
      <c r="MNL28" s="162"/>
      <c r="MNM28" s="162"/>
      <c r="MNN28" s="162"/>
      <c r="MNO28" s="162"/>
      <c r="MNP28" s="162"/>
      <c r="MNQ28" s="162"/>
      <c r="MNR28" s="162"/>
      <c r="MNS28" s="162"/>
      <c r="MNT28" s="162"/>
      <c r="MNU28" s="162"/>
      <c r="MNV28" s="162"/>
      <c r="MNW28" s="162"/>
      <c r="MNX28" s="162"/>
      <c r="MNY28" s="162"/>
      <c r="MNZ28" s="162"/>
      <c r="MOA28" s="162"/>
      <c r="MOB28" s="162"/>
      <c r="MOC28" s="162"/>
      <c r="MOD28" s="162"/>
      <c r="MOE28" s="162"/>
      <c r="MOF28" s="162"/>
      <c r="MOG28" s="162"/>
      <c r="MOH28" s="162"/>
      <c r="MOI28" s="162"/>
      <c r="MOJ28" s="162"/>
      <c r="MOK28" s="162"/>
      <c r="MOL28" s="162"/>
      <c r="MOM28" s="162"/>
      <c r="MON28" s="162"/>
      <c r="MOO28" s="162"/>
      <c r="MOP28" s="162"/>
      <c r="MOQ28" s="162"/>
      <c r="MOR28" s="162"/>
      <c r="MOS28" s="162"/>
      <c r="MOT28" s="162"/>
      <c r="MOU28" s="162"/>
      <c r="MOV28" s="162"/>
      <c r="MOW28" s="162"/>
      <c r="MOX28" s="162"/>
      <c r="MOY28" s="162"/>
      <c r="MOZ28" s="162"/>
      <c r="MPA28" s="162"/>
      <c r="MPB28" s="162"/>
      <c r="MPC28" s="162"/>
      <c r="MPD28" s="162"/>
      <c r="MPE28" s="162"/>
      <c r="MPF28" s="162"/>
      <c r="MPG28" s="162"/>
      <c r="MPH28" s="162"/>
      <c r="MPI28" s="162"/>
      <c r="MPJ28" s="162"/>
      <c r="MPK28" s="162"/>
      <c r="MPL28" s="162"/>
      <c r="MPM28" s="162"/>
      <c r="MPN28" s="162"/>
      <c r="MPO28" s="162"/>
      <c r="MPP28" s="162"/>
      <c r="MPQ28" s="162"/>
      <c r="MPR28" s="162"/>
      <c r="MPS28" s="162"/>
      <c r="MPT28" s="162"/>
      <c r="MPU28" s="162"/>
      <c r="MPV28" s="162"/>
      <c r="MPW28" s="162"/>
      <c r="MPX28" s="162"/>
      <c r="MPY28" s="162"/>
      <c r="MPZ28" s="162"/>
      <c r="MQA28" s="162"/>
      <c r="MQB28" s="162"/>
      <c r="MQC28" s="162"/>
      <c r="MQD28" s="162"/>
      <c r="MQE28" s="162"/>
      <c r="MQF28" s="162"/>
      <c r="MQG28" s="162"/>
      <c r="MQH28" s="162"/>
      <c r="MQI28" s="162"/>
      <c r="MQJ28" s="162"/>
      <c r="MQK28" s="162"/>
      <c r="MQL28" s="162"/>
      <c r="MQM28" s="162"/>
      <c r="MQN28" s="162"/>
      <c r="MQO28" s="162"/>
      <c r="MQP28" s="162"/>
      <c r="MQQ28" s="162"/>
      <c r="MQR28" s="162"/>
      <c r="MQS28" s="162"/>
      <c r="MQT28" s="162"/>
      <c r="MQU28" s="162"/>
      <c r="MQV28" s="162"/>
      <c r="MQW28" s="162"/>
      <c r="MQX28" s="162"/>
      <c r="MQY28" s="162"/>
      <c r="MQZ28" s="162"/>
      <c r="MRA28" s="162"/>
      <c r="MRB28" s="162"/>
      <c r="MRC28" s="162"/>
      <c r="MRD28" s="162"/>
      <c r="MRE28" s="162"/>
      <c r="MRF28" s="162"/>
      <c r="MRG28" s="162"/>
      <c r="MRH28" s="162"/>
      <c r="MRI28" s="162"/>
      <c r="MRJ28" s="162"/>
      <c r="MRK28" s="162"/>
      <c r="MRL28" s="162"/>
      <c r="MRM28" s="162"/>
      <c r="MRN28" s="162"/>
      <c r="MRO28" s="162"/>
      <c r="MRP28" s="162"/>
      <c r="MRQ28" s="162"/>
      <c r="MRR28" s="162"/>
      <c r="MRS28" s="162"/>
      <c r="MRT28" s="162"/>
      <c r="MRU28" s="162"/>
      <c r="MRV28" s="162"/>
      <c r="MRW28" s="162"/>
      <c r="MRX28" s="162"/>
      <c r="MRY28" s="162"/>
      <c r="MRZ28" s="162"/>
      <c r="MSA28" s="162"/>
      <c r="MSB28" s="162"/>
      <c r="MSC28" s="162"/>
      <c r="MSD28" s="162"/>
      <c r="MSE28" s="162"/>
      <c r="MSF28" s="162"/>
      <c r="MSG28" s="162"/>
      <c r="MSH28" s="162"/>
      <c r="MSI28" s="162"/>
      <c r="MSJ28" s="162"/>
      <c r="MSK28" s="162"/>
      <c r="MSL28" s="162"/>
      <c r="MSM28" s="162"/>
      <c r="MSN28" s="162"/>
      <c r="MSO28" s="162"/>
      <c r="MSP28" s="162"/>
      <c r="MSQ28" s="162"/>
      <c r="MSR28" s="162"/>
      <c r="MSS28" s="162"/>
      <c r="MST28" s="162"/>
      <c r="MSU28" s="162"/>
      <c r="MSV28" s="162"/>
      <c r="MSW28" s="162"/>
      <c r="MSX28" s="162"/>
      <c r="MSY28" s="162"/>
      <c r="MSZ28" s="162"/>
      <c r="MTA28" s="162"/>
      <c r="MTB28" s="162"/>
      <c r="MTC28" s="162"/>
      <c r="MTD28" s="162"/>
      <c r="MTE28" s="162"/>
      <c r="MTF28" s="162"/>
      <c r="MTG28" s="162"/>
      <c r="MTH28" s="162"/>
      <c r="MTI28" s="162"/>
      <c r="MTJ28" s="162"/>
      <c r="MTK28" s="162"/>
      <c r="MTL28" s="162"/>
      <c r="MTM28" s="162"/>
      <c r="MTN28" s="162"/>
      <c r="MTO28" s="162"/>
      <c r="MTP28" s="162"/>
      <c r="MTQ28" s="162"/>
      <c r="MTR28" s="162"/>
      <c r="MTS28" s="162"/>
      <c r="MTT28" s="162"/>
      <c r="MTU28" s="162"/>
      <c r="MTV28" s="162"/>
      <c r="MTW28" s="162"/>
      <c r="MTX28" s="162"/>
      <c r="MTY28" s="162"/>
      <c r="MTZ28" s="162"/>
      <c r="MUA28" s="162"/>
      <c r="MUB28" s="162"/>
      <c r="MUC28" s="162"/>
      <c r="MUD28" s="162"/>
      <c r="MUE28" s="162"/>
      <c r="MUF28" s="162"/>
      <c r="MUG28" s="162"/>
      <c r="MUH28" s="162"/>
      <c r="MUI28" s="162"/>
      <c r="MUJ28" s="162"/>
      <c r="MUK28" s="162"/>
      <c r="MUL28" s="162"/>
      <c r="MUM28" s="162"/>
      <c r="MUN28" s="162"/>
      <c r="MUO28" s="162"/>
      <c r="MUP28" s="162"/>
      <c r="MUQ28" s="162"/>
      <c r="MUR28" s="162"/>
      <c r="MUS28" s="162"/>
      <c r="MUT28" s="162"/>
      <c r="MUU28" s="162"/>
      <c r="MUV28" s="162"/>
      <c r="MUW28" s="162"/>
      <c r="MUX28" s="162"/>
      <c r="MUY28" s="162"/>
      <c r="MUZ28" s="162"/>
      <c r="MVA28" s="162"/>
      <c r="MVB28" s="162"/>
      <c r="MVC28" s="162"/>
      <c r="MVD28" s="162"/>
      <c r="MVE28" s="162"/>
      <c r="MVF28" s="162"/>
      <c r="MVG28" s="162"/>
      <c r="MVH28" s="162"/>
      <c r="MVI28" s="162"/>
      <c r="MVJ28" s="162"/>
      <c r="MVK28" s="162"/>
      <c r="MVL28" s="162"/>
      <c r="MVM28" s="162"/>
      <c r="MVN28" s="162"/>
      <c r="MVO28" s="162"/>
      <c r="MVP28" s="162"/>
      <c r="MVQ28" s="162"/>
      <c r="MVR28" s="162"/>
      <c r="MVS28" s="162"/>
      <c r="MVT28" s="162"/>
      <c r="MVU28" s="162"/>
      <c r="MVV28" s="162"/>
      <c r="MVW28" s="162"/>
      <c r="MVX28" s="162"/>
      <c r="MVY28" s="162"/>
      <c r="MVZ28" s="162"/>
      <c r="MWA28" s="162"/>
      <c r="MWB28" s="162"/>
      <c r="MWC28" s="162"/>
      <c r="MWD28" s="162"/>
      <c r="MWE28" s="162"/>
      <c r="MWF28" s="162"/>
      <c r="MWG28" s="162"/>
      <c r="MWH28" s="162"/>
      <c r="MWI28" s="162"/>
      <c r="MWJ28" s="162"/>
      <c r="MWK28" s="162"/>
      <c r="MWL28" s="162"/>
      <c r="MWM28" s="162"/>
      <c r="MWN28" s="162"/>
      <c r="MWO28" s="162"/>
      <c r="MWP28" s="162"/>
      <c r="MWQ28" s="162"/>
      <c r="MWR28" s="162"/>
      <c r="MWS28" s="162"/>
      <c r="MWT28" s="162"/>
      <c r="MWU28" s="162"/>
      <c r="MWV28" s="162"/>
      <c r="MWW28" s="162"/>
      <c r="MWX28" s="162"/>
      <c r="MWY28" s="162"/>
      <c r="MWZ28" s="162"/>
      <c r="MXA28" s="162"/>
      <c r="MXB28" s="162"/>
      <c r="MXC28" s="162"/>
      <c r="MXD28" s="162"/>
      <c r="MXE28" s="162"/>
      <c r="MXF28" s="162"/>
      <c r="MXG28" s="162"/>
      <c r="MXH28" s="162"/>
      <c r="MXI28" s="162"/>
      <c r="MXJ28" s="162"/>
      <c r="MXK28" s="162"/>
      <c r="MXL28" s="162"/>
      <c r="MXM28" s="162"/>
      <c r="MXN28" s="162"/>
      <c r="MXO28" s="162"/>
      <c r="MXP28" s="162"/>
      <c r="MXQ28" s="162"/>
      <c r="MXR28" s="162"/>
      <c r="MXS28" s="162"/>
      <c r="MXT28" s="162"/>
      <c r="MXU28" s="162"/>
      <c r="MXV28" s="162"/>
      <c r="MXW28" s="162"/>
      <c r="MXX28" s="162"/>
      <c r="MXY28" s="162"/>
      <c r="MXZ28" s="162"/>
      <c r="MYA28" s="162"/>
      <c r="MYB28" s="162"/>
      <c r="MYC28" s="162"/>
      <c r="MYD28" s="162"/>
      <c r="MYE28" s="162"/>
      <c r="MYF28" s="162"/>
      <c r="MYG28" s="162"/>
      <c r="MYH28" s="162"/>
      <c r="MYI28" s="162"/>
      <c r="MYJ28" s="162"/>
      <c r="MYK28" s="162"/>
      <c r="MYL28" s="162"/>
      <c r="MYM28" s="162"/>
      <c r="MYN28" s="162"/>
      <c r="MYO28" s="162"/>
      <c r="MYP28" s="162"/>
      <c r="MYQ28" s="162"/>
      <c r="MYR28" s="162"/>
      <c r="MYS28" s="162"/>
      <c r="MYT28" s="162"/>
      <c r="MYU28" s="162"/>
      <c r="MYV28" s="162"/>
      <c r="MYW28" s="162"/>
      <c r="MYX28" s="162"/>
      <c r="MYY28" s="162"/>
      <c r="MYZ28" s="162"/>
      <c r="MZA28" s="162"/>
      <c r="MZB28" s="162"/>
      <c r="MZC28" s="162"/>
      <c r="MZD28" s="162"/>
      <c r="MZE28" s="162"/>
      <c r="MZF28" s="162"/>
      <c r="MZG28" s="162"/>
      <c r="MZH28" s="162"/>
      <c r="MZI28" s="162"/>
      <c r="MZJ28" s="162"/>
      <c r="MZK28" s="162"/>
      <c r="MZL28" s="162"/>
      <c r="MZM28" s="162"/>
      <c r="MZN28" s="162"/>
      <c r="MZO28" s="162"/>
      <c r="MZP28" s="162"/>
      <c r="MZQ28" s="162"/>
      <c r="MZR28" s="162"/>
      <c r="MZS28" s="162"/>
      <c r="MZT28" s="162"/>
      <c r="MZU28" s="162"/>
      <c r="MZV28" s="162"/>
      <c r="MZW28" s="162"/>
      <c r="MZX28" s="162"/>
      <c r="MZY28" s="162"/>
      <c r="MZZ28" s="162"/>
      <c r="NAA28" s="162"/>
      <c r="NAB28" s="162"/>
      <c r="NAC28" s="162"/>
      <c r="NAD28" s="162"/>
      <c r="NAE28" s="162"/>
      <c r="NAF28" s="162"/>
      <c r="NAG28" s="162"/>
      <c r="NAH28" s="162"/>
      <c r="NAI28" s="162"/>
      <c r="NAJ28" s="162"/>
      <c r="NAK28" s="162"/>
      <c r="NAL28" s="162"/>
      <c r="NAM28" s="162"/>
      <c r="NAN28" s="162"/>
      <c r="NAO28" s="162"/>
      <c r="NAP28" s="162"/>
      <c r="NAQ28" s="162"/>
      <c r="NAR28" s="162"/>
      <c r="NAS28" s="162"/>
      <c r="NAT28" s="162"/>
      <c r="NAU28" s="162"/>
      <c r="NAV28" s="162"/>
      <c r="NAW28" s="162"/>
      <c r="NAX28" s="162"/>
      <c r="NAY28" s="162"/>
      <c r="NAZ28" s="162"/>
      <c r="NBA28" s="162"/>
      <c r="NBB28" s="162"/>
      <c r="NBC28" s="162"/>
      <c r="NBD28" s="162"/>
      <c r="NBE28" s="162"/>
      <c r="NBF28" s="162"/>
      <c r="NBG28" s="162"/>
      <c r="NBH28" s="162"/>
      <c r="NBI28" s="162"/>
      <c r="NBJ28" s="162"/>
      <c r="NBK28" s="162"/>
      <c r="NBL28" s="162"/>
      <c r="NBM28" s="162"/>
      <c r="NBN28" s="162"/>
      <c r="NBO28" s="162"/>
      <c r="NBP28" s="162"/>
      <c r="NBQ28" s="162"/>
      <c r="NBR28" s="162"/>
      <c r="NBS28" s="162"/>
      <c r="NBT28" s="162"/>
      <c r="NBU28" s="162"/>
      <c r="NBV28" s="162"/>
      <c r="NBW28" s="162"/>
      <c r="NBX28" s="162"/>
      <c r="NBY28" s="162"/>
      <c r="NBZ28" s="162"/>
      <c r="NCA28" s="162"/>
      <c r="NCB28" s="162"/>
      <c r="NCC28" s="162"/>
      <c r="NCD28" s="162"/>
      <c r="NCE28" s="162"/>
      <c r="NCF28" s="162"/>
      <c r="NCG28" s="162"/>
      <c r="NCH28" s="162"/>
      <c r="NCI28" s="162"/>
      <c r="NCJ28" s="162"/>
      <c r="NCK28" s="162"/>
      <c r="NCL28" s="162"/>
      <c r="NCM28" s="162"/>
      <c r="NCN28" s="162"/>
      <c r="NCO28" s="162"/>
      <c r="NCP28" s="162"/>
      <c r="NCQ28" s="162"/>
      <c r="NCR28" s="162"/>
      <c r="NCS28" s="162"/>
      <c r="NCT28" s="162"/>
      <c r="NCU28" s="162"/>
      <c r="NCV28" s="162"/>
      <c r="NCW28" s="162"/>
      <c r="NCX28" s="162"/>
      <c r="NCY28" s="162"/>
      <c r="NCZ28" s="162"/>
      <c r="NDA28" s="162"/>
      <c r="NDB28" s="162"/>
      <c r="NDC28" s="162"/>
      <c r="NDD28" s="162"/>
      <c r="NDE28" s="162"/>
      <c r="NDF28" s="162"/>
      <c r="NDG28" s="162"/>
      <c r="NDH28" s="162"/>
      <c r="NDI28" s="162"/>
      <c r="NDJ28" s="162"/>
      <c r="NDK28" s="162"/>
      <c r="NDL28" s="162"/>
      <c r="NDM28" s="162"/>
      <c r="NDN28" s="162"/>
      <c r="NDO28" s="162"/>
      <c r="NDP28" s="162"/>
      <c r="NDQ28" s="162"/>
      <c r="NDR28" s="162"/>
      <c r="NDS28" s="162"/>
      <c r="NDT28" s="162"/>
      <c r="NDU28" s="162"/>
      <c r="NDV28" s="162"/>
      <c r="NDW28" s="162"/>
      <c r="NDX28" s="162"/>
      <c r="NDY28" s="162"/>
      <c r="NDZ28" s="162"/>
      <c r="NEA28" s="162"/>
      <c r="NEB28" s="162"/>
      <c r="NEC28" s="162"/>
      <c r="NED28" s="162"/>
      <c r="NEE28" s="162"/>
      <c r="NEF28" s="162"/>
      <c r="NEG28" s="162"/>
      <c r="NEH28" s="162"/>
      <c r="NEI28" s="162"/>
      <c r="NEJ28" s="162"/>
      <c r="NEK28" s="162"/>
      <c r="NEL28" s="162"/>
      <c r="NEM28" s="162"/>
      <c r="NEN28" s="162"/>
      <c r="NEO28" s="162"/>
      <c r="NEP28" s="162"/>
      <c r="NEQ28" s="162"/>
      <c r="NER28" s="162"/>
      <c r="NES28" s="162"/>
      <c r="NET28" s="162"/>
      <c r="NEU28" s="162"/>
      <c r="NEV28" s="162"/>
      <c r="NEW28" s="162"/>
      <c r="NEX28" s="162"/>
      <c r="NEY28" s="162"/>
      <c r="NEZ28" s="162"/>
      <c r="NFA28" s="162"/>
      <c r="NFB28" s="162"/>
      <c r="NFC28" s="162"/>
      <c r="NFD28" s="162"/>
      <c r="NFE28" s="162"/>
      <c r="NFF28" s="162"/>
      <c r="NFG28" s="162"/>
      <c r="NFH28" s="162"/>
      <c r="NFI28" s="162"/>
      <c r="NFJ28" s="162"/>
      <c r="NFK28" s="162"/>
      <c r="NFL28" s="162"/>
      <c r="NFM28" s="162"/>
      <c r="NFN28" s="162"/>
      <c r="NFO28" s="162"/>
      <c r="NFP28" s="162"/>
      <c r="NFQ28" s="162"/>
      <c r="NFR28" s="162"/>
      <c r="NFS28" s="162"/>
      <c r="NFT28" s="162"/>
      <c r="NFU28" s="162"/>
      <c r="NFV28" s="162"/>
      <c r="NFW28" s="162"/>
      <c r="NFX28" s="162"/>
      <c r="NFY28" s="162"/>
      <c r="NFZ28" s="162"/>
      <c r="NGA28" s="162"/>
      <c r="NGB28" s="162"/>
      <c r="NGC28" s="162"/>
      <c r="NGD28" s="162"/>
      <c r="NGE28" s="162"/>
      <c r="NGF28" s="162"/>
      <c r="NGG28" s="162"/>
      <c r="NGH28" s="162"/>
      <c r="NGI28" s="162"/>
      <c r="NGJ28" s="162"/>
      <c r="NGK28" s="162"/>
      <c r="NGL28" s="162"/>
      <c r="NGM28" s="162"/>
      <c r="NGN28" s="162"/>
      <c r="NGO28" s="162"/>
      <c r="NGP28" s="162"/>
      <c r="NGQ28" s="162"/>
      <c r="NGR28" s="162"/>
      <c r="NGS28" s="162"/>
      <c r="NGT28" s="162"/>
      <c r="NGU28" s="162"/>
      <c r="NGV28" s="162"/>
      <c r="NGW28" s="162"/>
      <c r="NGX28" s="162"/>
      <c r="NGY28" s="162"/>
      <c r="NGZ28" s="162"/>
      <c r="NHA28" s="162"/>
      <c r="NHB28" s="162"/>
      <c r="NHC28" s="162"/>
      <c r="NHD28" s="162"/>
      <c r="NHE28" s="162"/>
      <c r="NHF28" s="162"/>
      <c r="NHG28" s="162"/>
      <c r="NHH28" s="162"/>
      <c r="NHI28" s="162"/>
      <c r="NHJ28" s="162"/>
      <c r="NHK28" s="162"/>
      <c r="NHL28" s="162"/>
      <c r="NHM28" s="162"/>
      <c r="NHN28" s="162"/>
      <c r="NHO28" s="162"/>
      <c r="NHP28" s="162"/>
      <c r="NHQ28" s="162"/>
      <c r="NHR28" s="162"/>
      <c r="NHS28" s="162"/>
      <c r="NHT28" s="162"/>
      <c r="NHU28" s="162"/>
      <c r="NHV28" s="162"/>
      <c r="NHW28" s="162"/>
      <c r="NHX28" s="162"/>
      <c r="NHY28" s="162"/>
      <c r="NHZ28" s="162"/>
      <c r="NIA28" s="162"/>
      <c r="NIB28" s="162"/>
      <c r="NIC28" s="162"/>
      <c r="NID28" s="162"/>
      <c r="NIE28" s="162"/>
      <c r="NIF28" s="162"/>
      <c r="NIG28" s="162"/>
      <c r="NIH28" s="162"/>
      <c r="NII28" s="162"/>
      <c r="NIJ28" s="162"/>
      <c r="NIK28" s="162"/>
      <c r="NIL28" s="162"/>
      <c r="NIM28" s="162"/>
      <c r="NIN28" s="162"/>
      <c r="NIO28" s="162"/>
      <c r="NIP28" s="162"/>
      <c r="NIQ28" s="162"/>
      <c r="NIR28" s="162"/>
      <c r="NIS28" s="162"/>
      <c r="NIT28" s="162"/>
      <c r="NIU28" s="162"/>
      <c r="NIV28" s="162"/>
      <c r="NIW28" s="162"/>
      <c r="NIX28" s="162"/>
      <c r="NIY28" s="162"/>
      <c r="NIZ28" s="162"/>
      <c r="NJA28" s="162"/>
      <c r="NJB28" s="162"/>
      <c r="NJC28" s="162"/>
      <c r="NJD28" s="162"/>
      <c r="NJE28" s="162"/>
      <c r="NJF28" s="162"/>
      <c r="NJG28" s="162"/>
      <c r="NJH28" s="162"/>
      <c r="NJI28" s="162"/>
      <c r="NJJ28" s="162"/>
      <c r="NJK28" s="162"/>
      <c r="NJL28" s="162"/>
      <c r="NJM28" s="162"/>
      <c r="NJN28" s="162"/>
      <c r="NJO28" s="162"/>
      <c r="NJP28" s="162"/>
      <c r="NJQ28" s="162"/>
      <c r="NJR28" s="162"/>
      <c r="NJS28" s="162"/>
      <c r="NJT28" s="162"/>
      <c r="NJU28" s="162"/>
      <c r="NJV28" s="162"/>
      <c r="NJW28" s="162"/>
      <c r="NJX28" s="162"/>
      <c r="NJY28" s="162"/>
      <c r="NJZ28" s="162"/>
      <c r="NKA28" s="162"/>
      <c r="NKB28" s="162"/>
      <c r="NKC28" s="162"/>
      <c r="NKD28" s="162"/>
      <c r="NKE28" s="162"/>
      <c r="NKF28" s="162"/>
      <c r="NKG28" s="162"/>
      <c r="NKH28" s="162"/>
      <c r="NKI28" s="162"/>
      <c r="NKJ28" s="162"/>
      <c r="NKK28" s="162"/>
      <c r="NKL28" s="162"/>
      <c r="NKM28" s="162"/>
      <c r="NKN28" s="162"/>
      <c r="NKO28" s="162"/>
      <c r="NKP28" s="162"/>
      <c r="NKQ28" s="162"/>
      <c r="NKR28" s="162"/>
      <c r="NKS28" s="162"/>
      <c r="NKT28" s="162"/>
      <c r="NKU28" s="162"/>
      <c r="NKV28" s="162"/>
      <c r="NKW28" s="162"/>
      <c r="NKX28" s="162"/>
      <c r="NKY28" s="162"/>
      <c r="NKZ28" s="162"/>
      <c r="NLA28" s="162"/>
      <c r="NLB28" s="162"/>
      <c r="NLC28" s="162"/>
      <c r="NLD28" s="162"/>
      <c r="NLE28" s="162"/>
      <c r="NLF28" s="162"/>
      <c r="NLG28" s="162"/>
      <c r="NLH28" s="162"/>
      <c r="NLI28" s="162"/>
      <c r="NLJ28" s="162"/>
      <c r="NLK28" s="162"/>
      <c r="NLL28" s="162"/>
      <c r="NLM28" s="162"/>
      <c r="NLN28" s="162"/>
      <c r="NLO28" s="162"/>
      <c r="NLP28" s="162"/>
      <c r="NLQ28" s="162"/>
      <c r="NLR28" s="162"/>
      <c r="NLS28" s="162"/>
      <c r="NLT28" s="162"/>
      <c r="NLU28" s="162"/>
      <c r="NLV28" s="162"/>
      <c r="NLW28" s="162"/>
      <c r="NLX28" s="162"/>
      <c r="NLY28" s="162"/>
      <c r="NLZ28" s="162"/>
      <c r="NMA28" s="162"/>
      <c r="NMB28" s="162"/>
      <c r="NMC28" s="162"/>
      <c r="NMD28" s="162"/>
      <c r="NME28" s="162"/>
      <c r="NMF28" s="162"/>
      <c r="NMG28" s="162"/>
      <c r="NMH28" s="162"/>
      <c r="NMI28" s="162"/>
      <c r="NMJ28" s="162"/>
      <c r="NMK28" s="162"/>
      <c r="NML28" s="162"/>
      <c r="NMM28" s="162"/>
      <c r="NMN28" s="162"/>
      <c r="NMO28" s="162"/>
      <c r="NMP28" s="162"/>
      <c r="NMQ28" s="162"/>
      <c r="NMR28" s="162"/>
      <c r="NMS28" s="162"/>
      <c r="NMT28" s="162"/>
      <c r="NMU28" s="162"/>
      <c r="NMV28" s="162"/>
      <c r="NMW28" s="162"/>
      <c r="NMX28" s="162"/>
      <c r="NMY28" s="162"/>
      <c r="NMZ28" s="162"/>
      <c r="NNA28" s="162"/>
      <c r="NNB28" s="162"/>
      <c r="NNC28" s="162"/>
      <c r="NND28" s="162"/>
      <c r="NNE28" s="162"/>
      <c r="NNF28" s="162"/>
      <c r="NNG28" s="162"/>
      <c r="NNH28" s="162"/>
      <c r="NNI28" s="162"/>
      <c r="NNJ28" s="162"/>
      <c r="NNK28" s="162"/>
      <c r="NNL28" s="162"/>
      <c r="NNM28" s="162"/>
      <c r="NNN28" s="162"/>
      <c r="NNO28" s="162"/>
      <c r="NNP28" s="162"/>
      <c r="NNQ28" s="162"/>
      <c r="NNR28" s="162"/>
      <c r="NNS28" s="162"/>
      <c r="NNT28" s="162"/>
      <c r="NNU28" s="162"/>
      <c r="NNV28" s="162"/>
      <c r="NNW28" s="162"/>
      <c r="NNX28" s="162"/>
      <c r="NNY28" s="162"/>
      <c r="NNZ28" s="162"/>
      <c r="NOA28" s="162"/>
      <c r="NOB28" s="162"/>
      <c r="NOC28" s="162"/>
      <c r="NOD28" s="162"/>
      <c r="NOE28" s="162"/>
      <c r="NOF28" s="162"/>
      <c r="NOG28" s="162"/>
      <c r="NOH28" s="162"/>
      <c r="NOI28" s="162"/>
      <c r="NOJ28" s="162"/>
      <c r="NOK28" s="162"/>
      <c r="NOL28" s="162"/>
      <c r="NOM28" s="162"/>
      <c r="NON28" s="162"/>
      <c r="NOO28" s="162"/>
      <c r="NOP28" s="162"/>
      <c r="NOQ28" s="162"/>
      <c r="NOR28" s="162"/>
      <c r="NOS28" s="162"/>
      <c r="NOT28" s="162"/>
      <c r="NOU28" s="162"/>
      <c r="NOV28" s="162"/>
      <c r="NOW28" s="162"/>
      <c r="NOX28" s="162"/>
      <c r="NOY28" s="162"/>
      <c r="NOZ28" s="162"/>
      <c r="NPA28" s="162"/>
      <c r="NPB28" s="162"/>
      <c r="NPC28" s="162"/>
      <c r="NPD28" s="162"/>
      <c r="NPE28" s="162"/>
      <c r="NPF28" s="162"/>
      <c r="NPG28" s="162"/>
      <c r="NPH28" s="162"/>
      <c r="NPI28" s="162"/>
      <c r="NPJ28" s="162"/>
      <c r="NPK28" s="162"/>
      <c r="NPL28" s="162"/>
      <c r="NPM28" s="162"/>
      <c r="NPN28" s="162"/>
      <c r="NPO28" s="162"/>
      <c r="NPP28" s="162"/>
      <c r="NPQ28" s="162"/>
      <c r="NPR28" s="162"/>
      <c r="NPS28" s="162"/>
      <c r="NPT28" s="162"/>
      <c r="NPU28" s="162"/>
      <c r="NPV28" s="162"/>
      <c r="NPW28" s="162"/>
      <c r="NPX28" s="162"/>
      <c r="NPY28" s="162"/>
      <c r="NPZ28" s="162"/>
      <c r="NQA28" s="162"/>
      <c r="NQB28" s="162"/>
      <c r="NQC28" s="162"/>
      <c r="NQD28" s="162"/>
      <c r="NQE28" s="162"/>
      <c r="NQF28" s="162"/>
      <c r="NQG28" s="162"/>
      <c r="NQH28" s="162"/>
      <c r="NQI28" s="162"/>
      <c r="NQJ28" s="162"/>
      <c r="NQK28" s="162"/>
      <c r="NQL28" s="162"/>
      <c r="NQM28" s="162"/>
      <c r="NQN28" s="162"/>
      <c r="NQO28" s="162"/>
      <c r="NQP28" s="162"/>
      <c r="NQQ28" s="162"/>
      <c r="NQR28" s="162"/>
      <c r="NQS28" s="162"/>
      <c r="NQT28" s="162"/>
      <c r="NQU28" s="162"/>
      <c r="NQV28" s="162"/>
      <c r="NQW28" s="162"/>
      <c r="NQX28" s="162"/>
      <c r="NQY28" s="162"/>
      <c r="NQZ28" s="162"/>
      <c r="NRA28" s="162"/>
      <c r="NRB28" s="162"/>
      <c r="NRC28" s="162"/>
      <c r="NRD28" s="162"/>
      <c r="NRE28" s="162"/>
      <c r="NRF28" s="162"/>
      <c r="NRG28" s="162"/>
      <c r="NRH28" s="162"/>
      <c r="NRI28" s="162"/>
      <c r="NRJ28" s="162"/>
      <c r="NRK28" s="162"/>
      <c r="NRL28" s="162"/>
      <c r="NRM28" s="162"/>
      <c r="NRN28" s="162"/>
      <c r="NRO28" s="162"/>
      <c r="NRP28" s="162"/>
      <c r="NRQ28" s="162"/>
      <c r="NRR28" s="162"/>
      <c r="NRS28" s="162"/>
      <c r="NRT28" s="162"/>
      <c r="NRU28" s="162"/>
      <c r="NRV28" s="162"/>
      <c r="NRW28" s="162"/>
      <c r="NRX28" s="162"/>
      <c r="NRY28" s="162"/>
      <c r="NRZ28" s="162"/>
      <c r="NSA28" s="162"/>
      <c r="NSB28" s="162"/>
      <c r="NSC28" s="162"/>
      <c r="NSD28" s="162"/>
      <c r="NSE28" s="162"/>
      <c r="NSF28" s="162"/>
      <c r="NSG28" s="162"/>
      <c r="NSH28" s="162"/>
      <c r="NSI28" s="162"/>
      <c r="NSJ28" s="162"/>
      <c r="NSK28" s="162"/>
      <c r="NSL28" s="162"/>
      <c r="NSM28" s="162"/>
      <c r="NSN28" s="162"/>
      <c r="NSO28" s="162"/>
      <c r="NSP28" s="162"/>
      <c r="NSQ28" s="162"/>
      <c r="NSR28" s="162"/>
      <c r="NSS28" s="162"/>
      <c r="NST28" s="162"/>
      <c r="NSU28" s="162"/>
      <c r="NSV28" s="162"/>
      <c r="NSW28" s="162"/>
      <c r="NSX28" s="162"/>
      <c r="NSY28" s="162"/>
      <c r="NSZ28" s="162"/>
      <c r="NTA28" s="162"/>
      <c r="NTB28" s="162"/>
      <c r="NTC28" s="162"/>
      <c r="NTD28" s="162"/>
      <c r="NTE28" s="162"/>
      <c r="NTF28" s="162"/>
      <c r="NTG28" s="162"/>
      <c r="NTH28" s="162"/>
      <c r="NTI28" s="162"/>
      <c r="NTJ28" s="162"/>
      <c r="NTK28" s="162"/>
      <c r="NTL28" s="162"/>
      <c r="NTM28" s="162"/>
      <c r="NTN28" s="162"/>
      <c r="NTO28" s="162"/>
      <c r="NTP28" s="162"/>
      <c r="NTQ28" s="162"/>
      <c r="NTR28" s="162"/>
      <c r="NTS28" s="162"/>
      <c r="NTT28" s="162"/>
      <c r="NTU28" s="162"/>
      <c r="NTV28" s="162"/>
      <c r="NTW28" s="162"/>
      <c r="NTX28" s="162"/>
      <c r="NTY28" s="162"/>
      <c r="NTZ28" s="162"/>
      <c r="NUA28" s="162"/>
      <c r="NUB28" s="162"/>
      <c r="NUC28" s="162"/>
      <c r="NUD28" s="162"/>
      <c r="NUE28" s="162"/>
      <c r="NUF28" s="162"/>
      <c r="NUG28" s="162"/>
      <c r="NUH28" s="162"/>
      <c r="NUI28" s="162"/>
      <c r="NUJ28" s="162"/>
      <c r="NUK28" s="162"/>
      <c r="NUL28" s="162"/>
      <c r="NUM28" s="162"/>
      <c r="NUN28" s="162"/>
      <c r="NUO28" s="162"/>
      <c r="NUP28" s="162"/>
      <c r="NUQ28" s="162"/>
      <c r="NUR28" s="162"/>
      <c r="NUS28" s="162"/>
      <c r="NUT28" s="162"/>
      <c r="NUU28" s="162"/>
      <c r="NUV28" s="162"/>
      <c r="NUW28" s="162"/>
      <c r="NUX28" s="162"/>
      <c r="NUY28" s="162"/>
      <c r="NUZ28" s="162"/>
      <c r="NVA28" s="162"/>
      <c r="NVB28" s="162"/>
      <c r="NVC28" s="162"/>
      <c r="NVD28" s="162"/>
      <c r="NVE28" s="162"/>
      <c r="NVF28" s="162"/>
      <c r="NVG28" s="162"/>
      <c r="NVH28" s="162"/>
      <c r="NVI28" s="162"/>
      <c r="NVJ28" s="162"/>
      <c r="NVK28" s="162"/>
      <c r="NVL28" s="162"/>
      <c r="NVM28" s="162"/>
      <c r="NVN28" s="162"/>
      <c r="NVO28" s="162"/>
      <c r="NVP28" s="162"/>
      <c r="NVQ28" s="162"/>
      <c r="NVR28" s="162"/>
      <c r="NVS28" s="162"/>
      <c r="NVT28" s="162"/>
      <c r="NVU28" s="162"/>
      <c r="NVV28" s="162"/>
      <c r="NVW28" s="162"/>
      <c r="NVX28" s="162"/>
      <c r="NVY28" s="162"/>
      <c r="NVZ28" s="162"/>
      <c r="NWA28" s="162"/>
      <c r="NWB28" s="162"/>
      <c r="NWC28" s="162"/>
      <c r="NWD28" s="162"/>
      <c r="NWE28" s="162"/>
      <c r="NWF28" s="162"/>
      <c r="NWG28" s="162"/>
      <c r="NWH28" s="162"/>
      <c r="NWI28" s="162"/>
      <c r="NWJ28" s="162"/>
      <c r="NWK28" s="162"/>
      <c r="NWL28" s="162"/>
      <c r="NWM28" s="162"/>
      <c r="NWN28" s="162"/>
      <c r="NWO28" s="162"/>
      <c r="NWP28" s="162"/>
      <c r="NWQ28" s="162"/>
      <c r="NWR28" s="162"/>
      <c r="NWS28" s="162"/>
      <c r="NWT28" s="162"/>
      <c r="NWU28" s="162"/>
      <c r="NWV28" s="162"/>
      <c r="NWW28" s="162"/>
      <c r="NWX28" s="162"/>
      <c r="NWY28" s="162"/>
      <c r="NWZ28" s="162"/>
      <c r="NXA28" s="162"/>
      <c r="NXB28" s="162"/>
      <c r="NXC28" s="162"/>
      <c r="NXD28" s="162"/>
      <c r="NXE28" s="162"/>
      <c r="NXF28" s="162"/>
      <c r="NXG28" s="162"/>
      <c r="NXH28" s="162"/>
      <c r="NXI28" s="162"/>
      <c r="NXJ28" s="162"/>
      <c r="NXK28" s="162"/>
      <c r="NXL28" s="162"/>
      <c r="NXM28" s="162"/>
      <c r="NXN28" s="162"/>
      <c r="NXO28" s="162"/>
      <c r="NXP28" s="162"/>
      <c r="NXQ28" s="162"/>
      <c r="NXR28" s="162"/>
      <c r="NXS28" s="162"/>
      <c r="NXT28" s="162"/>
      <c r="NXU28" s="162"/>
      <c r="NXV28" s="162"/>
      <c r="NXW28" s="162"/>
      <c r="NXX28" s="162"/>
      <c r="NXY28" s="162"/>
      <c r="NXZ28" s="162"/>
      <c r="NYA28" s="162"/>
      <c r="NYB28" s="162"/>
      <c r="NYC28" s="162"/>
      <c r="NYD28" s="162"/>
      <c r="NYE28" s="162"/>
      <c r="NYF28" s="162"/>
      <c r="NYG28" s="162"/>
      <c r="NYH28" s="162"/>
      <c r="NYI28" s="162"/>
      <c r="NYJ28" s="162"/>
      <c r="NYK28" s="162"/>
      <c r="NYL28" s="162"/>
      <c r="NYM28" s="162"/>
      <c r="NYN28" s="162"/>
      <c r="NYO28" s="162"/>
      <c r="NYP28" s="162"/>
      <c r="NYQ28" s="162"/>
      <c r="NYR28" s="162"/>
      <c r="NYS28" s="162"/>
      <c r="NYT28" s="162"/>
      <c r="NYU28" s="162"/>
      <c r="NYV28" s="162"/>
      <c r="NYW28" s="162"/>
      <c r="NYX28" s="162"/>
      <c r="NYY28" s="162"/>
      <c r="NYZ28" s="162"/>
      <c r="NZA28" s="162"/>
      <c r="NZB28" s="162"/>
      <c r="NZC28" s="162"/>
      <c r="NZD28" s="162"/>
      <c r="NZE28" s="162"/>
      <c r="NZF28" s="162"/>
      <c r="NZG28" s="162"/>
      <c r="NZH28" s="162"/>
      <c r="NZI28" s="162"/>
      <c r="NZJ28" s="162"/>
      <c r="NZK28" s="162"/>
      <c r="NZL28" s="162"/>
      <c r="NZM28" s="162"/>
      <c r="NZN28" s="162"/>
      <c r="NZO28" s="162"/>
      <c r="NZP28" s="162"/>
      <c r="NZQ28" s="162"/>
      <c r="NZR28" s="162"/>
      <c r="NZS28" s="162"/>
      <c r="NZT28" s="162"/>
      <c r="NZU28" s="162"/>
      <c r="NZV28" s="162"/>
      <c r="NZW28" s="162"/>
      <c r="NZX28" s="162"/>
      <c r="NZY28" s="162"/>
      <c r="NZZ28" s="162"/>
      <c r="OAA28" s="162"/>
      <c r="OAB28" s="162"/>
      <c r="OAC28" s="162"/>
      <c r="OAD28" s="162"/>
      <c r="OAE28" s="162"/>
      <c r="OAF28" s="162"/>
      <c r="OAG28" s="162"/>
      <c r="OAH28" s="162"/>
      <c r="OAI28" s="162"/>
      <c r="OAJ28" s="162"/>
      <c r="OAK28" s="162"/>
      <c r="OAL28" s="162"/>
      <c r="OAM28" s="162"/>
      <c r="OAN28" s="162"/>
      <c r="OAO28" s="162"/>
      <c r="OAP28" s="162"/>
      <c r="OAQ28" s="162"/>
      <c r="OAR28" s="162"/>
      <c r="OAS28" s="162"/>
      <c r="OAT28" s="162"/>
      <c r="OAU28" s="162"/>
      <c r="OAV28" s="162"/>
      <c r="OAW28" s="162"/>
      <c r="OAX28" s="162"/>
      <c r="OAY28" s="162"/>
      <c r="OAZ28" s="162"/>
      <c r="OBA28" s="162"/>
      <c r="OBB28" s="162"/>
      <c r="OBC28" s="162"/>
      <c r="OBD28" s="162"/>
      <c r="OBE28" s="162"/>
      <c r="OBF28" s="162"/>
      <c r="OBG28" s="162"/>
      <c r="OBH28" s="162"/>
      <c r="OBI28" s="162"/>
      <c r="OBJ28" s="162"/>
      <c r="OBK28" s="162"/>
      <c r="OBL28" s="162"/>
      <c r="OBM28" s="162"/>
      <c r="OBN28" s="162"/>
      <c r="OBO28" s="162"/>
      <c r="OBP28" s="162"/>
      <c r="OBQ28" s="162"/>
      <c r="OBR28" s="162"/>
      <c r="OBS28" s="162"/>
      <c r="OBT28" s="162"/>
      <c r="OBU28" s="162"/>
      <c r="OBV28" s="162"/>
      <c r="OBW28" s="162"/>
      <c r="OBX28" s="162"/>
      <c r="OBY28" s="162"/>
      <c r="OBZ28" s="162"/>
      <c r="OCA28" s="162"/>
      <c r="OCB28" s="162"/>
      <c r="OCC28" s="162"/>
      <c r="OCD28" s="162"/>
      <c r="OCE28" s="162"/>
      <c r="OCF28" s="162"/>
      <c r="OCG28" s="162"/>
      <c r="OCH28" s="162"/>
      <c r="OCI28" s="162"/>
      <c r="OCJ28" s="162"/>
      <c r="OCK28" s="162"/>
      <c r="OCL28" s="162"/>
      <c r="OCM28" s="162"/>
      <c r="OCN28" s="162"/>
      <c r="OCO28" s="162"/>
      <c r="OCP28" s="162"/>
      <c r="OCQ28" s="162"/>
      <c r="OCR28" s="162"/>
      <c r="OCS28" s="162"/>
      <c r="OCT28" s="162"/>
      <c r="OCU28" s="162"/>
      <c r="OCV28" s="162"/>
      <c r="OCW28" s="162"/>
      <c r="OCX28" s="162"/>
      <c r="OCY28" s="162"/>
      <c r="OCZ28" s="162"/>
      <c r="ODA28" s="162"/>
      <c r="ODB28" s="162"/>
      <c r="ODC28" s="162"/>
      <c r="ODD28" s="162"/>
      <c r="ODE28" s="162"/>
      <c r="ODF28" s="162"/>
      <c r="ODG28" s="162"/>
      <c r="ODH28" s="162"/>
      <c r="ODI28" s="162"/>
      <c r="ODJ28" s="162"/>
      <c r="ODK28" s="162"/>
      <c r="ODL28" s="162"/>
      <c r="ODM28" s="162"/>
      <c r="ODN28" s="162"/>
      <c r="ODO28" s="162"/>
      <c r="ODP28" s="162"/>
      <c r="ODQ28" s="162"/>
      <c r="ODR28" s="162"/>
      <c r="ODS28" s="162"/>
      <c r="ODT28" s="162"/>
      <c r="ODU28" s="162"/>
      <c r="ODV28" s="162"/>
      <c r="ODW28" s="162"/>
      <c r="ODX28" s="162"/>
      <c r="ODY28" s="162"/>
      <c r="ODZ28" s="162"/>
      <c r="OEA28" s="162"/>
      <c r="OEB28" s="162"/>
      <c r="OEC28" s="162"/>
      <c r="OED28" s="162"/>
      <c r="OEE28" s="162"/>
      <c r="OEF28" s="162"/>
      <c r="OEG28" s="162"/>
      <c r="OEH28" s="162"/>
      <c r="OEI28" s="162"/>
      <c r="OEJ28" s="162"/>
      <c r="OEK28" s="162"/>
      <c r="OEL28" s="162"/>
      <c r="OEM28" s="162"/>
      <c r="OEN28" s="162"/>
      <c r="OEO28" s="162"/>
      <c r="OEP28" s="162"/>
      <c r="OEQ28" s="162"/>
      <c r="OER28" s="162"/>
      <c r="OES28" s="162"/>
      <c r="OET28" s="162"/>
      <c r="OEU28" s="162"/>
      <c r="OEV28" s="162"/>
      <c r="OEW28" s="162"/>
      <c r="OEX28" s="162"/>
      <c r="OEY28" s="162"/>
      <c r="OEZ28" s="162"/>
      <c r="OFA28" s="162"/>
      <c r="OFB28" s="162"/>
      <c r="OFC28" s="162"/>
      <c r="OFD28" s="162"/>
      <c r="OFE28" s="162"/>
      <c r="OFF28" s="162"/>
      <c r="OFG28" s="162"/>
      <c r="OFH28" s="162"/>
      <c r="OFI28" s="162"/>
      <c r="OFJ28" s="162"/>
      <c r="OFK28" s="162"/>
      <c r="OFL28" s="162"/>
      <c r="OFM28" s="162"/>
      <c r="OFN28" s="162"/>
      <c r="OFO28" s="162"/>
      <c r="OFP28" s="162"/>
      <c r="OFQ28" s="162"/>
      <c r="OFR28" s="162"/>
      <c r="OFS28" s="162"/>
      <c r="OFT28" s="162"/>
      <c r="OFU28" s="162"/>
      <c r="OFV28" s="162"/>
      <c r="OFW28" s="162"/>
      <c r="OFX28" s="162"/>
      <c r="OFY28" s="162"/>
      <c r="OFZ28" s="162"/>
      <c r="OGA28" s="162"/>
      <c r="OGB28" s="162"/>
      <c r="OGC28" s="162"/>
      <c r="OGD28" s="162"/>
      <c r="OGE28" s="162"/>
      <c r="OGF28" s="162"/>
      <c r="OGG28" s="162"/>
      <c r="OGH28" s="162"/>
      <c r="OGI28" s="162"/>
      <c r="OGJ28" s="162"/>
      <c r="OGK28" s="162"/>
      <c r="OGL28" s="162"/>
      <c r="OGM28" s="162"/>
      <c r="OGN28" s="162"/>
      <c r="OGO28" s="162"/>
      <c r="OGP28" s="162"/>
      <c r="OGQ28" s="162"/>
      <c r="OGR28" s="162"/>
      <c r="OGS28" s="162"/>
      <c r="OGT28" s="162"/>
      <c r="OGU28" s="162"/>
      <c r="OGV28" s="162"/>
      <c r="OGW28" s="162"/>
      <c r="OGX28" s="162"/>
      <c r="OGY28" s="162"/>
      <c r="OGZ28" s="162"/>
      <c r="OHA28" s="162"/>
      <c r="OHB28" s="162"/>
      <c r="OHC28" s="162"/>
      <c r="OHD28" s="162"/>
      <c r="OHE28" s="162"/>
      <c r="OHF28" s="162"/>
      <c r="OHG28" s="162"/>
      <c r="OHH28" s="162"/>
      <c r="OHI28" s="162"/>
      <c r="OHJ28" s="162"/>
      <c r="OHK28" s="162"/>
      <c r="OHL28" s="162"/>
      <c r="OHM28" s="162"/>
      <c r="OHN28" s="162"/>
      <c r="OHO28" s="162"/>
      <c r="OHP28" s="162"/>
      <c r="OHQ28" s="162"/>
      <c r="OHR28" s="162"/>
      <c r="OHS28" s="162"/>
      <c r="OHT28" s="162"/>
      <c r="OHU28" s="162"/>
      <c r="OHV28" s="162"/>
      <c r="OHW28" s="162"/>
      <c r="OHX28" s="162"/>
      <c r="OHY28" s="162"/>
      <c r="OHZ28" s="162"/>
      <c r="OIA28" s="162"/>
      <c r="OIB28" s="162"/>
      <c r="OIC28" s="162"/>
      <c r="OID28" s="162"/>
      <c r="OIE28" s="162"/>
      <c r="OIF28" s="162"/>
      <c r="OIG28" s="162"/>
      <c r="OIH28" s="162"/>
      <c r="OII28" s="162"/>
      <c r="OIJ28" s="162"/>
      <c r="OIK28" s="162"/>
      <c r="OIL28" s="162"/>
      <c r="OIM28" s="162"/>
      <c r="OIN28" s="162"/>
      <c r="OIO28" s="162"/>
      <c r="OIP28" s="162"/>
      <c r="OIQ28" s="162"/>
      <c r="OIR28" s="162"/>
      <c r="OIS28" s="162"/>
      <c r="OIT28" s="162"/>
      <c r="OIU28" s="162"/>
      <c r="OIV28" s="162"/>
      <c r="OIW28" s="162"/>
      <c r="OIX28" s="162"/>
      <c r="OIY28" s="162"/>
      <c r="OIZ28" s="162"/>
      <c r="OJA28" s="162"/>
      <c r="OJB28" s="162"/>
      <c r="OJC28" s="162"/>
      <c r="OJD28" s="162"/>
      <c r="OJE28" s="162"/>
      <c r="OJF28" s="162"/>
      <c r="OJG28" s="162"/>
      <c r="OJH28" s="162"/>
      <c r="OJI28" s="162"/>
      <c r="OJJ28" s="162"/>
      <c r="OJK28" s="162"/>
      <c r="OJL28" s="162"/>
      <c r="OJM28" s="162"/>
      <c r="OJN28" s="162"/>
      <c r="OJO28" s="162"/>
      <c r="OJP28" s="162"/>
      <c r="OJQ28" s="162"/>
      <c r="OJR28" s="162"/>
      <c r="OJS28" s="162"/>
      <c r="OJT28" s="162"/>
      <c r="OJU28" s="162"/>
      <c r="OJV28" s="162"/>
      <c r="OJW28" s="162"/>
      <c r="OJX28" s="162"/>
      <c r="OJY28" s="162"/>
      <c r="OJZ28" s="162"/>
      <c r="OKA28" s="162"/>
      <c r="OKB28" s="162"/>
      <c r="OKC28" s="162"/>
      <c r="OKD28" s="162"/>
      <c r="OKE28" s="162"/>
      <c r="OKF28" s="162"/>
      <c r="OKG28" s="162"/>
      <c r="OKH28" s="162"/>
      <c r="OKI28" s="162"/>
      <c r="OKJ28" s="162"/>
      <c r="OKK28" s="162"/>
      <c r="OKL28" s="162"/>
      <c r="OKM28" s="162"/>
      <c r="OKN28" s="162"/>
      <c r="OKO28" s="162"/>
      <c r="OKP28" s="162"/>
      <c r="OKQ28" s="162"/>
      <c r="OKR28" s="162"/>
      <c r="OKS28" s="162"/>
      <c r="OKT28" s="162"/>
      <c r="OKU28" s="162"/>
      <c r="OKV28" s="162"/>
      <c r="OKW28" s="162"/>
      <c r="OKX28" s="162"/>
      <c r="OKY28" s="162"/>
      <c r="OKZ28" s="162"/>
      <c r="OLA28" s="162"/>
      <c r="OLB28" s="162"/>
      <c r="OLC28" s="162"/>
      <c r="OLD28" s="162"/>
      <c r="OLE28" s="162"/>
      <c r="OLF28" s="162"/>
      <c r="OLG28" s="162"/>
      <c r="OLH28" s="162"/>
      <c r="OLI28" s="162"/>
      <c r="OLJ28" s="162"/>
      <c r="OLK28" s="162"/>
      <c r="OLL28" s="162"/>
      <c r="OLM28" s="162"/>
      <c r="OLN28" s="162"/>
      <c r="OLO28" s="162"/>
      <c r="OLP28" s="162"/>
      <c r="OLQ28" s="162"/>
      <c r="OLR28" s="162"/>
      <c r="OLS28" s="162"/>
      <c r="OLT28" s="162"/>
      <c r="OLU28" s="162"/>
      <c r="OLV28" s="162"/>
      <c r="OLW28" s="162"/>
      <c r="OLX28" s="162"/>
      <c r="OLY28" s="162"/>
      <c r="OLZ28" s="162"/>
      <c r="OMA28" s="162"/>
      <c r="OMB28" s="162"/>
      <c r="OMC28" s="162"/>
      <c r="OMD28" s="162"/>
      <c r="OME28" s="162"/>
      <c r="OMF28" s="162"/>
      <c r="OMG28" s="162"/>
      <c r="OMH28" s="162"/>
      <c r="OMI28" s="162"/>
      <c r="OMJ28" s="162"/>
      <c r="OMK28" s="162"/>
      <c r="OML28" s="162"/>
      <c r="OMM28" s="162"/>
      <c r="OMN28" s="162"/>
      <c r="OMO28" s="162"/>
      <c r="OMP28" s="162"/>
      <c r="OMQ28" s="162"/>
      <c r="OMR28" s="162"/>
      <c r="OMS28" s="162"/>
      <c r="OMT28" s="162"/>
      <c r="OMU28" s="162"/>
      <c r="OMV28" s="162"/>
      <c r="OMW28" s="162"/>
      <c r="OMX28" s="162"/>
      <c r="OMY28" s="162"/>
      <c r="OMZ28" s="162"/>
      <c r="ONA28" s="162"/>
      <c r="ONB28" s="162"/>
      <c r="ONC28" s="162"/>
      <c r="OND28" s="162"/>
      <c r="ONE28" s="162"/>
      <c r="ONF28" s="162"/>
      <c r="ONG28" s="162"/>
      <c r="ONH28" s="162"/>
      <c r="ONI28" s="162"/>
      <c r="ONJ28" s="162"/>
      <c r="ONK28" s="162"/>
      <c r="ONL28" s="162"/>
      <c r="ONM28" s="162"/>
      <c r="ONN28" s="162"/>
      <c r="ONO28" s="162"/>
      <c r="ONP28" s="162"/>
      <c r="ONQ28" s="162"/>
      <c r="ONR28" s="162"/>
      <c r="ONS28" s="162"/>
      <c r="ONT28" s="162"/>
      <c r="ONU28" s="162"/>
      <c r="ONV28" s="162"/>
      <c r="ONW28" s="162"/>
      <c r="ONX28" s="162"/>
      <c r="ONY28" s="162"/>
      <c r="ONZ28" s="162"/>
      <c r="OOA28" s="162"/>
      <c r="OOB28" s="162"/>
      <c r="OOC28" s="162"/>
      <c r="OOD28" s="162"/>
      <c r="OOE28" s="162"/>
      <c r="OOF28" s="162"/>
      <c r="OOG28" s="162"/>
      <c r="OOH28" s="162"/>
      <c r="OOI28" s="162"/>
      <c r="OOJ28" s="162"/>
      <c r="OOK28" s="162"/>
      <c r="OOL28" s="162"/>
      <c r="OOM28" s="162"/>
      <c r="OON28" s="162"/>
      <c r="OOO28" s="162"/>
      <c r="OOP28" s="162"/>
      <c r="OOQ28" s="162"/>
      <c r="OOR28" s="162"/>
      <c r="OOS28" s="162"/>
      <c r="OOT28" s="162"/>
      <c r="OOU28" s="162"/>
      <c r="OOV28" s="162"/>
      <c r="OOW28" s="162"/>
      <c r="OOX28" s="162"/>
      <c r="OOY28" s="162"/>
      <c r="OOZ28" s="162"/>
      <c r="OPA28" s="162"/>
      <c r="OPB28" s="162"/>
      <c r="OPC28" s="162"/>
      <c r="OPD28" s="162"/>
      <c r="OPE28" s="162"/>
      <c r="OPF28" s="162"/>
      <c r="OPG28" s="162"/>
      <c r="OPH28" s="162"/>
      <c r="OPI28" s="162"/>
      <c r="OPJ28" s="162"/>
      <c r="OPK28" s="162"/>
      <c r="OPL28" s="162"/>
      <c r="OPM28" s="162"/>
      <c r="OPN28" s="162"/>
      <c r="OPO28" s="162"/>
      <c r="OPP28" s="162"/>
      <c r="OPQ28" s="162"/>
      <c r="OPR28" s="162"/>
      <c r="OPS28" s="162"/>
      <c r="OPT28" s="162"/>
      <c r="OPU28" s="162"/>
      <c r="OPV28" s="162"/>
      <c r="OPW28" s="162"/>
      <c r="OPX28" s="162"/>
      <c r="OPY28" s="162"/>
      <c r="OPZ28" s="162"/>
      <c r="OQA28" s="162"/>
      <c r="OQB28" s="162"/>
      <c r="OQC28" s="162"/>
      <c r="OQD28" s="162"/>
      <c r="OQE28" s="162"/>
      <c r="OQF28" s="162"/>
      <c r="OQG28" s="162"/>
      <c r="OQH28" s="162"/>
      <c r="OQI28" s="162"/>
      <c r="OQJ28" s="162"/>
      <c r="OQK28" s="162"/>
      <c r="OQL28" s="162"/>
      <c r="OQM28" s="162"/>
      <c r="OQN28" s="162"/>
      <c r="OQO28" s="162"/>
      <c r="OQP28" s="162"/>
      <c r="OQQ28" s="162"/>
      <c r="OQR28" s="162"/>
      <c r="OQS28" s="162"/>
      <c r="OQT28" s="162"/>
      <c r="OQU28" s="162"/>
      <c r="OQV28" s="162"/>
      <c r="OQW28" s="162"/>
      <c r="OQX28" s="162"/>
      <c r="OQY28" s="162"/>
      <c r="OQZ28" s="162"/>
      <c r="ORA28" s="162"/>
      <c r="ORB28" s="162"/>
      <c r="ORC28" s="162"/>
      <c r="ORD28" s="162"/>
      <c r="ORE28" s="162"/>
      <c r="ORF28" s="162"/>
      <c r="ORG28" s="162"/>
      <c r="ORH28" s="162"/>
      <c r="ORI28" s="162"/>
      <c r="ORJ28" s="162"/>
      <c r="ORK28" s="162"/>
      <c r="ORL28" s="162"/>
      <c r="ORM28" s="162"/>
      <c r="ORN28" s="162"/>
      <c r="ORO28" s="162"/>
      <c r="ORP28" s="162"/>
      <c r="ORQ28" s="162"/>
      <c r="ORR28" s="162"/>
      <c r="ORS28" s="162"/>
      <c r="ORT28" s="162"/>
      <c r="ORU28" s="162"/>
      <c r="ORV28" s="162"/>
      <c r="ORW28" s="162"/>
      <c r="ORX28" s="162"/>
      <c r="ORY28" s="162"/>
      <c r="ORZ28" s="162"/>
      <c r="OSA28" s="162"/>
      <c r="OSB28" s="162"/>
      <c r="OSC28" s="162"/>
      <c r="OSD28" s="162"/>
      <c r="OSE28" s="162"/>
      <c r="OSF28" s="162"/>
      <c r="OSG28" s="162"/>
      <c r="OSH28" s="162"/>
      <c r="OSI28" s="162"/>
      <c r="OSJ28" s="162"/>
      <c r="OSK28" s="162"/>
      <c r="OSL28" s="162"/>
      <c r="OSM28" s="162"/>
      <c r="OSN28" s="162"/>
      <c r="OSO28" s="162"/>
      <c r="OSP28" s="162"/>
      <c r="OSQ28" s="162"/>
      <c r="OSR28" s="162"/>
      <c r="OSS28" s="162"/>
      <c r="OST28" s="162"/>
      <c r="OSU28" s="162"/>
      <c r="OSV28" s="162"/>
      <c r="OSW28" s="162"/>
      <c r="OSX28" s="162"/>
      <c r="OSY28" s="162"/>
      <c r="OSZ28" s="162"/>
      <c r="OTA28" s="162"/>
      <c r="OTB28" s="162"/>
      <c r="OTC28" s="162"/>
      <c r="OTD28" s="162"/>
      <c r="OTE28" s="162"/>
      <c r="OTF28" s="162"/>
      <c r="OTG28" s="162"/>
      <c r="OTH28" s="162"/>
      <c r="OTI28" s="162"/>
      <c r="OTJ28" s="162"/>
      <c r="OTK28" s="162"/>
      <c r="OTL28" s="162"/>
      <c r="OTM28" s="162"/>
      <c r="OTN28" s="162"/>
      <c r="OTO28" s="162"/>
      <c r="OTP28" s="162"/>
      <c r="OTQ28" s="162"/>
      <c r="OTR28" s="162"/>
      <c r="OTS28" s="162"/>
      <c r="OTT28" s="162"/>
      <c r="OTU28" s="162"/>
      <c r="OTV28" s="162"/>
      <c r="OTW28" s="162"/>
      <c r="OTX28" s="162"/>
      <c r="OTY28" s="162"/>
      <c r="OTZ28" s="162"/>
      <c r="OUA28" s="162"/>
      <c r="OUB28" s="162"/>
      <c r="OUC28" s="162"/>
      <c r="OUD28" s="162"/>
      <c r="OUE28" s="162"/>
      <c r="OUF28" s="162"/>
      <c r="OUG28" s="162"/>
      <c r="OUH28" s="162"/>
      <c r="OUI28" s="162"/>
      <c r="OUJ28" s="162"/>
      <c r="OUK28" s="162"/>
      <c r="OUL28" s="162"/>
      <c r="OUM28" s="162"/>
      <c r="OUN28" s="162"/>
      <c r="OUO28" s="162"/>
      <c r="OUP28" s="162"/>
      <c r="OUQ28" s="162"/>
      <c r="OUR28" s="162"/>
      <c r="OUS28" s="162"/>
      <c r="OUT28" s="162"/>
      <c r="OUU28" s="162"/>
      <c r="OUV28" s="162"/>
      <c r="OUW28" s="162"/>
      <c r="OUX28" s="162"/>
      <c r="OUY28" s="162"/>
      <c r="OUZ28" s="162"/>
      <c r="OVA28" s="162"/>
      <c r="OVB28" s="162"/>
      <c r="OVC28" s="162"/>
      <c r="OVD28" s="162"/>
      <c r="OVE28" s="162"/>
      <c r="OVF28" s="162"/>
      <c r="OVG28" s="162"/>
      <c r="OVH28" s="162"/>
      <c r="OVI28" s="162"/>
      <c r="OVJ28" s="162"/>
      <c r="OVK28" s="162"/>
      <c r="OVL28" s="162"/>
      <c r="OVM28" s="162"/>
      <c r="OVN28" s="162"/>
      <c r="OVO28" s="162"/>
      <c r="OVP28" s="162"/>
      <c r="OVQ28" s="162"/>
      <c r="OVR28" s="162"/>
      <c r="OVS28" s="162"/>
      <c r="OVT28" s="162"/>
      <c r="OVU28" s="162"/>
      <c r="OVV28" s="162"/>
      <c r="OVW28" s="162"/>
      <c r="OVX28" s="162"/>
      <c r="OVY28" s="162"/>
      <c r="OVZ28" s="162"/>
      <c r="OWA28" s="162"/>
      <c r="OWB28" s="162"/>
      <c r="OWC28" s="162"/>
      <c r="OWD28" s="162"/>
      <c r="OWE28" s="162"/>
      <c r="OWF28" s="162"/>
      <c r="OWG28" s="162"/>
      <c r="OWH28" s="162"/>
      <c r="OWI28" s="162"/>
      <c r="OWJ28" s="162"/>
      <c r="OWK28" s="162"/>
      <c r="OWL28" s="162"/>
      <c r="OWM28" s="162"/>
      <c r="OWN28" s="162"/>
      <c r="OWO28" s="162"/>
      <c r="OWP28" s="162"/>
      <c r="OWQ28" s="162"/>
      <c r="OWR28" s="162"/>
      <c r="OWS28" s="162"/>
      <c r="OWT28" s="162"/>
      <c r="OWU28" s="162"/>
      <c r="OWV28" s="162"/>
      <c r="OWW28" s="162"/>
      <c r="OWX28" s="162"/>
      <c r="OWY28" s="162"/>
      <c r="OWZ28" s="162"/>
      <c r="OXA28" s="162"/>
      <c r="OXB28" s="162"/>
      <c r="OXC28" s="162"/>
      <c r="OXD28" s="162"/>
      <c r="OXE28" s="162"/>
      <c r="OXF28" s="162"/>
      <c r="OXG28" s="162"/>
      <c r="OXH28" s="162"/>
      <c r="OXI28" s="162"/>
      <c r="OXJ28" s="162"/>
      <c r="OXK28" s="162"/>
      <c r="OXL28" s="162"/>
      <c r="OXM28" s="162"/>
      <c r="OXN28" s="162"/>
      <c r="OXO28" s="162"/>
      <c r="OXP28" s="162"/>
      <c r="OXQ28" s="162"/>
      <c r="OXR28" s="162"/>
      <c r="OXS28" s="162"/>
      <c r="OXT28" s="162"/>
      <c r="OXU28" s="162"/>
      <c r="OXV28" s="162"/>
      <c r="OXW28" s="162"/>
      <c r="OXX28" s="162"/>
      <c r="OXY28" s="162"/>
      <c r="OXZ28" s="162"/>
      <c r="OYA28" s="162"/>
      <c r="OYB28" s="162"/>
      <c r="OYC28" s="162"/>
      <c r="OYD28" s="162"/>
      <c r="OYE28" s="162"/>
      <c r="OYF28" s="162"/>
      <c r="OYG28" s="162"/>
      <c r="OYH28" s="162"/>
      <c r="OYI28" s="162"/>
      <c r="OYJ28" s="162"/>
      <c r="OYK28" s="162"/>
      <c r="OYL28" s="162"/>
      <c r="OYM28" s="162"/>
      <c r="OYN28" s="162"/>
      <c r="OYO28" s="162"/>
      <c r="OYP28" s="162"/>
      <c r="OYQ28" s="162"/>
      <c r="OYR28" s="162"/>
      <c r="OYS28" s="162"/>
      <c r="OYT28" s="162"/>
      <c r="OYU28" s="162"/>
      <c r="OYV28" s="162"/>
      <c r="OYW28" s="162"/>
      <c r="OYX28" s="162"/>
      <c r="OYY28" s="162"/>
      <c r="OYZ28" s="162"/>
      <c r="OZA28" s="162"/>
      <c r="OZB28" s="162"/>
      <c r="OZC28" s="162"/>
      <c r="OZD28" s="162"/>
      <c r="OZE28" s="162"/>
      <c r="OZF28" s="162"/>
      <c r="OZG28" s="162"/>
      <c r="OZH28" s="162"/>
      <c r="OZI28" s="162"/>
      <c r="OZJ28" s="162"/>
      <c r="OZK28" s="162"/>
      <c r="OZL28" s="162"/>
      <c r="OZM28" s="162"/>
      <c r="OZN28" s="162"/>
      <c r="OZO28" s="162"/>
      <c r="OZP28" s="162"/>
      <c r="OZQ28" s="162"/>
      <c r="OZR28" s="162"/>
      <c r="OZS28" s="162"/>
      <c r="OZT28" s="162"/>
      <c r="OZU28" s="162"/>
      <c r="OZV28" s="162"/>
      <c r="OZW28" s="162"/>
      <c r="OZX28" s="162"/>
      <c r="OZY28" s="162"/>
      <c r="OZZ28" s="162"/>
      <c r="PAA28" s="162"/>
      <c r="PAB28" s="162"/>
      <c r="PAC28" s="162"/>
      <c r="PAD28" s="162"/>
      <c r="PAE28" s="162"/>
      <c r="PAF28" s="162"/>
      <c r="PAG28" s="162"/>
      <c r="PAH28" s="162"/>
      <c r="PAI28" s="162"/>
      <c r="PAJ28" s="162"/>
      <c r="PAK28" s="162"/>
      <c r="PAL28" s="162"/>
      <c r="PAM28" s="162"/>
      <c r="PAN28" s="162"/>
      <c r="PAO28" s="162"/>
      <c r="PAP28" s="162"/>
      <c r="PAQ28" s="162"/>
      <c r="PAR28" s="162"/>
      <c r="PAS28" s="162"/>
      <c r="PAT28" s="162"/>
      <c r="PAU28" s="162"/>
      <c r="PAV28" s="162"/>
      <c r="PAW28" s="162"/>
      <c r="PAX28" s="162"/>
      <c r="PAY28" s="162"/>
      <c r="PAZ28" s="162"/>
      <c r="PBA28" s="162"/>
      <c r="PBB28" s="162"/>
      <c r="PBC28" s="162"/>
      <c r="PBD28" s="162"/>
      <c r="PBE28" s="162"/>
      <c r="PBF28" s="162"/>
      <c r="PBG28" s="162"/>
      <c r="PBH28" s="162"/>
      <c r="PBI28" s="162"/>
      <c r="PBJ28" s="162"/>
      <c r="PBK28" s="162"/>
      <c r="PBL28" s="162"/>
      <c r="PBM28" s="162"/>
      <c r="PBN28" s="162"/>
      <c r="PBO28" s="162"/>
      <c r="PBP28" s="162"/>
      <c r="PBQ28" s="162"/>
      <c r="PBR28" s="162"/>
      <c r="PBS28" s="162"/>
      <c r="PBT28" s="162"/>
      <c r="PBU28" s="162"/>
      <c r="PBV28" s="162"/>
      <c r="PBW28" s="162"/>
      <c r="PBX28" s="162"/>
      <c r="PBY28" s="162"/>
      <c r="PBZ28" s="162"/>
      <c r="PCA28" s="162"/>
      <c r="PCB28" s="162"/>
      <c r="PCC28" s="162"/>
      <c r="PCD28" s="162"/>
      <c r="PCE28" s="162"/>
      <c r="PCF28" s="162"/>
      <c r="PCG28" s="162"/>
      <c r="PCH28" s="162"/>
      <c r="PCI28" s="162"/>
      <c r="PCJ28" s="162"/>
      <c r="PCK28" s="162"/>
      <c r="PCL28" s="162"/>
      <c r="PCM28" s="162"/>
      <c r="PCN28" s="162"/>
      <c r="PCO28" s="162"/>
      <c r="PCP28" s="162"/>
      <c r="PCQ28" s="162"/>
      <c r="PCR28" s="162"/>
      <c r="PCS28" s="162"/>
      <c r="PCT28" s="162"/>
      <c r="PCU28" s="162"/>
      <c r="PCV28" s="162"/>
      <c r="PCW28" s="162"/>
      <c r="PCX28" s="162"/>
      <c r="PCY28" s="162"/>
      <c r="PCZ28" s="162"/>
      <c r="PDA28" s="162"/>
      <c r="PDB28" s="162"/>
      <c r="PDC28" s="162"/>
      <c r="PDD28" s="162"/>
      <c r="PDE28" s="162"/>
      <c r="PDF28" s="162"/>
      <c r="PDG28" s="162"/>
      <c r="PDH28" s="162"/>
      <c r="PDI28" s="162"/>
      <c r="PDJ28" s="162"/>
      <c r="PDK28" s="162"/>
      <c r="PDL28" s="162"/>
      <c r="PDM28" s="162"/>
      <c r="PDN28" s="162"/>
      <c r="PDO28" s="162"/>
      <c r="PDP28" s="162"/>
      <c r="PDQ28" s="162"/>
      <c r="PDR28" s="162"/>
      <c r="PDS28" s="162"/>
      <c r="PDT28" s="162"/>
      <c r="PDU28" s="162"/>
      <c r="PDV28" s="162"/>
      <c r="PDW28" s="162"/>
      <c r="PDX28" s="162"/>
      <c r="PDY28" s="162"/>
      <c r="PDZ28" s="162"/>
      <c r="PEA28" s="162"/>
      <c r="PEB28" s="162"/>
      <c r="PEC28" s="162"/>
      <c r="PED28" s="162"/>
      <c r="PEE28" s="162"/>
      <c r="PEF28" s="162"/>
      <c r="PEG28" s="162"/>
      <c r="PEH28" s="162"/>
      <c r="PEI28" s="162"/>
      <c r="PEJ28" s="162"/>
      <c r="PEK28" s="162"/>
      <c r="PEL28" s="162"/>
      <c r="PEM28" s="162"/>
      <c r="PEN28" s="162"/>
      <c r="PEO28" s="162"/>
      <c r="PEP28" s="162"/>
      <c r="PEQ28" s="162"/>
      <c r="PER28" s="162"/>
      <c r="PES28" s="162"/>
      <c r="PET28" s="162"/>
      <c r="PEU28" s="162"/>
      <c r="PEV28" s="162"/>
      <c r="PEW28" s="162"/>
      <c r="PEX28" s="162"/>
      <c r="PEY28" s="162"/>
      <c r="PEZ28" s="162"/>
      <c r="PFA28" s="162"/>
      <c r="PFB28" s="162"/>
      <c r="PFC28" s="162"/>
      <c r="PFD28" s="162"/>
      <c r="PFE28" s="162"/>
      <c r="PFF28" s="162"/>
      <c r="PFG28" s="162"/>
      <c r="PFH28" s="162"/>
      <c r="PFI28" s="162"/>
      <c r="PFJ28" s="162"/>
      <c r="PFK28" s="162"/>
      <c r="PFL28" s="162"/>
      <c r="PFM28" s="162"/>
      <c r="PFN28" s="162"/>
      <c r="PFO28" s="162"/>
      <c r="PFP28" s="162"/>
      <c r="PFQ28" s="162"/>
      <c r="PFR28" s="162"/>
      <c r="PFS28" s="162"/>
      <c r="PFT28" s="162"/>
      <c r="PFU28" s="162"/>
      <c r="PFV28" s="162"/>
      <c r="PFW28" s="162"/>
      <c r="PFX28" s="162"/>
      <c r="PFY28" s="162"/>
      <c r="PFZ28" s="162"/>
      <c r="PGA28" s="162"/>
      <c r="PGB28" s="162"/>
      <c r="PGC28" s="162"/>
      <c r="PGD28" s="162"/>
      <c r="PGE28" s="162"/>
      <c r="PGF28" s="162"/>
      <c r="PGG28" s="162"/>
      <c r="PGH28" s="162"/>
      <c r="PGI28" s="162"/>
      <c r="PGJ28" s="162"/>
      <c r="PGK28" s="162"/>
      <c r="PGL28" s="162"/>
      <c r="PGM28" s="162"/>
      <c r="PGN28" s="162"/>
      <c r="PGO28" s="162"/>
      <c r="PGP28" s="162"/>
      <c r="PGQ28" s="162"/>
      <c r="PGR28" s="162"/>
      <c r="PGS28" s="162"/>
      <c r="PGT28" s="162"/>
      <c r="PGU28" s="162"/>
      <c r="PGV28" s="162"/>
      <c r="PGW28" s="162"/>
      <c r="PGX28" s="162"/>
      <c r="PGY28" s="162"/>
      <c r="PGZ28" s="162"/>
      <c r="PHA28" s="162"/>
      <c r="PHB28" s="162"/>
      <c r="PHC28" s="162"/>
      <c r="PHD28" s="162"/>
      <c r="PHE28" s="162"/>
      <c r="PHF28" s="162"/>
      <c r="PHG28" s="162"/>
      <c r="PHH28" s="162"/>
      <c r="PHI28" s="162"/>
      <c r="PHJ28" s="162"/>
      <c r="PHK28" s="162"/>
      <c r="PHL28" s="162"/>
      <c r="PHM28" s="162"/>
      <c r="PHN28" s="162"/>
      <c r="PHO28" s="162"/>
      <c r="PHP28" s="162"/>
      <c r="PHQ28" s="162"/>
      <c r="PHR28" s="162"/>
      <c r="PHS28" s="162"/>
      <c r="PHT28" s="162"/>
      <c r="PHU28" s="162"/>
      <c r="PHV28" s="162"/>
      <c r="PHW28" s="162"/>
      <c r="PHX28" s="162"/>
      <c r="PHY28" s="162"/>
      <c r="PHZ28" s="162"/>
      <c r="PIA28" s="162"/>
      <c r="PIB28" s="162"/>
      <c r="PIC28" s="162"/>
      <c r="PID28" s="162"/>
      <c r="PIE28" s="162"/>
      <c r="PIF28" s="162"/>
      <c r="PIG28" s="162"/>
      <c r="PIH28" s="162"/>
      <c r="PII28" s="162"/>
      <c r="PIJ28" s="162"/>
      <c r="PIK28" s="162"/>
      <c r="PIL28" s="162"/>
      <c r="PIM28" s="162"/>
      <c r="PIN28" s="162"/>
      <c r="PIO28" s="162"/>
      <c r="PIP28" s="162"/>
      <c r="PIQ28" s="162"/>
      <c r="PIR28" s="162"/>
      <c r="PIS28" s="162"/>
      <c r="PIT28" s="162"/>
      <c r="PIU28" s="162"/>
      <c r="PIV28" s="162"/>
      <c r="PIW28" s="162"/>
      <c r="PIX28" s="162"/>
      <c r="PIY28" s="162"/>
      <c r="PIZ28" s="162"/>
      <c r="PJA28" s="162"/>
      <c r="PJB28" s="162"/>
      <c r="PJC28" s="162"/>
      <c r="PJD28" s="162"/>
      <c r="PJE28" s="162"/>
      <c r="PJF28" s="162"/>
      <c r="PJG28" s="162"/>
      <c r="PJH28" s="162"/>
      <c r="PJI28" s="162"/>
      <c r="PJJ28" s="162"/>
      <c r="PJK28" s="162"/>
      <c r="PJL28" s="162"/>
      <c r="PJM28" s="162"/>
      <c r="PJN28" s="162"/>
      <c r="PJO28" s="162"/>
      <c r="PJP28" s="162"/>
      <c r="PJQ28" s="162"/>
      <c r="PJR28" s="162"/>
      <c r="PJS28" s="162"/>
      <c r="PJT28" s="162"/>
      <c r="PJU28" s="162"/>
      <c r="PJV28" s="162"/>
      <c r="PJW28" s="162"/>
      <c r="PJX28" s="162"/>
      <c r="PJY28" s="162"/>
      <c r="PJZ28" s="162"/>
      <c r="PKA28" s="162"/>
      <c r="PKB28" s="162"/>
      <c r="PKC28" s="162"/>
      <c r="PKD28" s="162"/>
      <c r="PKE28" s="162"/>
      <c r="PKF28" s="162"/>
      <c r="PKG28" s="162"/>
      <c r="PKH28" s="162"/>
      <c r="PKI28" s="162"/>
      <c r="PKJ28" s="162"/>
      <c r="PKK28" s="162"/>
      <c r="PKL28" s="162"/>
      <c r="PKM28" s="162"/>
      <c r="PKN28" s="162"/>
      <c r="PKO28" s="162"/>
      <c r="PKP28" s="162"/>
      <c r="PKQ28" s="162"/>
      <c r="PKR28" s="162"/>
      <c r="PKS28" s="162"/>
      <c r="PKT28" s="162"/>
      <c r="PKU28" s="162"/>
      <c r="PKV28" s="162"/>
      <c r="PKW28" s="162"/>
      <c r="PKX28" s="162"/>
      <c r="PKY28" s="162"/>
      <c r="PKZ28" s="162"/>
      <c r="PLA28" s="162"/>
      <c r="PLB28" s="162"/>
      <c r="PLC28" s="162"/>
      <c r="PLD28" s="162"/>
      <c r="PLE28" s="162"/>
      <c r="PLF28" s="162"/>
      <c r="PLG28" s="162"/>
      <c r="PLH28" s="162"/>
      <c r="PLI28" s="162"/>
      <c r="PLJ28" s="162"/>
      <c r="PLK28" s="162"/>
      <c r="PLL28" s="162"/>
      <c r="PLM28" s="162"/>
      <c r="PLN28" s="162"/>
      <c r="PLO28" s="162"/>
      <c r="PLP28" s="162"/>
      <c r="PLQ28" s="162"/>
      <c r="PLR28" s="162"/>
      <c r="PLS28" s="162"/>
      <c r="PLT28" s="162"/>
      <c r="PLU28" s="162"/>
      <c r="PLV28" s="162"/>
      <c r="PLW28" s="162"/>
      <c r="PLX28" s="162"/>
      <c r="PLY28" s="162"/>
      <c r="PLZ28" s="162"/>
      <c r="PMA28" s="162"/>
      <c r="PMB28" s="162"/>
      <c r="PMC28" s="162"/>
      <c r="PMD28" s="162"/>
      <c r="PME28" s="162"/>
      <c r="PMF28" s="162"/>
      <c r="PMG28" s="162"/>
      <c r="PMH28" s="162"/>
      <c r="PMI28" s="162"/>
      <c r="PMJ28" s="162"/>
      <c r="PMK28" s="162"/>
      <c r="PML28" s="162"/>
      <c r="PMM28" s="162"/>
      <c r="PMN28" s="162"/>
      <c r="PMO28" s="162"/>
      <c r="PMP28" s="162"/>
      <c r="PMQ28" s="162"/>
      <c r="PMR28" s="162"/>
      <c r="PMS28" s="162"/>
      <c r="PMT28" s="162"/>
      <c r="PMU28" s="162"/>
      <c r="PMV28" s="162"/>
      <c r="PMW28" s="162"/>
      <c r="PMX28" s="162"/>
      <c r="PMY28" s="162"/>
      <c r="PMZ28" s="162"/>
      <c r="PNA28" s="162"/>
      <c r="PNB28" s="162"/>
      <c r="PNC28" s="162"/>
      <c r="PND28" s="162"/>
      <c r="PNE28" s="162"/>
      <c r="PNF28" s="162"/>
      <c r="PNG28" s="162"/>
      <c r="PNH28" s="162"/>
      <c r="PNI28" s="162"/>
      <c r="PNJ28" s="162"/>
      <c r="PNK28" s="162"/>
      <c r="PNL28" s="162"/>
      <c r="PNM28" s="162"/>
      <c r="PNN28" s="162"/>
      <c r="PNO28" s="162"/>
      <c r="PNP28" s="162"/>
      <c r="PNQ28" s="162"/>
      <c r="PNR28" s="162"/>
      <c r="PNS28" s="162"/>
      <c r="PNT28" s="162"/>
      <c r="PNU28" s="162"/>
      <c r="PNV28" s="162"/>
      <c r="PNW28" s="162"/>
      <c r="PNX28" s="162"/>
      <c r="PNY28" s="162"/>
      <c r="PNZ28" s="162"/>
      <c r="POA28" s="162"/>
      <c r="POB28" s="162"/>
      <c r="POC28" s="162"/>
      <c r="POD28" s="162"/>
      <c r="POE28" s="162"/>
      <c r="POF28" s="162"/>
      <c r="POG28" s="162"/>
      <c r="POH28" s="162"/>
      <c r="POI28" s="162"/>
      <c r="POJ28" s="162"/>
      <c r="POK28" s="162"/>
      <c r="POL28" s="162"/>
      <c r="POM28" s="162"/>
      <c r="PON28" s="162"/>
      <c r="POO28" s="162"/>
      <c r="POP28" s="162"/>
      <c r="POQ28" s="162"/>
      <c r="POR28" s="162"/>
      <c r="POS28" s="162"/>
      <c r="POT28" s="162"/>
      <c r="POU28" s="162"/>
      <c r="POV28" s="162"/>
      <c r="POW28" s="162"/>
      <c r="POX28" s="162"/>
      <c r="POY28" s="162"/>
      <c r="POZ28" s="162"/>
      <c r="PPA28" s="162"/>
      <c r="PPB28" s="162"/>
      <c r="PPC28" s="162"/>
      <c r="PPD28" s="162"/>
      <c r="PPE28" s="162"/>
      <c r="PPF28" s="162"/>
      <c r="PPG28" s="162"/>
      <c r="PPH28" s="162"/>
      <c r="PPI28" s="162"/>
      <c r="PPJ28" s="162"/>
      <c r="PPK28" s="162"/>
      <c r="PPL28" s="162"/>
      <c r="PPM28" s="162"/>
      <c r="PPN28" s="162"/>
      <c r="PPO28" s="162"/>
      <c r="PPP28" s="162"/>
      <c r="PPQ28" s="162"/>
      <c r="PPR28" s="162"/>
      <c r="PPS28" s="162"/>
      <c r="PPT28" s="162"/>
      <c r="PPU28" s="162"/>
      <c r="PPV28" s="162"/>
      <c r="PPW28" s="162"/>
      <c r="PPX28" s="162"/>
      <c r="PPY28" s="162"/>
      <c r="PPZ28" s="162"/>
      <c r="PQA28" s="162"/>
      <c r="PQB28" s="162"/>
      <c r="PQC28" s="162"/>
      <c r="PQD28" s="162"/>
      <c r="PQE28" s="162"/>
      <c r="PQF28" s="162"/>
      <c r="PQG28" s="162"/>
      <c r="PQH28" s="162"/>
      <c r="PQI28" s="162"/>
      <c r="PQJ28" s="162"/>
      <c r="PQK28" s="162"/>
      <c r="PQL28" s="162"/>
      <c r="PQM28" s="162"/>
      <c r="PQN28" s="162"/>
      <c r="PQO28" s="162"/>
      <c r="PQP28" s="162"/>
      <c r="PQQ28" s="162"/>
      <c r="PQR28" s="162"/>
      <c r="PQS28" s="162"/>
      <c r="PQT28" s="162"/>
      <c r="PQU28" s="162"/>
      <c r="PQV28" s="162"/>
      <c r="PQW28" s="162"/>
      <c r="PQX28" s="162"/>
      <c r="PQY28" s="162"/>
      <c r="PQZ28" s="162"/>
      <c r="PRA28" s="162"/>
      <c r="PRB28" s="162"/>
      <c r="PRC28" s="162"/>
      <c r="PRD28" s="162"/>
      <c r="PRE28" s="162"/>
      <c r="PRF28" s="162"/>
      <c r="PRG28" s="162"/>
      <c r="PRH28" s="162"/>
      <c r="PRI28" s="162"/>
      <c r="PRJ28" s="162"/>
      <c r="PRK28" s="162"/>
      <c r="PRL28" s="162"/>
      <c r="PRM28" s="162"/>
      <c r="PRN28" s="162"/>
      <c r="PRO28" s="162"/>
      <c r="PRP28" s="162"/>
      <c r="PRQ28" s="162"/>
      <c r="PRR28" s="162"/>
      <c r="PRS28" s="162"/>
      <c r="PRT28" s="162"/>
      <c r="PRU28" s="162"/>
      <c r="PRV28" s="162"/>
      <c r="PRW28" s="162"/>
      <c r="PRX28" s="162"/>
      <c r="PRY28" s="162"/>
      <c r="PRZ28" s="162"/>
      <c r="PSA28" s="162"/>
      <c r="PSB28" s="162"/>
      <c r="PSC28" s="162"/>
      <c r="PSD28" s="162"/>
      <c r="PSE28" s="162"/>
      <c r="PSF28" s="162"/>
      <c r="PSG28" s="162"/>
      <c r="PSH28" s="162"/>
      <c r="PSI28" s="162"/>
      <c r="PSJ28" s="162"/>
      <c r="PSK28" s="162"/>
      <c r="PSL28" s="162"/>
      <c r="PSM28" s="162"/>
      <c r="PSN28" s="162"/>
      <c r="PSO28" s="162"/>
      <c r="PSP28" s="162"/>
      <c r="PSQ28" s="162"/>
      <c r="PSR28" s="162"/>
      <c r="PSS28" s="162"/>
      <c r="PST28" s="162"/>
      <c r="PSU28" s="162"/>
      <c r="PSV28" s="162"/>
      <c r="PSW28" s="162"/>
      <c r="PSX28" s="162"/>
      <c r="PSY28" s="162"/>
      <c r="PSZ28" s="162"/>
      <c r="PTA28" s="162"/>
      <c r="PTB28" s="162"/>
      <c r="PTC28" s="162"/>
      <c r="PTD28" s="162"/>
      <c r="PTE28" s="162"/>
      <c r="PTF28" s="162"/>
      <c r="PTG28" s="162"/>
      <c r="PTH28" s="162"/>
      <c r="PTI28" s="162"/>
      <c r="PTJ28" s="162"/>
      <c r="PTK28" s="162"/>
      <c r="PTL28" s="162"/>
      <c r="PTM28" s="162"/>
      <c r="PTN28" s="162"/>
      <c r="PTO28" s="162"/>
      <c r="PTP28" s="162"/>
      <c r="PTQ28" s="162"/>
      <c r="PTR28" s="162"/>
      <c r="PTS28" s="162"/>
      <c r="PTT28" s="162"/>
      <c r="PTU28" s="162"/>
      <c r="PTV28" s="162"/>
      <c r="PTW28" s="162"/>
      <c r="PTX28" s="162"/>
      <c r="PTY28" s="162"/>
      <c r="PTZ28" s="162"/>
      <c r="PUA28" s="162"/>
      <c r="PUB28" s="162"/>
      <c r="PUC28" s="162"/>
      <c r="PUD28" s="162"/>
      <c r="PUE28" s="162"/>
      <c r="PUF28" s="162"/>
      <c r="PUG28" s="162"/>
      <c r="PUH28" s="162"/>
      <c r="PUI28" s="162"/>
      <c r="PUJ28" s="162"/>
      <c r="PUK28" s="162"/>
      <c r="PUL28" s="162"/>
      <c r="PUM28" s="162"/>
      <c r="PUN28" s="162"/>
      <c r="PUO28" s="162"/>
      <c r="PUP28" s="162"/>
      <c r="PUQ28" s="162"/>
      <c r="PUR28" s="162"/>
      <c r="PUS28" s="162"/>
      <c r="PUT28" s="162"/>
      <c r="PUU28" s="162"/>
      <c r="PUV28" s="162"/>
      <c r="PUW28" s="162"/>
      <c r="PUX28" s="162"/>
      <c r="PUY28" s="162"/>
      <c r="PUZ28" s="162"/>
      <c r="PVA28" s="162"/>
      <c r="PVB28" s="162"/>
      <c r="PVC28" s="162"/>
      <c r="PVD28" s="162"/>
      <c r="PVE28" s="162"/>
      <c r="PVF28" s="162"/>
      <c r="PVG28" s="162"/>
      <c r="PVH28" s="162"/>
      <c r="PVI28" s="162"/>
      <c r="PVJ28" s="162"/>
      <c r="PVK28" s="162"/>
      <c r="PVL28" s="162"/>
      <c r="PVM28" s="162"/>
      <c r="PVN28" s="162"/>
      <c r="PVO28" s="162"/>
      <c r="PVP28" s="162"/>
      <c r="PVQ28" s="162"/>
      <c r="PVR28" s="162"/>
      <c r="PVS28" s="162"/>
      <c r="PVT28" s="162"/>
      <c r="PVU28" s="162"/>
      <c r="PVV28" s="162"/>
      <c r="PVW28" s="162"/>
      <c r="PVX28" s="162"/>
      <c r="PVY28" s="162"/>
      <c r="PVZ28" s="162"/>
      <c r="PWA28" s="162"/>
      <c r="PWB28" s="162"/>
      <c r="PWC28" s="162"/>
      <c r="PWD28" s="162"/>
      <c r="PWE28" s="162"/>
      <c r="PWF28" s="162"/>
      <c r="PWG28" s="162"/>
      <c r="PWH28" s="162"/>
      <c r="PWI28" s="162"/>
      <c r="PWJ28" s="162"/>
      <c r="PWK28" s="162"/>
      <c r="PWL28" s="162"/>
      <c r="PWM28" s="162"/>
      <c r="PWN28" s="162"/>
      <c r="PWO28" s="162"/>
      <c r="PWP28" s="162"/>
      <c r="PWQ28" s="162"/>
      <c r="PWR28" s="162"/>
      <c r="PWS28" s="162"/>
      <c r="PWT28" s="162"/>
      <c r="PWU28" s="162"/>
      <c r="PWV28" s="162"/>
      <c r="PWW28" s="162"/>
      <c r="PWX28" s="162"/>
      <c r="PWY28" s="162"/>
      <c r="PWZ28" s="162"/>
      <c r="PXA28" s="162"/>
      <c r="PXB28" s="162"/>
      <c r="PXC28" s="162"/>
      <c r="PXD28" s="162"/>
      <c r="PXE28" s="162"/>
      <c r="PXF28" s="162"/>
      <c r="PXG28" s="162"/>
      <c r="PXH28" s="162"/>
      <c r="PXI28" s="162"/>
      <c r="PXJ28" s="162"/>
      <c r="PXK28" s="162"/>
      <c r="PXL28" s="162"/>
      <c r="PXM28" s="162"/>
      <c r="PXN28" s="162"/>
      <c r="PXO28" s="162"/>
      <c r="PXP28" s="162"/>
      <c r="PXQ28" s="162"/>
      <c r="PXR28" s="162"/>
      <c r="PXS28" s="162"/>
      <c r="PXT28" s="162"/>
      <c r="PXU28" s="162"/>
      <c r="PXV28" s="162"/>
      <c r="PXW28" s="162"/>
      <c r="PXX28" s="162"/>
      <c r="PXY28" s="162"/>
      <c r="PXZ28" s="162"/>
      <c r="PYA28" s="162"/>
      <c r="PYB28" s="162"/>
      <c r="PYC28" s="162"/>
      <c r="PYD28" s="162"/>
      <c r="PYE28" s="162"/>
      <c r="PYF28" s="162"/>
      <c r="PYG28" s="162"/>
      <c r="PYH28" s="162"/>
      <c r="PYI28" s="162"/>
      <c r="PYJ28" s="162"/>
      <c r="PYK28" s="162"/>
      <c r="PYL28" s="162"/>
      <c r="PYM28" s="162"/>
      <c r="PYN28" s="162"/>
      <c r="PYO28" s="162"/>
      <c r="PYP28" s="162"/>
      <c r="PYQ28" s="162"/>
      <c r="PYR28" s="162"/>
      <c r="PYS28" s="162"/>
      <c r="PYT28" s="162"/>
      <c r="PYU28" s="162"/>
      <c r="PYV28" s="162"/>
      <c r="PYW28" s="162"/>
      <c r="PYX28" s="162"/>
      <c r="PYY28" s="162"/>
      <c r="PYZ28" s="162"/>
      <c r="PZA28" s="162"/>
      <c r="PZB28" s="162"/>
      <c r="PZC28" s="162"/>
      <c r="PZD28" s="162"/>
      <c r="PZE28" s="162"/>
      <c r="PZF28" s="162"/>
      <c r="PZG28" s="162"/>
      <c r="PZH28" s="162"/>
      <c r="PZI28" s="162"/>
      <c r="PZJ28" s="162"/>
      <c r="PZK28" s="162"/>
      <c r="PZL28" s="162"/>
      <c r="PZM28" s="162"/>
      <c r="PZN28" s="162"/>
      <c r="PZO28" s="162"/>
      <c r="PZP28" s="162"/>
      <c r="PZQ28" s="162"/>
      <c r="PZR28" s="162"/>
      <c r="PZS28" s="162"/>
      <c r="PZT28" s="162"/>
      <c r="PZU28" s="162"/>
      <c r="PZV28" s="162"/>
      <c r="PZW28" s="162"/>
      <c r="PZX28" s="162"/>
      <c r="PZY28" s="162"/>
      <c r="PZZ28" s="162"/>
      <c r="QAA28" s="162"/>
      <c r="QAB28" s="162"/>
      <c r="QAC28" s="162"/>
      <c r="QAD28" s="162"/>
      <c r="QAE28" s="162"/>
      <c r="QAF28" s="162"/>
      <c r="QAG28" s="162"/>
      <c r="QAH28" s="162"/>
      <c r="QAI28" s="162"/>
      <c r="QAJ28" s="162"/>
      <c r="QAK28" s="162"/>
      <c r="QAL28" s="162"/>
      <c r="QAM28" s="162"/>
      <c r="QAN28" s="162"/>
      <c r="QAO28" s="162"/>
      <c r="QAP28" s="162"/>
      <c r="QAQ28" s="162"/>
      <c r="QAR28" s="162"/>
      <c r="QAS28" s="162"/>
      <c r="QAT28" s="162"/>
      <c r="QAU28" s="162"/>
      <c r="QAV28" s="162"/>
      <c r="QAW28" s="162"/>
      <c r="QAX28" s="162"/>
      <c r="QAY28" s="162"/>
      <c r="QAZ28" s="162"/>
      <c r="QBA28" s="162"/>
      <c r="QBB28" s="162"/>
      <c r="QBC28" s="162"/>
      <c r="QBD28" s="162"/>
      <c r="QBE28" s="162"/>
      <c r="QBF28" s="162"/>
      <c r="QBG28" s="162"/>
      <c r="QBH28" s="162"/>
      <c r="QBI28" s="162"/>
      <c r="QBJ28" s="162"/>
      <c r="QBK28" s="162"/>
      <c r="QBL28" s="162"/>
      <c r="QBM28" s="162"/>
      <c r="QBN28" s="162"/>
      <c r="QBO28" s="162"/>
      <c r="QBP28" s="162"/>
      <c r="QBQ28" s="162"/>
      <c r="QBR28" s="162"/>
      <c r="QBS28" s="162"/>
      <c r="QBT28" s="162"/>
      <c r="QBU28" s="162"/>
      <c r="QBV28" s="162"/>
      <c r="QBW28" s="162"/>
      <c r="QBX28" s="162"/>
      <c r="QBY28" s="162"/>
      <c r="QBZ28" s="162"/>
      <c r="QCA28" s="162"/>
      <c r="QCB28" s="162"/>
      <c r="QCC28" s="162"/>
      <c r="QCD28" s="162"/>
      <c r="QCE28" s="162"/>
      <c r="QCF28" s="162"/>
      <c r="QCG28" s="162"/>
      <c r="QCH28" s="162"/>
      <c r="QCI28" s="162"/>
      <c r="QCJ28" s="162"/>
      <c r="QCK28" s="162"/>
      <c r="QCL28" s="162"/>
      <c r="QCM28" s="162"/>
      <c r="QCN28" s="162"/>
      <c r="QCO28" s="162"/>
      <c r="QCP28" s="162"/>
      <c r="QCQ28" s="162"/>
      <c r="QCR28" s="162"/>
      <c r="QCS28" s="162"/>
      <c r="QCT28" s="162"/>
      <c r="QCU28" s="162"/>
      <c r="QCV28" s="162"/>
      <c r="QCW28" s="162"/>
      <c r="QCX28" s="162"/>
      <c r="QCY28" s="162"/>
      <c r="QCZ28" s="162"/>
      <c r="QDA28" s="162"/>
      <c r="QDB28" s="162"/>
      <c r="QDC28" s="162"/>
      <c r="QDD28" s="162"/>
      <c r="QDE28" s="162"/>
      <c r="QDF28" s="162"/>
      <c r="QDG28" s="162"/>
      <c r="QDH28" s="162"/>
      <c r="QDI28" s="162"/>
      <c r="QDJ28" s="162"/>
      <c r="QDK28" s="162"/>
      <c r="QDL28" s="162"/>
      <c r="QDM28" s="162"/>
      <c r="QDN28" s="162"/>
      <c r="QDO28" s="162"/>
      <c r="QDP28" s="162"/>
      <c r="QDQ28" s="162"/>
      <c r="QDR28" s="162"/>
      <c r="QDS28" s="162"/>
      <c r="QDT28" s="162"/>
      <c r="QDU28" s="162"/>
      <c r="QDV28" s="162"/>
      <c r="QDW28" s="162"/>
      <c r="QDX28" s="162"/>
      <c r="QDY28" s="162"/>
      <c r="QDZ28" s="162"/>
      <c r="QEA28" s="162"/>
      <c r="QEB28" s="162"/>
      <c r="QEC28" s="162"/>
      <c r="QED28" s="162"/>
      <c r="QEE28" s="162"/>
      <c r="QEF28" s="162"/>
      <c r="QEG28" s="162"/>
      <c r="QEH28" s="162"/>
      <c r="QEI28" s="162"/>
      <c r="QEJ28" s="162"/>
      <c r="QEK28" s="162"/>
      <c r="QEL28" s="162"/>
      <c r="QEM28" s="162"/>
      <c r="QEN28" s="162"/>
      <c r="QEO28" s="162"/>
      <c r="QEP28" s="162"/>
      <c r="QEQ28" s="162"/>
      <c r="QER28" s="162"/>
      <c r="QES28" s="162"/>
      <c r="QET28" s="162"/>
      <c r="QEU28" s="162"/>
      <c r="QEV28" s="162"/>
      <c r="QEW28" s="162"/>
      <c r="QEX28" s="162"/>
      <c r="QEY28" s="162"/>
      <c r="QEZ28" s="162"/>
      <c r="QFA28" s="162"/>
      <c r="QFB28" s="162"/>
      <c r="QFC28" s="162"/>
      <c r="QFD28" s="162"/>
      <c r="QFE28" s="162"/>
      <c r="QFF28" s="162"/>
      <c r="QFG28" s="162"/>
      <c r="QFH28" s="162"/>
      <c r="QFI28" s="162"/>
      <c r="QFJ28" s="162"/>
      <c r="QFK28" s="162"/>
      <c r="QFL28" s="162"/>
      <c r="QFM28" s="162"/>
      <c r="QFN28" s="162"/>
      <c r="QFO28" s="162"/>
      <c r="QFP28" s="162"/>
      <c r="QFQ28" s="162"/>
      <c r="QFR28" s="162"/>
      <c r="QFS28" s="162"/>
      <c r="QFT28" s="162"/>
      <c r="QFU28" s="162"/>
      <c r="QFV28" s="162"/>
      <c r="QFW28" s="162"/>
      <c r="QFX28" s="162"/>
      <c r="QFY28" s="162"/>
      <c r="QFZ28" s="162"/>
      <c r="QGA28" s="162"/>
      <c r="QGB28" s="162"/>
      <c r="QGC28" s="162"/>
      <c r="QGD28" s="162"/>
      <c r="QGE28" s="162"/>
      <c r="QGF28" s="162"/>
      <c r="QGG28" s="162"/>
      <c r="QGH28" s="162"/>
      <c r="QGI28" s="162"/>
      <c r="QGJ28" s="162"/>
      <c r="QGK28" s="162"/>
      <c r="QGL28" s="162"/>
      <c r="QGM28" s="162"/>
      <c r="QGN28" s="162"/>
      <c r="QGO28" s="162"/>
      <c r="QGP28" s="162"/>
      <c r="QGQ28" s="162"/>
      <c r="QGR28" s="162"/>
      <c r="QGS28" s="162"/>
      <c r="QGT28" s="162"/>
      <c r="QGU28" s="162"/>
      <c r="QGV28" s="162"/>
      <c r="QGW28" s="162"/>
      <c r="QGX28" s="162"/>
      <c r="QGY28" s="162"/>
      <c r="QGZ28" s="162"/>
      <c r="QHA28" s="162"/>
      <c r="QHB28" s="162"/>
      <c r="QHC28" s="162"/>
      <c r="QHD28" s="162"/>
      <c r="QHE28" s="162"/>
      <c r="QHF28" s="162"/>
      <c r="QHG28" s="162"/>
      <c r="QHH28" s="162"/>
      <c r="QHI28" s="162"/>
      <c r="QHJ28" s="162"/>
      <c r="QHK28" s="162"/>
      <c r="QHL28" s="162"/>
      <c r="QHM28" s="162"/>
      <c r="QHN28" s="162"/>
      <c r="QHO28" s="162"/>
      <c r="QHP28" s="162"/>
      <c r="QHQ28" s="162"/>
      <c r="QHR28" s="162"/>
      <c r="QHS28" s="162"/>
      <c r="QHT28" s="162"/>
      <c r="QHU28" s="162"/>
      <c r="QHV28" s="162"/>
      <c r="QHW28" s="162"/>
      <c r="QHX28" s="162"/>
      <c r="QHY28" s="162"/>
      <c r="QHZ28" s="162"/>
      <c r="QIA28" s="162"/>
      <c r="QIB28" s="162"/>
      <c r="QIC28" s="162"/>
      <c r="QID28" s="162"/>
      <c r="QIE28" s="162"/>
      <c r="QIF28" s="162"/>
      <c r="QIG28" s="162"/>
      <c r="QIH28" s="162"/>
      <c r="QII28" s="162"/>
      <c r="QIJ28" s="162"/>
      <c r="QIK28" s="162"/>
      <c r="QIL28" s="162"/>
      <c r="QIM28" s="162"/>
      <c r="QIN28" s="162"/>
      <c r="QIO28" s="162"/>
      <c r="QIP28" s="162"/>
      <c r="QIQ28" s="162"/>
      <c r="QIR28" s="162"/>
      <c r="QIS28" s="162"/>
      <c r="QIT28" s="162"/>
      <c r="QIU28" s="162"/>
      <c r="QIV28" s="162"/>
      <c r="QIW28" s="162"/>
      <c r="QIX28" s="162"/>
      <c r="QIY28" s="162"/>
      <c r="QIZ28" s="162"/>
      <c r="QJA28" s="162"/>
      <c r="QJB28" s="162"/>
      <c r="QJC28" s="162"/>
      <c r="QJD28" s="162"/>
      <c r="QJE28" s="162"/>
      <c r="QJF28" s="162"/>
      <c r="QJG28" s="162"/>
      <c r="QJH28" s="162"/>
      <c r="QJI28" s="162"/>
      <c r="QJJ28" s="162"/>
      <c r="QJK28" s="162"/>
      <c r="QJL28" s="162"/>
      <c r="QJM28" s="162"/>
      <c r="QJN28" s="162"/>
      <c r="QJO28" s="162"/>
      <c r="QJP28" s="162"/>
      <c r="QJQ28" s="162"/>
      <c r="QJR28" s="162"/>
      <c r="QJS28" s="162"/>
      <c r="QJT28" s="162"/>
      <c r="QJU28" s="162"/>
      <c r="QJV28" s="162"/>
      <c r="QJW28" s="162"/>
      <c r="QJX28" s="162"/>
      <c r="QJY28" s="162"/>
      <c r="QJZ28" s="162"/>
      <c r="QKA28" s="162"/>
      <c r="QKB28" s="162"/>
      <c r="QKC28" s="162"/>
      <c r="QKD28" s="162"/>
      <c r="QKE28" s="162"/>
      <c r="QKF28" s="162"/>
      <c r="QKG28" s="162"/>
      <c r="QKH28" s="162"/>
      <c r="QKI28" s="162"/>
      <c r="QKJ28" s="162"/>
      <c r="QKK28" s="162"/>
      <c r="QKL28" s="162"/>
      <c r="QKM28" s="162"/>
      <c r="QKN28" s="162"/>
      <c r="QKO28" s="162"/>
      <c r="QKP28" s="162"/>
      <c r="QKQ28" s="162"/>
      <c r="QKR28" s="162"/>
      <c r="QKS28" s="162"/>
      <c r="QKT28" s="162"/>
      <c r="QKU28" s="162"/>
      <c r="QKV28" s="162"/>
      <c r="QKW28" s="162"/>
      <c r="QKX28" s="162"/>
      <c r="QKY28" s="162"/>
      <c r="QKZ28" s="162"/>
      <c r="QLA28" s="162"/>
      <c r="QLB28" s="162"/>
      <c r="QLC28" s="162"/>
      <c r="QLD28" s="162"/>
      <c r="QLE28" s="162"/>
      <c r="QLF28" s="162"/>
      <c r="QLG28" s="162"/>
      <c r="QLH28" s="162"/>
      <c r="QLI28" s="162"/>
      <c r="QLJ28" s="162"/>
      <c r="QLK28" s="162"/>
      <c r="QLL28" s="162"/>
      <c r="QLM28" s="162"/>
      <c r="QLN28" s="162"/>
      <c r="QLO28" s="162"/>
      <c r="QLP28" s="162"/>
      <c r="QLQ28" s="162"/>
      <c r="QLR28" s="162"/>
      <c r="QLS28" s="162"/>
      <c r="QLT28" s="162"/>
      <c r="QLU28" s="162"/>
      <c r="QLV28" s="162"/>
      <c r="QLW28" s="162"/>
      <c r="QLX28" s="162"/>
      <c r="QLY28" s="162"/>
      <c r="QLZ28" s="162"/>
      <c r="QMA28" s="162"/>
      <c r="QMB28" s="162"/>
      <c r="QMC28" s="162"/>
      <c r="QMD28" s="162"/>
      <c r="QME28" s="162"/>
      <c r="QMF28" s="162"/>
      <c r="QMG28" s="162"/>
      <c r="QMH28" s="162"/>
      <c r="QMI28" s="162"/>
      <c r="QMJ28" s="162"/>
      <c r="QMK28" s="162"/>
      <c r="QML28" s="162"/>
      <c r="QMM28" s="162"/>
      <c r="QMN28" s="162"/>
      <c r="QMO28" s="162"/>
      <c r="QMP28" s="162"/>
      <c r="QMQ28" s="162"/>
      <c r="QMR28" s="162"/>
      <c r="QMS28" s="162"/>
      <c r="QMT28" s="162"/>
      <c r="QMU28" s="162"/>
      <c r="QMV28" s="162"/>
      <c r="QMW28" s="162"/>
      <c r="QMX28" s="162"/>
      <c r="QMY28" s="162"/>
      <c r="QMZ28" s="162"/>
      <c r="QNA28" s="162"/>
      <c r="QNB28" s="162"/>
      <c r="QNC28" s="162"/>
      <c r="QND28" s="162"/>
      <c r="QNE28" s="162"/>
      <c r="QNF28" s="162"/>
      <c r="QNG28" s="162"/>
      <c r="QNH28" s="162"/>
      <c r="QNI28" s="162"/>
      <c r="QNJ28" s="162"/>
      <c r="QNK28" s="162"/>
      <c r="QNL28" s="162"/>
      <c r="QNM28" s="162"/>
      <c r="QNN28" s="162"/>
      <c r="QNO28" s="162"/>
      <c r="QNP28" s="162"/>
      <c r="QNQ28" s="162"/>
      <c r="QNR28" s="162"/>
      <c r="QNS28" s="162"/>
      <c r="QNT28" s="162"/>
      <c r="QNU28" s="162"/>
      <c r="QNV28" s="162"/>
      <c r="QNW28" s="162"/>
      <c r="QNX28" s="162"/>
      <c r="QNY28" s="162"/>
      <c r="QNZ28" s="162"/>
      <c r="QOA28" s="162"/>
      <c r="QOB28" s="162"/>
      <c r="QOC28" s="162"/>
      <c r="QOD28" s="162"/>
      <c r="QOE28" s="162"/>
      <c r="QOF28" s="162"/>
      <c r="QOG28" s="162"/>
      <c r="QOH28" s="162"/>
      <c r="QOI28" s="162"/>
      <c r="QOJ28" s="162"/>
      <c r="QOK28" s="162"/>
      <c r="QOL28" s="162"/>
      <c r="QOM28" s="162"/>
      <c r="QON28" s="162"/>
      <c r="QOO28" s="162"/>
      <c r="QOP28" s="162"/>
      <c r="QOQ28" s="162"/>
      <c r="QOR28" s="162"/>
      <c r="QOS28" s="162"/>
      <c r="QOT28" s="162"/>
      <c r="QOU28" s="162"/>
      <c r="QOV28" s="162"/>
      <c r="QOW28" s="162"/>
      <c r="QOX28" s="162"/>
      <c r="QOY28" s="162"/>
      <c r="QOZ28" s="162"/>
      <c r="QPA28" s="162"/>
      <c r="QPB28" s="162"/>
      <c r="QPC28" s="162"/>
      <c r="QPD28" s="162"/>
      <c r="QPE28" s="162"/>
      <c r="QPF28" s="162"/>
      <c r="QPG28" s="162"/>
      <c r="QPH28" s="162"/>
      <c r="QPI28" s="162"/>
      <c r="QPJ28" s="162"/>
      <c r="QPK28" s="162"/>
      <c r="QPL28" s="162"/>
      <c r="QPM28" s="162"/>
      <c r="QPN28" s="162"/>
      <c r="QPO28" s="162"/>
      <c r="QPP28" s="162"/>
      <c r="QPQ28" s="162"/>
      <c r="QPR28" s="162"/>
      <c r="QPS28" s="162"/>
      <c r="QPT28" s="162"/>
      <c r="QPU28" s="162"/>
      <c r="QPV28" s="162"/>
      <c r="QPW28" s="162"/>
      <c r="QPX28" s="162"/>
      <c r="QPY28" s="162"/>
      <c r="QPZ28" s="162"/>
      <c r="QQA28" s="162"/>
      <c r="QQB28" s="162"/>
      <c r="QQC28" s="162"/>
      <c r="QQD28" s="162"/>
      <c r="QQE28" s="162"/>
      <c r="QQF28" s="162"/>
      <c r="QQG28" s="162"/>
      <c r="QQH28" s="162"/>
      <c r="QQI28" s="162"/>
      <c r="QQJ28" s="162"/>
      <c r="QQK28" s="162"/>
      <c r="QQL28" s="162"/>
      <c r="QQM28" s="162"/>
      <c r="QQN28" s="162"/>
      <c r="QQO28" s="162"/>
      <c r="QQP28" s="162"/>
      <c r="QQQ28" s="162"/>
      <c r="QQR28" s="162"/>
      <c r="QQS28" s="162"/>
      <c r="QQT28" s="162"/>
      <c r="QQU28" s="162"/>
      <c r="QQV28" s="162"/>
      <c r="QQW28" s="162"/>
      <c r="QQX28" s="162"/>
      <c r="QQY28" s="162"/>
      <c r="QQZ28" s="162"/>
      <c r="QRA28" s="162"/>
      <c r="QRB28" s="162"/>
      <c r="QRC28" s="162"/>
      <c r="QRD28" s="162"/>
      <c r="QRE28" s="162"/>
      <c r="QRF28" s="162"/>
      <c r="QRG28" s="162"/>
      <c r="QRH28" s="162"/>
      <c r="QRI28" s="162"/>
      <c r="QRJ28" s="162"/>
      <c r="QRK28" s="162"/>
      <c r="QRL28" s="162"/>
      <c r="QRM28" s="162"/>
      <c r="QRN28" s="162"/>
      <c r="QRO28" s="162"/>
      <c r="QRP28" s="162"/>
      <c r="QRQ28" s="162"/>
      <c r="QRR28" s="162"/>
      <c r="QRS28" s="162"/>
      <c r="QRT28" s="162"/>
      <c r="QRU28" s="162"/>
      <c r="QRV28" s="162"/>
      <c r="QRW28" s="162"/>
      <c r="QRX28" s="162"/>
      <c r="QRY28" s="162"/>
      <c r="QRZ28" s="162"/>
      <c r="QSA28" s="162"/>
      <c r="QSB28" s="162"/>
      <c r="QSC28" s="162"/>
      <c r="QSD28" s="162"/>
      <c r="QSE28" s="162"/>
      <c r="QSF28" s="162"/>
      <c r="QSG28" s="162"/>
      <c r="QSH28" s="162"/>
      <c r="QSI28" s="162"/>
      <c r="QSJ28" s="162"/>
      <c r="QSK28" s="162"/>
      <c r="QSL28" s="162"/>
      <c r="QSM28" s="162"/>
      <c r="QSN28" s="162"/>
      <c r="QSO28" s="162"/>
      <c r="QSP28" s="162"/>
      <c r="QSQ28" s="162"/>
      <c r="QSR28" s="162"/>
      <c r="QSS28" s="162"/>
      <c r="QST28" s="162"/>
      <c r="QSU28" s="162"/>
      <c r="QSV28" s="162"/>
      <c r="QSW28" s="162"/>
      <c r="QSX28" s="162"/>
      <c r="QSY28" s="162"/>
      <c r="QSZ28" s="162"/>
      <c r="QTA28" s="162"/>
      <c r="QTB28" s="162"/>
      <c r="QTC28" s="162"/>
      <c r="QTD28" s="162"/>
      <c r="QTE28" s="162"/>
      <c r="QTF28" s="162"/>
      <c r="QTG28" s="162"/>
      <c r="QTH28" s="162"/>
      <c r="QTI28" s="162"/>
      <c r="QTJ28" s="162"/>
      <c r="QTK28" s="162"/>
      <c r="QTL28" s="162"/>
      <c r="QTM28" s="162"/>
      <c r="QTN28" s="162"/>
      <c r="QTO28" s="162"/>
      <c r="QTP28" s="162"/>
      <c r="QTQ28" s="162"/>
      <c r="QTR28" s="162"/>
      <c r="QTS28" s="162"/>
      <c r="QTT28" s="162"/>
      <c r="QTU28" s="162"/>
      <c r="QTV28" s="162"/>
      <c r="QTW28" s="162"/>
      <c r="QTX28" s="162"/>
      <c r="QTY28" s="162"/>
      <c r="QTZ28" s="162"/>
      <c r="QUA28" s="162"/>
      <c r="QUB28" s="162"/>
      <c r="QUC28" s="162"/>
      <c r="QUD28" s="162"/>
      <c r="QUE28" s="162"/>
      <c r="QUF28" s="162"/>
      <c r="QUG28" s="162"/>
      <c r="QUH28" s="162"/>
      <c r="QUI28" s="162"/>
      <c r="QUJ28" s="162"/>
      <c r="QUK28" s="162"/>
      <c r="QUL28" s="162"/>
      <c r="QUM28" s="162"/>
      <c r="QUN28" s="162"/>
      <c r="QUO28" s="162"/>
      <c r="QUP28" s="162"/>
      <c r="QUQ28" s="162"/>
      <c r="QUR28" s="162"/>
      <c r="QUS28" s="162"/>
      <c r="QUT28" s="162"/>
      <c r="QUU28" s="162"/>
      <c r="QUV28" s="162"/>
      <c r="QUW28" s="162"/>
      <c r="QUX28" s="162"/>
      <c r="QUY28" s="162"/>
      <c r="QUZ28" s="162"/>
      <c r="QVA28" s="162"/>
      <c r="QVB28" s="162"/>
      <c r="QVC28" s="162"/>
      <c r="QVD28" s="162"/>
      <c r="QVE28" s="162"/>
      <c r="QVF28" s="162"/>
      <c r="QVG28" s="162"/>
      <c r="QVH28" s="162"/>
      <c r="QVI28" s="162"/>
      <c r="QVJ28" s="162"/>
      <c r="QVK28" s="162"/>
      <c r="QVL28" s="162"/>
      <c r="QVM28" s="162"/>
      <c r="QVN28" s="162"/>
      <c r="QVO28" s="162"/>
      <c r="QVP28" s="162"/>
      <c r="QVQ28" s="162"/>
      <c r="QVR28" s="162"/>
      <c r="QVS28" s="162"/>
      <c r="QVT28" s="162"/>
      <c r="QVU28" s="162"/>
      <c r="QVV28" s="162"/>
      <c r="QVW28" s="162"/>
      <c r="QVX28" s="162"/>
      <c r="QVY28" s="162"/>
      <c r="QVZ28" s="162"/>
      <c r="QWA28" s="162"/>
      <c r="QWB28" s="162"/>
      <c r="QWC28" s="162"/>
      <c r="QWD28" s="162"/>
      <c r="QWE28" s="162"/>
      <c r="QWF28" s="162"/>
      <c r="QWG28" s="162"/>
      <c r="QWH28" s="162"/>
      <c r="QWI28" s="162"/>
      <c r="QWJ28" s="162"/>
      <c r="QWK28" s="162"/>
      <c r="QWL28" s="162"/>
      <c r="QWM28" s="162"/>
      <c r="QWN28" s="162"/>
      <c r="QWO28" s="162"/>
      <c r="QWP28" s="162"/>
      <c r="QWQ28" s="162"/>
      <c r="QWR28" s="162"/>
      <c r="QWS28" s="162"/>
      <c r="QWT28" s="162"/>
      <c r="QWU28" s="162"/>
      <c r="QWV28" s="162"/>
      <c r="QWW28" s="162"/>
      <c r="QWX28" s="162"/>
      <c r="QWY28" s="162"/>
      <c r="QWZ28" s="162"/>
      <c r="QXA28" s="162"/>
      <c r="QXB28" s="162"/>
      <c r="QXC28" s="162"/>
      <c r="QXD28" s="162"/>
      <c r="QXE28" s="162"/>
      <c r="QXF28" s="162"/>
      <c r="QXG28" s="162"/>
      <c r="QXH28" s="162"/>
      <c r="QXI28" s="162"/>
      <c r="QXJ28" s="162"/>
      <c r="QXK28" s="162"/>
      <c r="QXL28" s="162"/>
      <c r="QXM28" s="162"/>
      <c r="QXN28" s="162"/>
      <c r="QXO28" s="162"/>
      <c r="QXP28" s="162"/>
      <c r="QXQ28" s="162"/>
      <c r="QXR28" s="162"/>
      <c r="QXS28" s="162"/>
      <c r="QXT28" s="162"/>
      <c r="QXU28" s="162"/>
      <c r="QXV28" s="162"/>
      <c r="QXW28" s="162"/>
      <c r="QXX28" s="162"/>
      <c r="QXY28" s="162"/>
      <c r="QXZ28" s="162"/>
      <c r="QYA28" s="162"/>
      <c r="QYB28" s="162"/>
      <c r="QYC28" s="162"/>
      <c r="QYD28" s="162"/>
      <c r="QYE28" s="162"/>
      <c r="QYF28" s="162"/>
      <c r="QYG28" s="162"/>
      <c r="QYH28" s="162"/>
      <c r="QYI28" s="162"/>
      <c r="QYJ28" s="162"/>
      <c r="QYK28" s="162"/>
      <c r="QYL28" s="162"/>
      <c r="QYM28" s="162"/>
      <c r="QYN28" s="162"/>
      <c r="QYO28" s="162"/>
      <c r="QYP28" s="162"/>
      <c r="QYQ28" s="162"/>
      <c r="QYR28" s="162"/>
      <c r="QYS28" s="162"/>
      <c r="QYT28" s="162"/>
      <c r="QYU28" s="162"/>
      <c r="QYV28" s="162"/>
      <c r="QYW28" s="162"/>
      <c r="QYX28" s="162"/>
      <c r="QYY28" s="162"/>
      <c r="QYZ28" s="162"/>
      <c r="QZA28" s="162"/>
      <c r="QZB28" s="162"/>
      <c r="QZC28" s="162"/>
      <c r="QZD28" s="162"/>
      <c r="QZE28" s="162"/>
      <c r="QZF28" s="162"/>
      <c r="QZG28" s="162"/>
      <c r="QZH28" s="162"/>
      <c r="QZI28" s="162"/>
      <c r="QZJ28" s="162"/>
      <c r="QZK28" s="162"/>
      <c r="QZL28" s="162"/>
      <c r="QZM28" s="162"/>
      <c r="QZN28" s="162"/>
      <c r="QZO28" s="162"/>
      <c r="QZP28" s="162"/>
      <c r="QZQ28" s="162"/>
      <c r="QZR28" s="162"/>
      <c r="QZS28" s="162"/>
      <c r="QZT28" s="162"/>
      <c r="QZU28" s="162"/>
      <c r="QZV28" s="162"/>
      <c r="QZW28" s="162"/>
      <c r="QZX28" s="162"/>
      <c r="QZY28" s="162"/>
      <c r="QZZ28" s="162"/>
      <c r="RAA28" s="162"/>
      <c r="RAB28" s="162"/>
      <c r="RAC28" s="162"/>
      <c r="RAD28" s="162"/>
      <c r="RAE28" s="162"/>
      <c r="RAF28" s="162"/>
      <c r="RAG28" s="162"/>
      <c r="RAH28" s="162"/>
      <c r="RAI28" s="162"/>
      <c r="RAJ28" s="162"/>
      <c r="RAK28" s="162"/>
      <c r="RAL28" s="162"/>
      <c r="RAM28" s="162"/>
      <c r="RAN28" s="162"/>
      <c r="RAO28" s="162"/>
      <c r="RAP28" s="162"/>
      <c r="RAQ28" s="162"/>
      <c r="RAR28" s="162"/>
      <c r="RAS28" s="162"/>
      <c r="RAT28" s="162"/>
      <c r="RAU28" s="162"/>
      <c r="RAV28" s="162"/>
      <c r="RAW28" s="162"/>
      <c r="RAX28" s="162"/>
      <c r="RAY28" s="162"/>
      <c r="RAZ28" s="162"/>
      <c r="RBA28" s="162"/>
      <c r="RBB28" s="162"/>
      <c r="RBC28" s="162"/>
      <c r="RBD28" s="162"/>
      <c r="RBE28" s="162"/>
      <c r="RBF28" s="162"/>
      <c r="RBG28" s="162"/>
      <c r="RBH28" s="162"/>
      <c r="RBI28" s="162"/>
      <c r="RBJ28" s="162"/>
      <c r="RBK28" s="162"/>
      <c r="RBL28" s="162"/>
      <c r="RBM28" s="162"/>
      <c r="RBN28" s="162"/>
      <c r="RBO28" s="162"/>
      <c r="RBP28" s="162"/>
      <c r="RBQ28" s="162"/>
      <c r="RBR28" s="162"/>
      <c r="RBS28" s="162"/>
      <c r="RBT28" s="162"/>
      <c r="RBU28" s="162"/>
      <c r="RBV28" s="162"/>
      <c r="RBW28" s="162"/>
      <c r="RBX28" s="162"/>
      <c r="RBY28" s="162"/>
      <c r="RBZ28" s="162"/>
      <c r="RCA28" s="162"/>
      <c r="RCB28" s="162"/>
      <c r="RCC28" s="162"/>
      <c r="RCD28" s="162"/>
      <c r="RCE28" s="162"/>
      <c r="RCF28" s="162"/>
      <c r="RCG28" s="162"/>
      <c r="RCH28" s="162"/>
      <c r="RCI28" s="162"/>
      <c r="RCJ28" s="162"/>
      <c r="RCK28" s="162"/>
      <c r="RCL28" s="162"/>
      <c r="RCM28" s="162"/>
      <c r="RCN28" s="162"/>
      <c r="RCO28" s="162"/>
      <c r="RCP28" s="162"/>
      <c r="RCQ28" s="162"/>
      <c r="RCR28" s="162"/>
      <c r="RCS28" s="162"/>
      <c r="RCT28" s="162"/>
      <c r="RCU28" s="162"/>
      <c r="RCV28" s="162"/>
      <c r="RCW28" s="162"/>
      <c r="RCX28" s="162"/>
      <c r="RCY28" s="162"/>
      <c r="RCZ28" s="162"/>
      <c r="RDA28" s="162"/>
      <c r="RDB28" s="162"/>
      <c r="RDC28" s="162"/>
      <c r="RDD28" s="162"/>
      <c r="RDE28" s="162"/>
      <c r="RDF28" s="162"/>
      <c r="RDG28" s="162"/>
      <c r="RDH28" s="162"/>
      <c r="RDI28" s="162"/>
      <c r="RDJ28" s="162"/>
      <c r="RDK28" s="162"/>
      <c r="RDL28" s="162"/>
      <c r="RDM28" s="162"/>
      <c r="RDN28" s="162"/>
      <c r="RDO28" s="162"/>
      <c r="RDP28" s="162"/>
      <c r="RDQ28" s="162"/>
      <c r="RDR28" s="162"/>
      <c r="RDS28" s="162"/>
      <c r="RDT28" s="162"/>
      <c r="RDU28" s="162"/>
      <c r="RDV28" s="162"/>
      <c r="RDW28" s="162"/>
      <c r="RDX28" s="162"/>
      <c r="RDY28" s="162"/>
      <c r="RDZ28" s="162"/>
      <c r="REA28" s="162"/>
      <c r="REB28" s="162"/>
      <c r="REC28" s="162"/>
      <c r="RED28" s="162"/>
      <c r="REE28" s="162"/>
      <c r="REF28" s="162"/>
      <c r="REG28" s="162"/>
      <c r="REH28" s="162"/>
      <c r="REI28" s="162"/>
      <c r="REJ28" s="162"/>
      <c r="REK28" s="162"/>
      <c r="REL28" s="162"/>
      <c r="REM28" s="162"/>
      <c r="REN28" s="162"/>
      <c r="REO28" s="162"/>
      <c r="REP28" s="162"/>
      <c r="REQ28" s="162"/>
      <c r="RER28" s="162"/>
      <c r="RES28" s="162"/>
      <c r="RET28" s="162"/>
      <c r="REU28" s="162"/>
      <c r="REV28" s="162"/>
      <c r="REW28" s="162"/>
      <c r="REX28" s="162"/>
      <c r="REY28" s="162"/>
      <c r="REZ28" s="162"/>
      <c r="RFA28" s="162"/>
      <c r="RFB28" s="162"/>
      <c r="RFC28" s="162"/>
      <c r="RFD28" s="162"/>
      <c r="RFE28" s="162"/>
      <c r="RFF28" s="162"/>
      <c r="RFG28" s="162"/>
      <c r="RFH28" s="162"/>
      <c r="RFI28" s="162"/>
      <c r="RFJ28" s="162"/>
      <c r="RFK28" s="162"/>
      <c r="RFL28" s="162"/>
      <c r="RFM28" s="162"/>
      <c r="RFN28" s="162"/>
      <c r="RFO28" s="162"/>
      <c r="RFP28" s="162"/>
      <c r="RFQ28" s="162"/>
      <c r="RFR28" s="162"/>
      <c r="RFS28" s="162"/>
      <c r="RFT28" s="162"/>
      <c r="RFU28" s="162"/>
      <c r="RFV28" s="162"/>
      <c r="RFW28" s="162"/>
      <c r="RFX28" s="162"/>
      <c r="RFY28" s="162"/>
      <c r="RFZ28" s="162"/>
      <c r="RGA28" s="162"/>
      <c r="RGB28" s="162"/>
      <c r="RGC28" s="162"/>
      <c r="RGD28" s="162"/>
      <c r="RGE28" s="162"/>
      <c r="RGF28" s="162"/>
      <c r="RGG28" s="162"/>
      <c r="RGH28" s="162"/>
      <c r="RGI28" s="162"/>
      <c r="RGJ28" s="162"/>
      <c r="RGK28" s="162"/>
      <c r="RGL28" s="162"/>
      <c r="RGM28" s="162"/>
      <c r="RGN28" s="162"/>
      <c r="RGO28" s="162"/>
      <c r="RGP28" s="162"/>
      <c r="RGQ28" s="162"/>
      <c r="RGR28" s="162"/>
      <c r="RGS28" s="162"/>
      <c r="RGT28" s="162"/>
      <c r="RGU28" s="162"/>
      <c r="RGV28" s="162"/>
      <c r="RGW28" s="162"/>
      <c r="RGX28" s="162"/>
      <c r="RGY28" s="162"/>
      <c r="RGZ28" s="162"/>
      <c r="RHA28" s="162"/>
      <c r="RHB28" s="162"/>
      <c r="RHC28" s="162"/>
      <c r="RHD28" s="162"/>
      <c r="RHE28" s="162"/>
      <c r="RHF28" s="162"/>
      <c r="RHG28" s="162"/>
      <c r="RHH28" s="162"/>
      <c r="RHI28" s="162"/>
      <c r="RHJ28" s="162"/>
      <c r="RHK28" s="162"/>
      <c r="RHL28" s="162"/>
      <c r="RHM28" s="162"/>
      <c r="RHN28" s="162"/>
      <c r="RHO28" s="162"/>
      <c r="RHP28" s="162"/>
      <c r="RHQ28" s="162"/>
      <c r="RHR28" s="162"/>
      <c r="RHS28" s="162"/>
      <c r="RHT28" s="162"/>
      <c r="RHU28" s="162"/>
      <c r="RHV28" s="162"/>
      <c r="RHW28" s="162"/>
      <c r="RHX28" s="162"/>
      <c r="RHY28" s="162"/>
      <c r="RHZ28" s="162"/>
      <c r="RIA28" s="162"/>
      <c r="RIB28" s="162"/>
      <c r="RIC28" s="162"/>
      <c r="RID28" s="162"/>
      <c r="RIE28" s="162"/>
      <c r="RIF28" s="162"/>
      <c r="RIG28" s="162"/>
      <c r="RIH28" s="162"/>
      <c r="RII28" s="162"/>
      <c r="RIJ28" s="162"/>
      <c r="RIK28" s="162"/>
      <c r="RIL28" s="162"/>
      <c r="RIM28" s="162"/>
      <c r="RIN28" s="162"/>
      <c r="RIO28" s="162"/>
      <c r="RIP28" s="162"/>
      <c r="RIQ28" s="162"/>
      <c r="RIR28" s="162"/>
      <c r="RIS28" s="162"/>
      <c r="RIT28" s="162"/>
      <c r="RIU28" s="162"/>
      <c r="RIV28" s="162"/>
      <c r="RIW28" s="162"/>
      <c r="RIX28" s="162"/>
      <c r="RIY28" s="162"/>
      <c r="RIZ28" s="162"/>
      <c r="RJA28" s="162"/>
      <c r="RJB28" s="162"/>
      <c r="RJC28" s="162"/>
      <c r="RJD28" s="162"/>
      <c r="RJE28" s="162"/>
      <c r="RJF28" s="162"/>
      <c r="RJG28" s="162"/>
      <c r="RJH28" s="162"/>
      <c r="RJI28" s="162"/>
      <c r="RJJ28" s="162"/>
      <c r="RJK28" s="162"/>
      <c r="RJL28" s="162"/>
      <c r="RJM28" s="162"/>
      <c r="RJN28" s="162"/>
      <c r="RJO28" s="162"/>
      <c r="RJP28" s="162"/>
      <c r="RJQ28" s="162"/>
      <c r="RJR28" s="162"/>
      <c r="RJS28" s="162"/>
      <c r="RJT28" s="162"/>
      <c r="RJU28" s="162"/>
      <c r="RJV28" s="162"/>
      <c r="RJW28" s="162"/>
      <c r="RJX28" s="162"/>
      <c r="RJY28" s="162"/>
      <c r="RJZ28" s="162"/>
      <c r="RKA28" s="162"/>
      <c r="RKB28" s="162"/>
      <c r="RKC28" s="162"/>
      <c r="RKD28" s="162"/>
      <c r="RKE28" s="162"/>
      <c r="RKF28" s="162"/>
      <c r="RKG28" s="162"/>
      <c r="RKH28" s="162"/>
      <c r="RKI28" s="162"/>
      <c r="RKJ28" s="162"/>
      <c r="RKK28" s="162"/>
      <c r="RKL28" s="162"/>
      <c r="RKM28" s="162"/>
      <c r="RKN28" s="162"/>
      <c r="RKO28" s="162"/>
      <c r="RKP28" s="162"/>
      <c r="RKQ28" s="162"/>
      <c r="RKR28" s="162"/>
      <c r="RKS28" s="162"/>
      <c r="RKT28" s="162"/>
      <c r="RKU28" s="162"/>
      <c r="RKV28" s="162"/>
      <c r="RKW28" s="162"/>
      <c r="RKX28" s="162"/>
      <c r="RKY28" s="162"/>
      <c r="RKZ28" s="162"/>
      <c r="RLA28" s="162"/>
      <c r="RLB28" s="162"/>
      <c r="RLC28" s="162"/>
      <c r="RLD28" s="162"/>
      <c r="RLE28" s="162"/>
      <c r="RLF28" s="162"/>
      <c r="RLG28" s="162"/>
      <c r="RLH28" s="162"/>
      <c r="RLI28" s="162"/>
      <c r="RLJ28" s="162"/>
      <c r="RLK28" s="162"/>
      <c r="RLL28" s="162"/>
      <c r="RLM28" s="162"/>
      <c r="RLN28" s="162"/>
      <c r="RLO28" s="162"/>
      <c r="RLP28" s="162"/>
      <c r="RLQ28" s="162"/>
      <c r="RLR28" s="162"/>
      <c r="RLS28" s="162"/>
      <c r="RLT28" s="162"/>
      <c r="RLU28" s="162"/>
      <c r="RLV28" s="162"/>
      <c r="RLW28" s="162"/>
      <c r="RLX28" s="162"/>
      <c r="RLY28" s="162"/>
      <c r="RLZ28" s="162"/>
      <c r="RMA28" s="162"/>
      <c r="RMB28" s="162"/>
      <c r="RMC28" s="162"/>
      <c r="RMD28" s="162"/>
      <c r="RME28" s="162"/>
      <c r="RMF28" s="162"/>
      <c r="RMG28" s="162"/>
      <c r="RMH28" s="162"/>
      <c r="RMI28" s="162"/>
      <c r="RMJ28" s="162"/>
      <c r="RMK28" s="162"/>
      <c r="RML28" s="162"/>
      <c r="RMM28" s="162"/>
      <c r="RMN28" s="162"/>
      <c r="RMO28" s="162"/>
      <c r="RMP28" s="162"/>
      <c r="RMQ28" s="162"/>
      <c r="RMR28" s="162"/>
      <c r="RMS28" s="162"/>
      <c r="RMT28" s="162"/>
      <c r="RMU28" s="162"/>
      <c r="RMV28" s="162"/>
      <c r="RMW28" s="162"/>
      <c r="RMX28" s="162"/>
      <c r="RMY28" s="162"/>
      <c r="RMZ28" s="162"/>
      <c r="RNA28" s="162"/>
      <c r="RNB28" s="162"/>
      <c r="RNC28" s="162"/>
      <c r="RND28" s="162"/>
      <c r="RNE28" s="162"/>
      <c r="RNF28" s="162"/>
      <c r="RNG28" s="162"/>
      <c r="RNH28" s="162"/>
      <c r="RNI28" s="162"/>
      <c r="RNJ28" s="162"/>
      <c r="RNK28" s="162"/>
      <c r="RNL28" s="162"/>
      <c r="RNM28" s="162"/>
      <c r="RNN28" s="162"/>
      <c r="RNO28" s="162"/>
      <c r="RNP28" s="162"/>
      <c r="RNQ28" s="162"/>
      <c r="RNR28" s="162"/>
      <c r="RNS28" s="162"/>
      <c r="RNT28" s="162"/>
      <c r="RNU28" s="162"/>
      <c r="RNV28" s="162"/>
      <c r="RNW28" s="162"/>
      <c r="RNX28" s="162"/>
      <c r="RNY28" s="162"/>
      <c r="RNZ28" s="162"/>
      <c r="ROA28" s="162"/>
      <c r="ROB28" s="162"/>
      <c r="ROC28" s="162"/>
      <c r="ROD28" s="162"/>
      <c r="ROE28" s="162"/>
      <c r="ROF28" s="162"/>
      <c r="ROG28" s="162"/>
      <c r="ROH28" s="162"/>
      <c r="ROI28" s="162"/>
      <c r="ROJ28" s="162"/>
      <c r="ROK28" s="162"/>
      <c r="ROL28" s="162"/>
      <c r="ROM28" s="162"/>
      <c r="RON28" s="162"/>
      <c r="ROO28" s="162"/>
      <c r="ROP28" s="162"/>
      <c r="ROQ28" s="162"/>
      <c r="ROR28" s="162"/>
      <c r="ROS28" s="162"/>
      <c r="ROT28" s="162"/>
      <c r="ROU28" s="162"/>
      <c r="ROV28" s="162"/>
      <c r="ROW28" s="162"/>
      <c r="ROX28" s="162"/>
      <c r="ROY28" s="162"/>
      <c r="ROZ28" s="162"/>
      <c r="RPA28" s="162"/>
      <c r="RPB28" s="162"/>
      <c r="RPC28" s="162"/>
      <c r="RPD28" s="162"/>
      <c r="RPE28" s="162"/>
      <c r="RPF28" s="162"/>
      <c r="RPG28" s="162"/>
      <c r="RPH28" s="162"/>
      <c r="RPI28" s="162"/>
      <c r="RPJ28" s="162"/>
      <c r="RPK28" s="162"/>
      <c r="RPL28" s="162"/>
      <c r="RPM28" s="162"/>
      <c r="RPN28" s="162"/>
      <c r="RPO28" s="162"/>
      <c r="RPP28" s="162"/>
      <c r="RPQ28" s="162"/>
      <c r="RPR28" s="162"/>
      <c r="RPS28" s="162"/>
      <c r="RPT28" s="162"/>
      <c r="RPU28" s="162"/>
      <c r="RPV28" s="162"/>
      <c r="RPW28" s="162"/>
      <c r="RPX28" s="162"/>
      <c r="RPY28" s="162"/>
      <c r="RPZ28" s="162"/>
      <c r="RQA28" s="162"/>
      <c r="RQB28" s="162"/>
      <c r="RQC28" s="162"/>
      <c r="RQD28" s="162"/>
      <c r="RQE28" s="162"/>
      <c r="RQF28" s="162"/>
      <c r="RQG28" s="162"/>
      <c r="RQH28" s="162"/>
      <c r="RQI28" s="162"/>
      <c r="RQJ28" s="162"/>
      <c r="RQK28" s="162"/>
      <c r="RQL28" s="162"/>
      <c r="RQM28" s="162"/>
      <c r="RQN28" s="162"/>
      <c r="RQO28" s="162"/>
      <c r="RQP28" s="162"/>
      <c r="RQQ28" s="162"/>
      <c r="RQR28" s="162"/>
      <c r="RQS28" s="162"/>
      <c r="RQT28" s="162"/>
      <c r="RQU28" s="162"/>
      <c r="RQV28" s="162"/>
      <c r="RQW28" s="162"/>
      <c r="RQX28" s="162"/>
      <c r="RQY28" s="162"/>
      <c r="RQZ28" s="162"/>
      <c r="RRA28" s="162"/>
      <c r="RRB28" s="162"/>
      <c r="RRC28" s="162"/>
      <c r="RRD28" s="162"/>
      <c r="RRE28" s="162"/>
      <c r="RRF28" s="162"/>
      <c r="RRG28" s="162"/>
      <c r="RRH28" s="162"/>
      <c r="RRI28" s="162"/>
      <c r="RRJ28" s="162"/>
      <c r="RRK28" s="162"/>
      <c r="RRL28" s="162"/>
      <c r="RRM28" s="162"/>
      <c r="RRN28" s="162"/>
      <c r="RRO28" s="162"/>
      <c r="RRP28" s="162"/>
      <c r="RRQ28" s="162"/>
      <c r="RRR28" s="162"/>
      <c r="RRS28" s="162"/>
      <c r="RRT28" s="162"/>
      <c r="RRU28" s="162"/>
      <c r="RRV28" s="162"/>
      <c r="RRW28" s="162"/>
      <c r="RRX28" s="162"/>
      <c r="RRY28" s="162"/>
      <c r="RRZ28" s="162"/>
      <c r="RSA28" s="162"/>
      <c r="RSB28" s="162"/>
      <c r="RSC28" s="162"/>
      <c r="RSD28" s="162"/>
      <c r="RSE28" s="162"/>
      <c r="RSF28" s="162"/>
      <c r="RSG28" s="162"/>
      <c r="RSH28" s="162"/>
      <c r="RSI28" s="162"/>
      <c r="RSJ28" s="162"/>
      <c r="RSK28" s="162"/>
      <c r="RSL28" s="162"/>
      <c r="RSM28" s="162"/>
      <c r="RSN28" s="162"/>
      <c r="RSO28" s="162"/>
      <c r="RSP28" s="162"/>
      <c r="RSQ28" s="162"/>
      <c r="RSR28" s="162"/>
      <c r="RSS28" s="162"/>
      <c r="RST28" s="162"/>
      <c r="RSU28" s="162"/>
      <c r="RSV28" s="162"/>
      <c r="RSW28" s="162"/>
      <c r="RSX28" s="162"/>
      <c r="RSY28" s="162"/>
      <c r="RSZ28" s="162"/>
      <c r="RTA28" s="162"/>
      <c r="RTB28" s="162"/>
      <c r="RTC28" s="162"/>
      <c r="RTD28" s="162"/>
      <c r="RTE28" s="162"/>
      <c r="RTF28" s="162"/>
      <c r="RTG28" s="162"/>
      <c r="RTH28" s="162"/>
      <c r="RTI28" s="162"/>
      <c r="RTJ28" s="162"/>
      <c r="RTK28" s="162"/>
      <c r="RTL28" s="162"/>
      <c r="RTM28" s="162"/>
      <c r="RTN28" s="162"/>
      <c r="RTO28" s="162"/>
      <c r="RTP28" s="162"/>
      <c r="RTQ28" s="162"/>
      <c r="RTR28" s="162"/>
      <c r="RTS28" s="162"/>
      <c r="RTT28" s="162"/>
      <c r="RTU28" s="162"/>
      <c r="RTV28" s="162"/>
      <c r="RTW28" s="162"/>
      <c r="RTX28" s="162"/>
      <c r="RTY28" s="162"/>
      <c r="RTZ28" s="162"/>
      <c r="RUA28" s="162"/>
      <c r="RUB28" s="162"/>
      <c r="RUC28" s="162"/>
      <c r="RUD28" s="162"/>
      <c r="RUE28" s="162"/>
      <c r="RUF28" s="162"/>
      <c r="RUG28" s="162"/>
      <c r="RUH28" s="162"/>
      <c r="RUI28" s="162"/>
      <c r="RUJ28" s="162"/>
      <c r="RUK28" s="162"/>
      <c r="RUL28" s="162"/>
      <c r="RUM28" s="162"/>
      <c r="RUN28" s="162"/>
      <c r="RUO28" s="162"/>
      <c r="RUP28" s="162"/>
      <c r="RUQ28" s="162"/>
      <c r="RUR28" s="162"/>
      <c r="RUS28" s="162"/>
      <c r="RUT28" s="162"/>
      <c r="RUU28" s="162"/>
      <c r="RUV28" s="162"/>
      <c r="RUW28" s="162"/>
      <c r="RUX28" s="162"/>
      <c r="RUY28" s="162"/>
      <c r="RUZ28" s="162"/>
      <c r="RVA28" s="162"/>
      <c r="RVB28" s="162"/>
      <c r="RVC28" s="162"/>
      <c r="RVD28" s="162"/>
      <c r="RVE28" s="162"/>
      <c r="RVF28" s="162"/>
      <c r="RVG28" s="162"/>
      <c r="RVH28" s="162"/>
      <c r="RVI28" s="162"/>
      <c r="RVJ28" s="162"/>
      <c r="RVK28" s="162"/>
      <c r="RVL28" s="162"/>
      <c r="RVM28" s="162"/>
      <c r="RVN28" s="162"/>
      <c r="RVO28" s="162"/>
      <c r="RVP28" s="162"/>
      <c r="RVQ28" s="162"/>
      <c r="RVR28" s="162"/>
      <c r="RVS28" s="162"/>
      <c r="RVT28" s="162"/>
      <c r="RVU28" s="162"/>
      <c r="RVV28" s="162"/>
      <c r="RVW28" s="162"/>
      <c r="RVX28" s="162"/>
      <c r="RVY28" s="162"/>
      <c r="RVZ28" s="162"/>
      <c r="RWA28" s="162"/>
      <c r="RWB28" s="162"/>
      <c r="RWC28" s="162"/>
      <c r="RWD28" s="162"/>
      <c r="RWE28" s="162"/>
      <c r="RWF28" s="162"/>
      <c r="RWG28" s="162"/>
      <c r="RWH28" s="162"/>
      <c r="RWI28" s="162"/>
      <c r="RWJ28" s="162"/>
      <c r="RWK28" s="162"/>
      <c r="RWL28" s="162"/>
      <c r="RWM28" s="162"/>
      <c r="RWN28" s="162"/>
      <c r="RWO28" s="162"/>
      <c r="RWP28" s="162"/>
      <c r="RWQ28" s="162"/>
      <c r="RWR28" s="162"/>
      <c r="RWS28" s="162"/>
      <c r="RWT28" s="162"/>
      <c r="RWU28" s="162"/>
      <c r="RWV28" s="162"/>
      <c r="RWW28" s="162"/>
      <c r="RWX28" s="162"/>
      <c r="RWY28" s="162"/>
      <c r="RWZ28" s="162"/>
      <c r="RXA28" s="162"/>
      <c r="RXB28" s="162"/>
      <c r="RXC28" s="162"/>
      <c r="RXD28" s="162"/>
      <c r="RXE28" s="162"/>
      <c r="RXF28" s="162"/>
      <c r="RXG28" s="162"/>
      <c r="RXH28" s="162"/>
      <c r="RXI28" s="162"/>
      <c r="RXJ28" s="162"/>
      <c r="RXK28" s="162"/>
      <c r="RXL28" s="162"/>
      <c r="RXM28" s="162"/>
      <c r="RXN28" s="162"/>
      <c r="RXO28" s="162"/>
      <c r="RXP28" s="162"/>
      <c r="RXQ28" s="162"/>
      <c r="RXR28" s="162"/>
      <c r="RXS28" s="162"/>
      <c r="RXT28" s="162"/>
      <c r="RXU28" s="162"/>
      <c r="RXV28" s="162"/>
      <c r="RXW28" s="162"/>
      <c r="RXX28" s="162"/>
      <c r="RXY28" s="162"/>
      <c r="RXZ28" s="162"/>
      <c r="RYA28" s="162"/>
      <c r="RYB28" s="162"/>
      <c r="RYC28" s="162"/>
      <c r="RYD28" s="162"/>
      <c r="RYE28" s="162"/>
      <c r="RYF28" s="162"/>
      <c r="RYG28" s="162"/>
      <c r="RYH28" s="162"/>
      <c r="RYI28" s="162"/>
      <c r="RYJ28" s="162"/>
      <c r="RYK28" s="162"/>
      <c r="RYL28" s="162"/>
      <c r="RYM28" s="162"/>
      <c r="RYN28" s="162"/>
      <c r="RYO28" s="162"/>
      <c r="RYP28" s="162"/>
      <c r="RYQ28" s="162"/>
      <c r="RYR28" s="162"/>
      <c r="RYS28" s="162"/>
      <c r="RYT28" s="162"/>
      <c r="RYU28" s="162"/>
      <c r="RYV28" s="162"/>
      <c r="RYW28" s="162"/>
      <c r="RYX28" s="162"/>
      <c r="RYY28" s="162"/>
      <c r="RYZ28" s="162"/>
      <c r="RZA28" s="162"/>
      <c r="RZB28" s="162"/>
      <c r="RZC28" s="162"/>
      <c r="RZD28" s="162"/>
      <c r="RZE28" s="162"/>
      <c r="RZF28" s="162"/>
      <c r="RZG28" s="162"/>
      <c r="RZH28" s="162"/>
      <c r="RZI28" s="162"/>
      <c r="RZJ28" s="162"/>
      <c r="RZK28" s="162"/>
      <c r="RZL28" s="162"/>
      <c r="RZM28" s="162"/>
      <c r="RZN28" s="162"/>
      <c r="RZO28" s="162"/>
      <c r="RZP28" s="162"/>
      <c r="RZQ28" s="162"/>
      <c r="RZR28" s="162"/>
      <c r="RZS28" s="162"/>
      <c r="RZT28" s="162"/>
      <c r="RZU28" s="162"/>
      <c r="RZV28" s="162"/>
      <c r="RZW28" s="162"/>
      <c r="RZX28" s="162"/>
      <c r="RZY28" s="162"/>
      <c r="RZZ28" s="162"/>
      <c r="SAA28" s="162"/>
      <c r="SAB28" s="162"/>
      <c r="SAC28" s="162"/>
      <c r="SAD28" s="162"/>
      <c r="SAE28" s="162"/>
      <c r="SAF28" s="162"/>
      <c r="SAG28" s="162"/>
      <c r="SAH28" s="162"/>
      <c r="SAI28" s="162"/>
      <c r="SAJ28" s="162"/>
      <c r="SAK28" s="162"/>
      <c r="SAL28" s="162"/>
      <c r="SAM28" s="162"/>
      <c r="SAN28" s="162"/>
      <c r="SAO28" s="162"/>
      <c r="SAP28" s="162"/>
      <c r="SAQ28" s="162"/>
      <c r="SAR28" s="162"/>
      <c r="SAS28" s="162"/>
      <c r="SAT28" s="162"/>
      <c r="SAU28" s="162"/>
      <c r="SAV28" s="162"/>
      <c r="SAW28" s="162"/>
      <c r="SAX28" s="162"/>
      <c r="SAY28" s="162"/>
      <c r="SAZ28" s="162"/>
      <c r="SBA28" s="162"/>
      <c r="SBB28" s="162"/>
      <c r="SBC28" s="162"/>
      <c r="SBD28" s="162"/>
      <c r="SBE28" s="162"/>
      <c r="SBF28" s="162"/>
      <c r="SBG28" s="162"/>
      <c r="SBH28" s="162"/>
      <c r="SBI28" s="162"/>
      <c r="SBJ28" s="162"/>
      <c r="SBK28" s="162"/>
      <c r="SBL28" s="162"/>
      <c r="SBM28" s="162"/>
      <c r="SBN28" s="162"/>
      <c r="SBO28" s="162"/>
      <c r="SBP28" s="162"/>
      <c r="SBQ28" s="162"/>
      <c r="SBR28" s="162"/>
      <c r="SBS28" s="162"/>
      <c r="SBT28" s="162"/>
      <c r="SBU28" s="162"/>
      <c r="SBV28" s="162"/>
      <c r="SBW28" s="162"/>
      <c r="SBX28" s="162"/>
      <c r="SBY28" s="162"/>
      <c r="SBZ28" s="162"/>
      <c r="SCA28" s="162"/>
      <c r="SCB28" s="162"/>
      <c r="SCC28" s="162"/>
      <c r="SCD28" s="162"/>
      <c r="SCE28" s="162"/>
      <c r="SCF28" s="162"/>
      <c r="SCG28" s="162"/>
      <c r="SCH28" s="162"/>
      <c r="SCI28" s="162"/>
      <c r="SCJ28" s="162"/>
      <c r="SCK28" s="162"/>
      <c r="SCL28" s="162"/>
      <c r="SCM28" s="162"/>
      <c r="SCN28" s="162"/>
      <c r="SCO28" s="162"/>
      <c r="SCP28" s="162"/>
      <c r="SCQ28" s="162"/>
      <c r="SCR28" s="162"/>
      <c r="SCS28" s="162"/>
      <c r="SCT28" s="162"/>
      <c r="SCU28" s="162"/>
      <c r="SCV28" s="162"/>
      <c r="SCW28" s="162"/>
      <c r="SCX28" s="162"/>
      <c r="SCY28" s="162"/>
      <c r="SCZ28" s="162"/>
      <c r="SDA28" s="162"/>
      <c r="SDB28" s="162"/>
      <c r="SDC28" s="162"/>
      <c r="SDD28" s="162"/>
      <c r="SDE28" s="162"/>
      <c r="SDF28" s="162"/>
      <c r="SDG28" s="162"/>
      <c r="SDH28" s="162"/>
      <c r="SDI28" s="162"/>
      <c r="SDJ28" s="162"/>
      <c r="SDK28" s="162"/>
      <c r="SDL28" s="162"/>
      <c r="SDM28" s="162"/>
      <c r="SDN28" s="162"/>
      <c r="SDO28" s="162"/>
      <c r="SDP28" s="162"/>
      <c r="SDQ28" s="162"/>
      <c r="SDR28" s="162"/>
      <c r="SDS28" s="162"/>
      <c r="SDT28" s="162"/>
      <c r="SDU28" s="162"/>
      <c r="SDV28" s="162"/>
      <c r="SDW28" s="162"/>
      <c r="SDX28" s="162"/>
      <c r="SDY28" s="162"/>
      <c r="SDZ28" s="162"/>
      <c r="SEA28" s="162"/>
      <c r="SEB28" s="162"/>
      <c r="SEC28" s="162"/>
      <c r="SED28" s="162"/>
      <c r="SEE28" s="162"/>
      <c r="SEF28" s="162"/>
      <c r="SEG28" s="162"/>
      <c r="SEH28" s="162"/>
      <c r="SEI28" s="162"/>
      <c r="SEJ28" s="162"/>
      <c r="SEK28" s="162"/>
      <c r="SEL28" s="162"/>
      <c r="SEM28" s="162"/>
      <c r="SEN28" s="162"/>
      <c r="SEO28" s="162"/>
      <c r="SEP28" s="162"/>
      <c r="SEQ28" s="162"/>
      <c r="SER28" s="162"/>
      <c r="SES28" s="162"/>
      <c r="SET28" s="162"/>
      <c r="SEU28" s="162"/>
      <c r="SEV28" s="162"/>
      <c r="SEW28" s="162"/>
      <c r="SEX28" s="162"/>
      <c r="SEY28" s="162"/>
      <c r="SEZ28" s="162"/>
      <c r="SFA28" s="162"/>
      <c r="SFB28" s="162"/>
      <c r="SFC28" s="162"/>
      <c r="SFD28" s="162"/>
      <c r="SFE28" s="162"/>
      <c r="SFF28" s="162"/>
      <c r="SFG28" s="162"/>
      <c r="SFH28" s="162"/>
      <c r="SFI28" s="162"/>
      <c r="SFJ28" s="162"/>
      <c r="SFK28" s="162"/>
      <c r="SFL28" s="162"/>
      <c r="SFM28" s="162"/>
      <c r="SFN28" s="162"/>
      <c r="SFO28" s="162"/>
      <c r="SFP28" s="162"/>
      <c r="SFQ28" s="162"/>
      <c r="SFR28" s="162"/>
      <c r="SFS28" s="162"/>
      <c r="SFT28" s="162"/>
      <c r="SFU28" s="162"/>
      <c r="SFV28" s="162"/>
      <c r="SFW28" s="162"/>
      <c r="SFX28" s="162"/>
      <c r="SFY28" s="162"/>
      <c r="SFZ28" s="162"/>
      <c r="SGA28" s="162"/>
      <c r="SGB28" s="162"/>
      <c r="SGC28" s="162"/>
      <c r="SGD28" s="162"/>
      <c r="SGE28" s="162"/>
      <c r="SGF28" s="162"/>
      <c r="SGG28" s="162"/>
      <c r="SGH28" s="162"/>
      <c r="SGI28" s="162"/>
      <c r="SGJ28" s="162"/>
      <c r="SGK28" s="162"/>
      <c r="SGL28" s="162"/>
      <c r="SGM28" s="162"/>
      <c r="SGN28" s="162"/>
      <c r="SGO28" s="162"/>
      <c r="SGP28" s="162"/>
      <c r="SGQ28" s="162"/>
      <c r="SGR28" s="162"/>
      <c r="SGS28" s="162"/>
      <c r="SGT28" s="162"/>
      <c r="SGU28" s="162"/>
      <c r="SGV28" s="162"/>
      <c r="SGW28" s="162"/>
      <c r="SGX28" s="162"/>
      <c r="SGY28" s="162"/>
      <c r="SGZ28" s="162"/>
      <c r="SHA28" s="162"/>
      <c r="SHB28" s="162"/>
      <c r="SHC28" s="162"/>
      <c r="SHD28" s="162"/>
      <c r="SHE28" s="162"/>
      <c r="SHF28" s="162"/>
      <c r="SHG28" s="162"/>
      <c r="SHH28" s="162"/>
      <c r="SHI28" s="162"/>
      <c r="SHJ28" s="162"/>
      <c r="SHK28" s="162"/>
      <c r="SHL28" s="162"/>
      <c r="SHM28" s="162"/>
      <c r="SHN28" s="162"/>
      <c r="SHO28" s="162"/>
      <c r="SHP28" s="162"/>
      <c r="SHQ28" s="162"/>
      <c r="SHR28" s="162"/>
      <c r="SHS28" s="162"/>
      <c r="SHT28" s="162"/>
      <c r="SHU28" s="162"/>
      <c r="SHV28" s="162"/>
      <c r="SHW28" s="162"/>
      <c r="SHX28" s="162"/>
      <c r="SHY28" s="162"/>
      <c r="SHZ28" s="162"/>
      <c r="SIA28" s="162"/>
      <c r="SIB28" s="162"/>
      <c r="SIC28" s="162"/>
      <c r="SID28" s="162"/>
      <c r="SIE28" s="162"/>
      <c r="SIF28" s="162"/>
      <c r="SIG28" s="162"/>
      <c r="SIH28" s="162"/>
      <c r="SII28" s="162"/>
      <c r="SIJ28" s="162"/>
      <c r="SIK28" s="162"/>
      <c r="SIL28" s="162"/>
      <c r="SIM28" s="162"/>
      <c r="SIN28" s="162"/>
      <c r="SIO28" s="162"/>
      <c r="SIP28" s="162"/>
      <c r="SIQ28" s="162"/>
      <c r="SIR28" s="162"/>
      <c r="SIS28" s="162"/>
      <c r="SIT28" s="162"/>
      <c r="SIU28" s="162"/>
      <c r="SIV28" s="162"/>
      <c r="SIW28" s="162"/>
      <c r="SIX28" s="162"/>
      <c r="SIY28" s="162"/>
      <c r="SIZ28" s="162"/>
      <c r="SJA28" s="162"/>
      <c r="SJB28" s="162"/>
      <c r="SJC28" s="162"/>
      <c r="SJD28" s="162"/>
      <c r="SJE28" s="162"/>
      <c r="SJF28" s="162"/>
      <c r="SJG28" s="162"/>
      <c r="SJH28" s="162"/>
      <c r="SJI28" s="162"/>
      <c r="SJJ28" s="162"/>
      <c r="SJK28" s="162"/>
      <c r="SJL28" s="162"/>
      <c r="SJM28" s="162"/>
      <c r="SJN28" s="162"/>
      <c r="SJO28" s="162"/>
      <c r="SJP28" s="162"/>
      <c r="SJQ28" s="162"/>
      <c r="SJR28" s="162"/>
      <c r="SJS28" s="162"/>
      <c r="SJT28" s="162"/>
      <c r="SJU28" s="162"/>
      <c r="SJV28" s="162"/>
      <c r="SJW28" s="162"/>
      <c r="SJX28" s="162"/>
      <c r="SJY28" s="162"/>
      <c r="SJZ28" s="162"/>
      <c r="SKA28" s="162"/>
      <c r="SKB28" s="162"/>
      <c r="SKC28" s="162"/>
      <c r="SKD28" s="162"/>
      <c r="SKE28" s="162"/>
      <c r="SKF28" s="162"/>
      <c r="SKG28" s="162"/>
      <c r="SKH28" s="162"/>
      <c r="SKI28" s="162"/>
      <c r="SKJ28" s="162"/>
      <c r="SKK28" s="162"/>
      <c r="SKL28" s="162"/>
      <c r="SKM28" s="162"/>
      <c r="SKN28" s="162"/>
      <c r="SKO28" s="162"/>
      <c r="SKP28" s="162"/>
      <c r="SKQ28" s="162"/>
      <c r="SKR28" s="162"/>
      <c r="SKS28" s="162"/>
      <c r="SKT28" s="162"/>
      <c r="SKU28" s="162"/>
      <c r="SKV28" s="162"/>
      <c r="SKW28" s="162"/>
      <c r="SKX28" s="162"/>
      <c r="SKY28" s="162"/>
      <c r="SKZ28" s="162"/>
      <c r="SLA28" s="162"/>
      <c r="SLB28" s="162"/>
      <c r="SLC28" s="162"/>
      <c r="SLD28" s="162"/>
      <c r="SLE28" s="162"/>
      <c r="SLF28" s="162"/>
      <c r="SLG28" s="162"/>
      <c r="SLH28" s="162"/>
      <c r="SLI28" s="162"/>
      <c r="SLJ28" s="162"/>
      <c r="SLK28" s="162"/>
      <c r="SLL28" s="162"/>
      <c r="SLM28" s="162"/>
      <c r="SLN28" s="162"/>
      <c r="SLO28" s="162"/>
      <c r="SLP28" s="162"/>
      <c r="SLQ28" s="162"/>
      <c r="SLR28" s="162"/>
      <c r="SLS28" s="162"/>
      <c r="SLT28" s="162"/>
      <c r="SLU28" s="162"/>
      <c r="SLV28" s="162"/>
      <c r="SLW28" s="162"/>
      <c r="SLX28" s="162"/>
      <c r="SLY28" s="162"/>
      <c r="SLZ28" s="162"/>
      <c r="SMA28" s="162"/>
      <c r="SMB28" s="162"/>
      <c r="SMC28" s="162"/>
      <c r="SMD28" s="162"/>
      <c r="SME28" s="162"/>
      <c r="SMF28" s="162"/>
      <c r="SMG28" s="162"/>
      <c r="SMH28" s="162"/>
      <c r="SMI28" s="162"/>
      <c r="SMJ28" s="162"/>
      <c r="SMK28" s="162"/>
      <c r="SML28" s="162"/>
      <c r="SMM28" s="162"/>
      <c r="SMN28" s="162"/>
      <c r="SMO28" s="162"/>
      <c r="SMP28" s="162"/>
      <c r="SMQ28" s="162"/>
      <c r="SMR28" s="162"/>
      <c r="SMS28" s="162"/>
      <c r="SMT28" s="162"/>
      <c r="SMU28" s="162"/>
      <c r="SMV28" s="162"/>
      <c r="SMW28" s="162"/>
      <c r="SMX28" s="162"/>
      <c r="SMY28" s="162"/>
      <c r="SMZ28" s="162"/>
      <c r="SNA28" s="162"/>
      <c r="SNB28" s="162"/>
      <c r="SNC28" s="162"/>
      <c r="SND28" s="162"/>
      <c r="SNE28" s="162"/>
      <c r="SNF28" s="162"/>
      <c r="SNG28" s="162"/>
      <c r="SNH28" s="162"/>
      <c r="SNI28" s="162"/>
      <c r="SNJ28" s="162"/>
      <c r="SNK28" s="162"/>
      <c r="SNL28" s="162"/>
      <c r="SNM28" s="162"/>
      <c r="SNN28" s="162"/>
      <c r="SNO28" s="162"/>
      <c r="SNP28" s="162"/>
      <c r="SNQ28" s="162"/>
      <c r="SNR28" s="162"/>
      <c r="SNS28" s="162"/>
      <c r="SNT28" s="162"/>
      <c r="SNU28" s="162"/>
      <c r="SNV28" s="162"/>
      <c r="SNW28" s="162"/>
      <c r="SNX28" s="162"/>
      <c r="SNY28" s="162"/>
      <c r="SNZ28" s="162"/>
      <c r="SOA28" s="162"/>
      <c r="SOB28" s="162"/>
      <c r="SOC28" s="162"/>
      <c r="SOD28" s="162"/>
      <c r="SOE28" s="162"/>
      <c r="SOF28" s="162"/>
      <c r="SOG28" s="162"/>
      <c r="SOH28" s="162"/>
      <c r="SOI28" s="162"/>
      <c r="SOJ28" s="162"/>
      <c r="SOK28" s="162"/>
      <c r="SOL28" s="162"/>
      <c r="SOM28" s="162"/>
      <c r="SON28" s="162"/>
      <c r="SOO28" s="162"/>
      <c r="SOP28" s="162"/>
      <c r="SOQ28" s="162"/>
      <c r="SOR28" s="162"/>
      <c r="SOS28" s="162"/>
      <c r="SOT28" s="162"/>
      <c r="SOU28" s="162"/>
      <c r="SOV28" s="162"/>
      <c r="SOW28" s="162"/>
      <c r="SOX28" s="162"/>
      <c r="SOY28" s="162"/>
      <c r="SOZ28" s="162"/>
      <c r="SPA28" s="162"/>
      <c r="SPB28" s="162"/>
      <c r="SPC28" s="162"/>
      <c r="SPD28" s="162"/>
      <c r="SPE28" s="162"/>
      <c r="SPF28" s="162"/>
      <c r="SPG28" s="162"/>
      <c r="SPH28" s="162"/>
      <c r="SPI28" s="162"/>
      <c r="SPJ28" s="162"/>
      <c r="SPK28" s="162"/>
      <c r="SPL28" s="162"/>
      <c r="SPM28" s="162"/>
      <c r="SPN28" s="162"/>
      <c r="SPO28" s="162"/>
      <c r="SPP28" s="162"/>
      <c r="SPQ28" s="162"/>
      <c r="SPR28" s="162"/>
      <c r="SPS28" s="162"/>
      <c r="SPT28" s="162"/>
      <c r="SPU28" s="162"/>
      <c r="SPV28" s="162"/>
      <c r="SPW28" s="162"/>
      <c r="SPX28" s="162"/>
      <c r="SPY28" s="162"/>
      <c r="SPZ28" s="162"/>
      <c r="SQA28" s="162"/>
      <c r="SQB28" s="162"/>
      <c r="SQC28" s="162"/>
      <c r="SQD28" s="162"/>
      <c r="SQE28" s="162"/>
      <c r="SQF28" s="162"/>
      <c r="SQG28" s="162"/>
      <c r="SQH28" s="162"/>
      <c r="SQI28" s="162"/>
      <c r="SQJ28" s="162"/>
      <c r="SQK28" s="162"/>
      <c r="SQL28" s="162"/>
      <c r="SQM28" s="162"/>
      <c r="SQN28" s="162"/>
      <c r="SQO28" s="162"/>
      <c r="SQP28" s="162"/>
      <c r="SQQ28" s="162"/>
      <c r="SQR28" s="162"/>
      <c r="SQS28" s="162"/>
      <c r="SQT28" s="162"/>
      <c r="SQU28" s="162"/>
      <c r="SQV28" s="162"/>
      <c r="SQW28" s="162"/>
      <c r="SQX28" s="162"/>
      <c r="SQY28" s="162"/>
      <c r="SQZ28" s="162"/>
      <c r="SRA28" s="162"/>
      <c r="SRB28" s="162"/>
      <c r="SRC28" s="162"/>
      <c r="SRD28" s="162"/>
      <c r="SRE28" s="162"/>
      <c r="SRF28" s="162"/>
      <c r="SRG28" s="162"/>
      <c r="SRH28" s="162"/>
      <c r="SRI28" s="162"/>
      <c r="SRJ28" s="162"/>
      <c r="SRK28" s="162"/>
      <c r="SRL28" s="162"/>
      <c r="SRM28" s="162"/>
      <c r="SRN28" s="162"/>
      <c r="SRO28" s="162"/>
      <c r="SRP28" s="162"/>
      <c r="SRQ28" s="162"/>
      <c r="SRR28" s="162"/>
      <c r="SRS28" s="162"/>
      <c r="SRT28" s="162"/>
      <c r="SRU28" s="162"/>
      <c r="SRV28" s="162"/>
      <c r="SRW28" s="162"/>
      <c r="SRX28" s="162"/>
      <c r="SRY28" s="162"/>
      <c r="SRZ28" s="162"/>
      <c r="SSA28" s="162"/>
      <c r="SSB28" s="162"/>
      <c r="SSC28" s="162"/>
      <c r="SSD28" s="162"/>
      <c r="SSE28" s="162"/>
      <c r="SSF28" s="162"/>
      <c r="SSG28" s="162"/>
      <c r="SSH28" s="162"/>
      <c r="SSI28" s="162"/>
      <c r="SSJ28" s="162"/>
      <c r="SSK28" s="162"/>
      <c r="SSL28" s="162"/>
      <c r="SSM28" s="162"/>
      <c r="SSN28" s="162"/>
      <c r="SSO28" s="162"/>
      <c r="SSP28" s="162"/>
      <c r="SSQ28" s="162"/>
      <c r="SSR28" s="162"/>
      <c r="SSS28" s="162"/>
      <c r="SST28" s="162"/>
      <c r="SSU28" s="162"/>
      <c r="SSV28" s="162"/>
      <c r="SSW28" s="162"/>
      <c r="SSX28" s="162"/>
      <c r="SSY28" s="162"/>
      <c r="SSZ28" s="162"/>
      <c r="STA28" s="162"/>
      <c r="STB28" s="162"/>
      <c r="STC28" s="162"/>
      <c r="STD28" s="162"/>
      <c r="STE28" s="162"/>
      <c r="STF28" s="162"/>
      <c r="STG28" s="162"/>
      <c r="STH28" s="162"/>
      <c r="STI28" s="162"/>
      <c r="STJ28" s="162"/>
      <c r="STK28" s="162"/>
      <c r="STL28" s="162"/>
      <c r="STM28" s="162"/>
      <c r="STN28" s="162"/>
      <c r="STO28" s="162"/>
      <c r="STP28" s="162"/>
      <c r="STQ28" s="162"/>
      <c r="STR28" s="162"/>
      <c r="STS28" s="162"/>
      <c r="STT28" s="162"/>
      <c r="STU28" s="162"/>
      <c r="STV28" s="162"/>
      <c r="STW28" s="162"/>
      <c r="STX28" s="162"/>
      <c r="STY28" s="162"/>
      <c r="STZ28" s="162"/>
      <c r="SUA28" s="162"/>
      <c r="SUB28" s="162"/>
      <c r="SUC28" s="162"/>
      <c r="SUD28" s="162"/>
      <c r="SUE28" s="162"/>
      <c r="SUF28" s="162"/>
      <c r="SUG28" s="162"/>
      <c r="SUH28" s="162"/>
      <c r="SUI28" s="162"/>
      <c r="SUJ28" s="162"/>
      <c r="SUK28" s="162"/>
      <c r="SUL28" s="162"/>
      <c r="SUM28" s="162"/>
      <c r="SUN28" s="162"/>
      <c r="SUO28" s="162"/>
      <c r="SUP28" s="162"/>
      <c r="SUQ28" s="162"/>
      <c r="SUR28" s="162"/>
      <c r="SUS28" s="162"/>
      <c r="SUT28" s="162"/>
      <c r="SUU28" s="162"/>
      <c r="SUV28" s="162"/>
      <c r="SUW28" s="162"/>
      <c r="SUX28" s="162"/>
      <c r="SUY28" s="162"/>
      <c r="SUZ28" s="162"/>
      <c r="SVA28" s="162"/>
      <c r="SVB28" s="162"/>
      <c r="SVC28" s="162"/>
      <c r="SVD28" s="162"/>
      <c r="SVE28" s="162"/>
      <c r="SVF28" s="162"/>
      <c r="SVG28" s="162"/>
      <c r="SVH28" s="162"/>
      <c r="SVI28" s="162"/>
      <c r="SVJ28" s="162"/>
      <c r="SVK28" s="162"/>
      <c r="SVL28" s="162"/>
      <c r="SVM28" s="162"/>
      <c r="SVN28" s="162"/>
      <c r="SVO28" s="162"/>
      <c r="SVP28" s="162"/>
      <c r="SVQ28" s="162"/>
      <c r="SVR28" s="162"/>
      <c r="SVS28" s="162"/>
      <c r="SVT28" s="162"/>
      <c r="SVU28" s="162"/>
      <c r="SVV28" s="162"/>
      <c r="SVW28" s="162"/>
      <c r="SVX28" s="162"/>
      <c r="SVY28" s="162"/>
      <c r="SVZ28" s="162"/>
      <c r="SWA28" s="162"/>
      <c r="SWB28" s="162"/>
      <c r="SWC28" s="162"/>
      <c r="SWD28" s="162"/>
      <c r="SWE28" s="162"/>
      <c r="SWF28" s="162"/>
      <c r="SWG28" s="162"/>
      <c r="SWH28" s="162"/>
      <c r="SWI28" s="162"/>
      <c r="SWJ28" s="162"/>
      <c r="SWK28" s="162"/>
      <c r="SWL28" s="162"/>
      <c r="SWM28" s="162"/>
      <c r="SWN28" s="162"/>
      <c r="SWO28" s="162"/>
      <c r="SWP28" s="162"/>
      <c r="SWQ28" s="162"/>
      <c r="SWR28" s="162"/>
      <c r="SWS28" s="162"/>
      <c r="SWT28" s="162"/>
      <c r="SWU28" s="162"/>
      <c r="SWV28" s="162"/>
      <c r="SWW28" s="162"/>
      <c r="SWX28" s="162"/>
      <c r="SWY28" s="162"/>
      <c r="SWZ28" s="162"/>
      <c r="SXA28" s="162"/>
      <c r="SXB28" s="162"/>
      <c r="SXC28" s="162"/>
      <c r="SXD28" s="162"/>
      <c r="SXE28" s="162"/>
      <c r="SXF28" s="162"/>
      <c r="SXG28" s="162"/>
      <c r="SXH28" s="162"/>
      <c r="SXI28" s="162"/>
      <c r="SXJ28" s="162"/>
      <c r="SXK28" s="162"/>
      <c r="SXL28" s="162"/>
      <c r="SXM28" s="162"/>
      <c r="SXN28" s="162"/>
      <c r="SXO28" s="162"/>
      <c r="SXP28" s="162"/>
      <c r="SXQ28" s="162"/>
      <c r="SXR28" s="162"/>
      <c r="SXS28" s="162"/>
      <c r="SXT28" s="162"/>
      <c r="SXU28" s="162"/>
      <c r="SXV28" s="162"/>
      <c r="SXW28" s="162"/>
      <c r="SXX28" s="162"/>
      <c r="SXY28" s="162"/>
      <c r="SXZ28" s="162"/>
      <c r="SYA28" s="162"/>
      <c r="SYB28" s="162"/>
      <c r="SYC28" s="162"/>
      <c r="SYD28" s="162"/>
      <c r="SYE28" s="162"/>
      <c r="SYF28" s="162"/>
      <c r="SYG28" s="162"/>
      <c r="SYH28" s="162"/>
      <c r="SYI28" s="162"/>
      <c r="SYJ28" s="162"/>
      <c r="SYK28" s="162"/>
      <c r="SYL28" s="162"/>
      <c r="SYM28" s="162"/>
      <c r="SYN28" s="162"/>
      <c r="SYO28" s="162"/>
      <c r="SYP28" s="162"/>
      <c r="SYQ28" s="162"/>
      <c r="SYR28" s="162"/>
      <c r="SYS28" s="162"/>
      <c r="SYT28" s="162"/>
      <c r="SYU28" s="162"/>
      <c r="SYV28" s="162"/>
      <c r="SYW28" s="162"/>
      <c r="SYX28" s="162"/>
      <c r="SYY28" s="162"/>
      <c r="SYZ28" s="162"/>
      <c r="SZA28" s="162"/>
      <c r="SZB28" s="162"/>
      <c r="SZC28" s="162"/>
      <c r="SZD28" s="162"/>
      <c r="SZE28" s="162"/>
      <c r="SZF28" s="162"/>
      <c r="SZG28" s="162"/>
      <c r="SZH28" s="162"/>
      <c r="SZI28" s="162"/>
      <c r="SZJ28" s="162"/>
      <c r="SZK28" s="162"/>
      <c r="SZL28" s="162"/>
      <c r="SZM28" s="162"/>
      <c r="SZN28" s="162"/>
      <c r="SZO28" s="162"/>
      <c r="SZP28" s="162"/>
      <c r="SZQ28" s="162"/>
      <c r="SZR28" s="162"/>
      <c r="SZS28" s="162"/>
      <c r="SZT28" s="162"/>
      <c r="SZU28" s="162"/>
      <c r="SZV28" s="162"/>
      <c r="SZW28" s="162"/>
      <c r="SZX28" s="162"/>
      <c r="SZY28" s="162"/>
      <c r="SZZ28" s="162"/>
      <c r="TAA28" s="162"/>
      <c r="TAB28" s="162"/>
      <c r="TAC28" s="162"/>
      <c r="TAD28" s="162"/>
      <c r="TAE28" s="162"/>
      <c r="TAF28" s="162"/>
      <c r="TAG28" s="162"/>
      <c r="TAH28" s="162"/>
      <c r="TAI28" s="162"/>
      <c r="TAJ28" s="162"/>
      <c r="TAK28" s="162"/>
      <c r="TAL28" s="162"/>
      <c r="TAM28" s="162"/>
      <c r="TAN28" s="162"/>
      <c r="TAO28" s="162"/>
      <c r="TAP28" s="162"/>
      <c r="TAQ28" s="162"/>
      <c r="TAR28" s="162"/>
      <c r="TAS28" s="162"/>
      <c r="TAT28" s="162"/>
      <c r="TAU28" s="162"/>
      <c r="TAV28" s="162"/>
      <c r="TAW28" s="162"/>
      <c r="TAX28" s="162"/>
      <c r="TAY28" s="162"/>
      <c r="TAZ28" s="162"/>
      <c r="TBA28" s="162"/>
      <c r="TBB28" s="162"/>
      <c r="TBC28" s="162"/>
      <c r="TBD28" s="162"/>
      <c r="TBE28" s="162"/>
      <c r="TBF28" s="162"/>
      <c r="TBG28" s="162"/>
      <c r="TBH28" s="162"/>
      <c r="TBI28" s="162"/>
      <c r="TBJ28" s="162"/>
      <c r="TBK28" s="162"/>
      <c r="TBL28" s="162"/>
      <c r="TBM28" s="162"/>
      <c r="TBN28" s="162"/>
      <c r="TBO28" s="162"/>
      <c r="TBP28" s="162"/>
      <c r="TBQ28" s="162"/>
      <c r="TBR28" s="162"/>
      <c r="TBS28" s="162"/>
      <c r="TBT28" s="162"/>
      <c r="TBU28" s="162"/>
      <c r="TBV28" s="162"/>
      <c r="TBW28" s="162"/>
      <c r="TBX28" s="162"/>
      <c r="TBY28" s="162"/>
      <c r="TBZ28" s="162"/>
      <c r="TCA28" s="162"/>
      <c r="TCB28" s="162"/>
      <c r="TCC28" s="162"/>
      <c r="TCD28" s="162"/>
      <c r="TCE28" s="162"/>
      <c r="TCF28" s="162"/>
      <c r="TCG28" s="162"/>
      <c r="TCH28" s="162"/>
      <c r="TCI28" s="162"/>
      <c r="TCJ28" s="162"/>
      <c r="TCK28" s="162"/>
      <c r="TCL28" s="162"/>
      <c r="TCM28" s="162"/>
      <c r="TCN28" s="162"/>
      <c r="TCO28" s="162"/>
      <c r="TCP28" s="162"/>
      <c r="TCQ28" s="162"/>
      <c r="TCR28" s="162"/>
      <c r="TCS28" s="162"/>
      <c r="TCT28" s="162"/>
      <c r="TCU28" s="162"/>
      <c r="TCV28" s="162"/>
      <c r="TCW28" s="162"/>
      <c r="TCX28" s="162"/>
      <c r="TCY28" s="162"/>
      <c r="TCZ28" s="162"/>
      <c r="TDA28" s="162"/>
      <c r="TDB28" s="162"/>
      <c r="TDC28" s="162"/>
      <c r="TDD28" s="162"/>
      <c r="TDE28" s="162"/>
      <c r="TDF28" s="162"/>
      <c r="TDG28" s="162"/>
      <c r="TDH28" s="162"/>
      <c r="TDI28" s="162"/>
      <c r="TDJ28" s="162"/>
      <c r="TDK28" s="162"/>
      <c r="TDL28" s="162"/>
      <c r="TDM28" s="162"/>
      <c r="TDN28" s="162"/>
      <c r="TDO28" s="162"/>
      <c r="TDP28" s="162"/>
      <c r="TDQ28" s="162"/>
      <c r="TDR28" s="162"/>
      <c r="TDS28" s="162"/>
      <c r="TDT28" s="162"/>
      <c r="TDU28" s="162"/>
      <c r="TDV28" s="162"/>
      <c r="TDW28" s="162"/>
      <c r="TDX28" s="162"/>
      <c r="TDY28" s="162"/>
      <c r="TDZ28" s="162"/>
      <c r="TEA28" s="162"/>
      <c r="TEB28" s="162"/>
      <c r="TEC28" s="162"/>
      <c r="TED28" s="162"/>
      <c r="TEE28" s="162"/>
      <c r="TEF28" s="162"/>
      <c r="TEG28" s="162"/>
      <c r="TEH28" s="162"/>
      <c r="TEI28" s="162"/>
      <c r="TEJ28" s="162"/>
      <c r="TEK28" s="162"/>
      <c r="TEL28" s="162"/>
      <c r="TEM28" s="162"/>
      <c r="TEN28" s="162"/>
      <c r="TEO28" s="162"/>
      <c r="TEP28" s="162"/>
      <c r="TEQ28" s="162"/>
      <c r="TER28" s="162"/>
      <c r="TES28" s="162"/>
      <c r="TET28" s="162"/>
      <c r="TEU28" s="162"/>
      <c r="TEV28" s="162"/>
      <c r="TEW28" s="162"/>
      <c r="TEX28" s="162"/>
      <c r="TEY28" s="162"/>
      <c r="TEZ28" s="162"/>
      <c r="TFA28" s="162"/>
      <c r="TFB28" s="162"/>
      <c r="TFC28" s="162"/>
      <c r="TFD28" s="162"/>
      <c r="TFE28" s="162"/>
      <c r="TFF28" s="162"/>
      <c r="TFG28" s="162"/>
      <c r="TFH28" s="162"/>
      <c r="TFI28" s="162"/>
      <c r="TFJ28" s="162"/>
      <c r="TFK28" s="162"/>
      <c r="TFL28" s="162"/>
      <c r="TFM28" s="162"/>
      <c r="TFN28" s="162"/>
      <c r="TFO28" s="162"/>
      <c r="TFP28" s="162"/>
      <c r="TFQ28" s="162"/>
      <c r="TFR28" s="162"/>
      <c r="TFS28" s="162"/>
      <c r="TFT28" s="162"/>
      <c r="TFU28" s="162"/>
      <c r="TFV28" s="162"/>
      <c r="TFW28" s="162"/>
      <c r="TFX28" s="162"/>
      <c r="TFY28" s="162"/>
      <c r="TFZ28" s="162"/>
      <c r="TGA28" s="162"/>
      <c r="TGB28" s="162"/>
      <c r="TGC28" s="162"/>
      <c r="TGD28" s="162"/>
      <c r="TGE28" s="162"/>
      <c r="TGF28" s="162"/>
      <c r="TGG28" s="162"/>
      <c r="TGH28" s="162"/>
      <c r="TGI28" s="162"/>
      <c r="TGJ28" s="162"/>
      <c r="TGK28" s="162"/>
      <c r="TGL28" s="162"/>
      <c r="TGM28" s="162"/>
      <c r="TGN28" s="162"/>
      <c r="TGO28" s="162"/>
      <c r="TGP28" s="162"/>
      <c r="TGQ28" s="162"/>
      <c r="TGR28" s="162"/>
      <c r="TGS28" s="162"/>
      <c r="TGT28" s="162"/>
      <c r="TGU28" s="162"/>
      <c r="TGV28" s="162"/>
      <c r="TGW28" s="162"/>
      <c r="TGX28" s="162"/>
      <c r="TGY28" s="162"/>
      <c r="TGZ28" s="162"/>
      <c r="THA28" s="162"/>
      <c r="THB28" s="162"/>
      <c r="THC28" s="162"/>
      <c r="THD28" s="162"/>
      <c r="THE28" s="162"/>
      <c r="THF28" s="162"/>
      <c r="THG28" s="162"/>
      <c r="THH28" s="162"/>
      <c r="THI28" s="162"/>
      <c r="THJ28" s="162"/>
      <c r="THK28" s="162"/>
      <c r="THL28" s="162"/>
      <c r="THM28" s="162"/>
      <c r="THN28" s="162"/>
      <c r="THO28" s="162"/>
      <c r="THP28" s="162"/>
      <c r="THQ28" s="162"/>
      <c r="THR28" s="162"/>
      <c r="THS28" s="162"/>
      <c r="THT28" s="162"/>
      <c r="THU28" s="162"/>
      <c r="THV28" s="162"/>
      <c r="THW28" s="162"/>
      <c r="THX28" s="162"/>
      <c r="THY28" s="162"/>
      <c r="THZ28" s="162"/>
      <c r="TIA28" s="162"/>
      <c r="TIB28" s="162"/>
      <c r="TIC28" s="162"/>
      <c r="TID28" s="162"/>
      <c r="TIE28" s="162"/>
      <c r="TIF28" s="162"/>
      <c r="TIG28" s="162"/>
      <c r="TIH28" s="162"/>
      <c r="TII28" s="162"/>
      <c r="TIJ28" s="162"/>
      <c r="TIK28" s="162"/>
      <c r="TIL28" s="162"/>
      <c r="TIM28" s="162"/>
      <c r="TIN28" s="162"/>
      <c r="TIO28" s="162"/>
      <c r="TIP28" s="162"/>
      <c r="TIQ28" s="162"/>
      <c r="TIR28" s="162"/>
      <c r="TIS28" s="162"/>
      <c r="TIT28" s="162"/>
      <c r="TIU28" s="162"/>
      <c r="TIV28" s="162"/>
      <c r="TIW28" s="162"/>
      <c r="TIX28" s="162"/>
      <c r="TIY28" s="162"/>
      <c r="TIZ28" s="162"/>
      <c r="TJA28" s="162"/>
      <c r="TJB28" s="162"/>
      <c r="TJC28" s="162"/>
      <c r="TJD28" s="162"/>
      <c r="TJE28" s="162"/>
      <c r="TJF28" s="162"/>
      <c r="TJG28" s="162"/>
      <c r="TJH28" s="162"/>
      <c r="TJI28" s="162"/>
      <c r="TJJ28" s="162"/>
      <c r="TJK28" s="162"/>
      <c r="TJL28" s="162"/>
      <c r="TJM28" s="162"/>
      <c r="TJN28" s="162"/>
      <c r="TJO28" s="162"/>
      <c r="TJP28" s="162"/>
      <c r="TJQ28" s="162"/>
      <c r="TJR28" s="162"/>
      <c r="TJS28" s="162"/>
      <c r="TJT28" s="162"/>
      <c r="TJU28" s="162"/>
      <c r="TJV28" s="162"/>
      <c r="TJW28" s="162"/>
      <c r="TJX28" s="162"/>
      <c r="TJY28" s="162"/>
      <c r="TJZ28" s="162"/>
      <c r="TKA28" s="162"/>
      <c r="TKB28" s="162"/>
      <c r="TKC28" s="162"/>
      <c r="TKD28" s="162"/>
      <c r="TKE28" s="162"/>
      <c r="TKF28" s="162"/>
      <c r="TKG28" s="162"/>
      <c r="TKH28" s="162"/>
      <c r="TKI28" s="162"/>
      <c r="TKJ28" s="162"/>
      <c r="TKK28" s="162"/>
      <c r="TKL28" s="162"/>
      <c r="TKM28" s="162"/>
      <c r="TKN28" s="162"/>
      <c r="TKO28" s="162"/>
      <c r="TKP28" s="162"/>
      <c r="TKQ28" s="162"/>
      <c r="TKR28" s="162"/>
      <c r="TKS28" s="162"/>
      <c r="TKT28" s="162"/>
      <c r="TKU28" s="162"/>
      <c r="TKV28" s="162"/>
      <c r="TKW28" s="162"/>
      <c r="TKX28" s="162"/>
      <c r="TKY28" s="162"/>
      <c r="TKZ28" s="162"/>
      <c r="TLA28" s="162"/>
      <c r="TLB28" s="162"/>
      <c r="TLC28" s="162"/>
      <c r="TLD28" s="162"/>
      <c r="TLE28" s="162"/>
      <c r="TLF28" s="162"/>
      <c r="TLG28" s="162"/>
      <c r="TLH28" s="162"/>
      <c r="TLI28" s="162"/>
      <c r="TLJ28" s="162"/>
      <c r="TLK28" s="162"/>
      <c r="TLL28" s="162"/>
      <c r="TLM28" s="162"/>
      <c r="TLN28" s="162"/>
      <c r="TLO28" s="162"/>
      <c r="TLP28" s="162"/>
      <c r="TLQ28" s="162"/>
      <c r="TLR28" s="162"/>
      <c r="TLS28" s="162"/>
      <c r="TLT28" s="162"/>
      <c r="TLU28" s="162"/>
      <c r="TLV28" s="162"/>
      <c r="TLW28" s="162"/>
      <c r="TLX28" s="162"/>
      <c r="TLY28" s="162"/>
      <c r="TLZ28" s="162"/>
      <c r="TMA28" s="162"/>
      <c r="TMB28" s="162"/>
      <c r="TMC28" s="162"/>
      <c r="TMD28" s="162"/>
      <c r="TME28" s="162"/>
      <c r="TMF28" s="162"/>
      <c r="TMG28" s="162"/>
      <c r="TMH28" s="162"/>
      <c r="TMI28" s="162"/>
      <c r="TMJ28" s="162"/>
      <c r="TMK28" s="162"/>
      <c r="TML28" s="162"/>
      <c r="TMM28" s="162"/>
      <c r="TMN28" s="162"/>
      <c r="TMO28" s="162"/>
      <c r="TMP28" s="162"/>
      <c r="TMQ28" s="162"/>
      <c r="TMR28" s="162"/>
      <c r="TMS28" s="162"/>
      <c r="TMT28" s="162"/>
      <c r="TMU28" s="162"/>
      <c r="TMV28" s="162"/>
      <c r="TMW28" s="162"/>
      <c r="TMX28" s="162"/>
      <c r="TMY28" s="162"/>
      <c r="TMZ28" s="162"/>
      <c r="TNA28" s="162"/>
      <c r="TNB28" s="162"/>
      <c r="TNC28" s="162"/>
      <c r="TND28" s="162"/>
      <c r="TNE28" s="162"/>
      <c r="TNF28" s="162"/>
      <c r="TNG28" s="162"/>
      <c r="TNH28" s="162"/>
      <c r="TNI28" s="162"/>
      <c r="TNJ28" s="162"/>
      <c r="TNK28" s="162"/>
      <c r="TNL28" s="162"/>
      <c r="TNM28" s="162"/>
      <c r="TNN28" s="162"/>
      <c r="TNO28" s="162"/>
      <c r="TNP28" s="162"/>
      <c r="TNQ28" s="162"/>
      <c r="TNR28" s="162"/>
      <c r="TNS28" s="162"/>
      <c r="TNT28" s="162"/>
      <c r="TNU28" s="162"/>
      <c r="TNV28" s="162"/>
      <c r="TNW28" s="162"/>
      <c r="TNX28" s="162"/>
      <c r="TNY28" s="162"/>
      <c r="TNZ28" s="162"/>
      <c r="TOA28" s="162"/>
      <c r="TOB28" s="162"/>
      <c r="TOC28" s="162"/>
      <c r="TOD28" s="162"/>
      <c r="TOE28" s="162"/>
      <c r="TOF28" s="162"/>
      <c r="TOG28" s="162"/>
      <c r="TOH28" s="162"/>
      <c r="TOI28" s="162"/>
      <c r="TOJ28" s="162"/>
      <c r="TOK28" s="162"/>
      <c r="TOL28" s="162"/>
      <c r="TOM28" s="162"/>
      <c r="TON28" s="162"/>
      <c r="TOO28" s="162"/>
      <c r="TOP28" s="162"/>
      <c r="TOQ28" s="162"/>
      <c r="TOR28" s="162"/>
      <c r="TOS28" s="162"/>
      <c r="TOT28" s="162"/>
      <c r="TOU28" s="162"/>
      <c r="TOV28" s="162"/>
      <c r="TOW28" s="162"/>
      <c r="TOX28" s="162"/>
      <c r="TOY28" s="162"/>
      <c r="TOZ28" s="162"/>
      <c r="TPA28" s="162"/>
      <c r="TPB28" s="162"/>
      <c r="TPC28" s="162"/>
      <c r="TPD28" s="162"/>
      <c r="TPE28" s="162"/>
      <c r="TPF28" s="162"/>
      <c r="TPG28" s="162"/>
      <c r="TPH28" s="162"/>
      <c r="TPI28" s="162"/>
      <c r="TPJ28" s="162"/>
      <c r="TPK28" s="162"/>
      <c r="TPL28" s="162"/>
      <c r="TPM28" s="162"/>
      <c r="TPN28" s="162"/>
      <c r="TPO28" s="162"/>
      <c r="TPP28" s="162"/>
      <c r="TPQ28" s="162"/>
      <c r="TPR28" s="162"/>
      <c r="TPS28" s="162"/>
      <c r="TPT28" s="162"/>
      <c r="TPU28" s="162"/>
      <c r="TPV28" s="162"/>
      <c r="TPW28" s="162"/>
      <c r="TPX28" s="162"/>
      <c r="TPY28" s="162"/>
      <c r="TPZ28" s="162"/>
      <c r="TQA28" s="162"/>
      <c r="TQB28" s="162"/>
      <c r="TQC28" s="162"/>
      <c r="TQD28" s="162"/>
      <c r="TQE28" s="162"/>
      <c r="TQF28" s="162"/>
      <c r="TQG28" s="162"/>
      <c r="TQH28" s="162"/>
      <c r="TQI28" s="162"/>
      <c r="TQJ28" s="162"/>
      <c r="TQK28" s="162"/>
      <c r="TQL28" s="162"/>
      <c r="TQM28" s="162"/>
      <c r="TQN28" s="162"/>
      <c r="TQO28" s="162"/>
      <c r="TQP28" s="162"/>
      <c r="TQQ28" s="162"/>
      <c r="TQR28" s="162"/>
      <c r="TQS28" s="162"/>
      <c r="TQT28" s="162"/>
      <c r="TQU28" s="162"/>
      <c r="TQV28" s="162"/>
      <c r="TQW28" s="162"/>
      <c r="TQX28" s="162"/>
      <c r="TQY28" s="162"/>
      <c r="TQZ28" s="162"/>
      <c r="TRA28" s="162"/>
      <c r="TRB28" s="162"/>
      <c r="TRC28" s="162"/>
      <c r="TRD28" s="162"/>
      <c r="TRE28" s="162"/>
      <c r="TRF28" s="162"/>
      <c r="TRG28" s="162"/>
      <c r="TRH28" s="162"/>
      <c r="TRI28" s="162"/>
      <c r="TRJ28" s="162"/>
      <c r="TRK28" s="162"/>
      <c r="TRL28" s="162"/>
      <c r="TRM28" s="162"/>
      <c r="TRN28" s="162"/>
      <c r="TRO28" s="162"/>
      <c r="TRP28" s="162"/>
      <c r="TRQ28" s="162"/>
      <c r="TRR28" s="162"/>
      <c r="TRS28" s="162"/>
      <c r="TRT28" s="162"/>
      <c r="TRU28" s="162"/>
      <c r="TRV28" s="162"/>
      <c r="TRW28" s="162"/>
      <c r="TRX28" s="162"/>
      <c r="TRY28" s="162"/>
      <c r="TRZ28" s="162"/>
      <c r="TSA28" s="162"/>
      <c r="TSB28" s="162"/>
      <c r="TSC28" s="162"/>
      <c r="TSD28" s="162"/>
      <c r="TSE28" s="162"/>
      <c r="TSF28" s="162"/>
      <c r="TSG28" s="162"/>
      <c r="TSH28" s="162"/>
      <c r="TSI28" s="162"/>
      <c r="TSJ28" s="162"/>
      <c r="TSK28" s="162"/>
      <c r="TSL28" s="162"/>
      <c r="TSM28" s="162"/>
      <c r="TSN28" s="162"/>
      <c r="TSO28" s="162"/>
      <c r="TSP28" s="162"/>
      <c r="TSQ28" s="162"/>
      <c r="TSR28" s="162"/>
      <c r="TSS28" s="162"/>
      <c r="TST28" s="162"/>
      <c r="TSU28" s="162"/>
      <c r="TSV28" s="162"/>
      <c r="TSW28" s="162"/>
      <c r="TSX28" s="162"/>
      <c r="TSY28" s="162"/>
      <c r="TSZ28" s="162"/>
      <c r="TTA28" s="162"/>
      <c r="TTB28" s="162"/>
      <c r="TTC28" s="162"/>
      <c r="TTD28" s="162"/>
      <c r="TTE28" s="162"/>
      <c r="TTF28" s="162"/>
      <c r="TTG28" s="162"/>
      <c r="TTH28" s="162"/>
      <c r="TTI28" s="162"/>
      <c r="TTJ28" s="162"/>
      <c r="TTK28" s="162"/>
      <c r="TTL28" s="162"/>
      <c r="TTM28" s="162"/>
      <c r="TTN28" s="162"/>
      <c r="TTO28" s="162"/>
      <c r="TTP28" s="162"/>
      <c r="TTQ28" s="162"/>
      <c r="TTR28" s="162"/>
      <c r="TTS28" s="162"/>
      <c r="TTT28" s="162"/>
      <c r="TTU28" s="162"/>
      <c r="TTV28" s="162"/>
      <c r="TTW28" s="162"/>
      <c r="TTX28" s="162"/>
      <c r="TTY28" s="162"/>
      <c r="TTZ28" s="162"/>
      <c r="TUA28" s="162"/>
      <c r="TUB28" s="162"/>
      <c r="TUC28" s="162"/>
      <c r="TUD28" s="162"/>
      <c r="TUE28" s="162"/>
      <c r="TUF28" s="162"/>
      <c r="TUG28" s="162"/>
      <c r="TUH28" s="162"/>
      <c r="TUI28" s="162"/>
      <c r="TUJ28" s="162"/>
      <c r="TUK28" s="162"/>
      <c r="TUL28" s="162"/>
      <c r="TUM28" s="162"/>
      <c r="TUN28" s="162"/>
      <c r="TUO28" s="162"/>
      <c r="TUP28" s="162"/>
      <c r="TUQ28" s="162"/>
      <c r="TUR28" s="162"/>
      <c r="TUS28" s="162"/>
      <c r="TUT28" s="162"/>
      <c r="TUU28" s="162"/>
      <c r="TUV28" s="162"/>
      <c r="TUW28" s="162"/>
      <c r="TUX28" s="162"/>
      <c r="TUY28" s="162"/>
      <c r="TUZ28" s="162"/>
      <c r="TVA28" s="162"/>
      <c r="TVB28" s="162"/>
      <c r="TVC28" s="162"/>
      <c r="TVD28" s="162"/>
      <c r="TVE28" s="162"/>
      <c r="TVF28" s="162"/>
      <c r="TVG28" s="162"/>
      <c r="TVH28" s="162"/>
      <c r="TVI28" s="162"/>
      <c r="TVJ28" s="162"/>
      <c r="TVK28" s="162"/>
      <c r="TVL28" s="162"/>
      <c r="TVM28" s="162"/>
      <c r="TVN28" s="162"/>
      <c r="TVO28" s="162"/>
      <c r="TVP28" s="162"/>
      <c r="TVQ28" s="162"/>
      <c r="TVR28" s="162"/>
      <c r="TVS28" s="162"/>
      <c r="TVT28" s="162"/>
      <c r="TVU28" s="162"/>
      <c r="TVV28" s="162"/>
      <c r="TVW28" s="162"/>
      <c r="TVX28" s="162"/>
      <c r="TVY28" s="162"/>
      <c r="TVZ28" s="162"/>
      <c r="TWA28" s="162"/>
      <c r="TWB28" s="162"/>
      <c r="TWC28" s="162"/>
      <c r="TWD28" s="162"/>
      <c r="TWE28" s="162"/>
      <c r="TWF28" s="162"/>
      <c r="TWG28" s="162"/>
      <c r="TWH28" s="162"/>
      <c r="TWI28" s="162"/>
      <c r="TWJ28" s="162"/>
      <c r="TWK28" s="162"/>
      <c r="TWL28" s="162"/>
      <c r="TWM28" s="162"/>
      <c r="TWN28" s="162"/>
      <c r="TWO28" s="162"/>
      <c r="TWP28" s="162"/>
      <c r="TWQ28" s="162"/>
      <c r="TWR28" s="162"/>
      <c r="TWS28" s="162"/>
      <c r="TWT28" s="162"/>
      <c r="TWU28" s="162"/>
      <c r="TWV28" s="162"/>
      <c r="TWW28" s="162"/>
      <c r="TWX28" s="162"/>
      <c r="TWY28" s="162"/>
      <c r="TWZ28" s="162"/>
      <c r="TXA28" s="162"/>
      <c r="TXB28" s="162"/>
      <c r="TXC28" s="162"/>
      <c r="TXD28" s="162"/>
      <c r="TXE28" s="162"/>
      <c r="TXF28" s="162"/>
      <c r="TXG28" s="162"/>
      <c r="TXH28" s="162"/>
      <c r="TXI28" s="162"/>
      <c r="TXJ28" s="162"/>
      <c r="TXK28" s="162"/>
      <c r="TXL28" s="162"/>
      <c r="TXM28" s="162"/>
      <c r="TXN28" s="162"/>
      <c r="TXO28" s="162"/>
      <c r="TXP28" s="162"/>
      <c r="TXQ28" s="162"/>
      <c r="TXR28" s="162"/>
      <c r="TXS28" s="162"/>
      <c r="TXT28" s="162"/>
      <c r="TXU28" s="162"/>
      <c r="TXV28" s="162"/>
      <c r="TXW28" s="162"/>
      <c r="TXX28" s="162"/>
      <c r="TXY28" s="162"/>
      <c r="TXZ28" s="162"/>
      <c r="TYA28" s="162"/>
      <c r="TYB28" s="162"/>
      <c r="TYC28" s="162"/>
      <c r="TYD28" s="162"/>
      <c r="TYE28" s="162"/>
      <c r="TYF28" s="162"/>
      <c r="TYG28" s="162"/>
      <c r="TYH28" s="162"/>
      <c r="TYI28" s="162"/>
      <c r="TYJ28" s="162"/>
      <c r="TYK28" s="162"/>
      <c r="TYL28" s="162"/>
      <c r="TYM28" s="162"/>
      <c r="TYN28" s="162"/>
      <c r="TYO28" s="162"/>
      <c r="TYP28" s="162"/>
      <c r="TYQ28" s="162"/>
      <c r="TYR28" s="162"/>
      <c r="TYS28" s="162"/>
      <c r="TYT28" s="162"/>
      <c r="TYU28" s="162"/>
      <c r="TYV28" s="162"/>
      <c r="TYW28" s="162"/>
      <c r="TYX28" s="162"/>
      <c r="TYY28" s="162"/>
      <c r="TYZ28" s="162"/>
      <c r="TZA28" s="162"/>
      <c r="TZB28" s="162"/>
      <c r="TZC28" s="162"/>
      <c r="TZD28" s="162"/>
      <c r="TZE28" s="162"/>
      <c r="TZF28" s="162"/>
      <c r="TZG28" s="162"/>
      <c r="TZH28" s="162"/>
      <c r="TZI28" s="162"/>
      <c r="TZJ28" s="162"/>
      <c r="TZK28" s="162"/>
      <c r="TZL28" s="162"/>
      <c r="TZM28" s="162"/>
      <c r="TZN28" s="162"/>
      <c r="TZO28" s="162"/>
      <c r="TZP28" s="162"/>
      <c r="TZQ28" s="162"/>
      <c r="TZR28" s="162"/>
      <c r="TZS28" s="162"/>
      <c r="TZT28" s="162"/>
      <c r="TZU28" s="162"/>
      <c r="TZV28" s="162"/>
      <c r="TZW28" s="162"/>
      <c r="TZX28" s="162"/>
      <c r="TZY28" s="162"/>
      <c r="TZZ28" s="162"/>
      <c r="UAA28" s="162"/>
      <c r="UAB28" s="162"/>
      <c r="UAC28" s="162"/>
      <c r="UAD28" s="162"/>
      <c r="UAE28" s="162"/>
      <c r="UAF28" s="162"/>
      <c r="UAG28" s="162"/>
      <c r="UAH28" s="162"/>
      <c r="UAI28" s="162"/>
      <c r="UAJ28" s="162"/>
      <c r="UAK28" s="162"/>
      <c r="UAL28" s="162"/>
      <c r="UAM28" s="162"/>
      <c r="UAN28" s="162"/>
      <c r="UAO28" s="162"/>
      <c r="UAP28" s="162"/>
      <c r="UAQ28" s="162"/>
      <c r="UAR28" s="162"/>
      <c r="UAS28" s="162"/>
      <c r="UAT28" s="162"/>
      <c r="UAU28" s="162"/>
      <c r="UAV28" s="162"/>
      <c r="UAW28" s="162"/>
      <c r="UAX28" s="162"/>
      <c r="UAY28" s="162"/>
      <c r="UAZ28" s="162"/>
      <c r="UBA28" s="162"/>
      <c r="UBB28" s="162"/>
      <c r="UBC28" s="162"/>
      <c r="UBD28" s="162"/>
      <c r="UBE28" s="162"/>
      <c r="UBF28" s="162"/>
      <c r="UBG28" s="162"/>
      <c r="UBH28" s="162"/>
      <c r="UBI28" s="162"/>
      <c r="UBJ28" s="162"/>
      <c r="UBK28" s="162"/>
      <c r="UBL28" s="162"/>
      <c r="UBM28" s="162"/>
      <c r="UBN28" s="162"/>
      <c r="UBO28" s="162"/>
      <c r="UBP28" s="162"/>
      <c r="UBQ28" s="162"/>
      <c r="UBR28" s="162"/>
      <c r="UBS28" s="162"/>
      <c r="UBT28" s="162"/>
      <c r="UBU28" s="162"/>
      <c r="UBV28" s="162"/>
      <c r="UBW28" s="162"/>
      <c r="UBX28" s="162"/>
      <c r="UBY28" s="162"/>
      <c r="UBZ28" s="162"/>
      <c r="UCA28" s="162"/>
      <c r="UCB28" s="162"/>
      <c r="UCC28" s="162"/>
      <c r="UCD28" s="162"/>
      <c r="UCE28" s="162"/>
      <c r="UCF28" s="162"/>
      <c r="UCG28" s="162"/>
      <c r="UCH28" s="162"/>
      <c r="UCI28" s="162"/>
      <c r="UCJ28" s="162"/>
      <c r="UCK28" s="162"/>
      <c r="UCL28" s="162"/>
      <c r="UCM28" s="162"/>
      <c r="UCN28" s="162"/>
      <c r="UCO28" s="162"/>
      <c r="UCP28" s="162"/>
      <c r="UCQ28" s="162"/>
      <c r="UCR28" s="162"/>
      <c r="UCS28" s="162"/>
      <c r="UCT28" s="162"/>
      <c r="UCU28" s="162"/>
      <c r="UCV28" s="162"/>
      <c r="UCW28" s="162"/>
      <c r="UCX28" s="162"/>
      <c r="UCY28" s="162"/>
      <c r="UCZ28" s="162"/>
      <c r="UDA28" s="162"/>
      <c r="UDB28" s="162"/>
      <c r="UDC28" s="162"/>
      <c r="UDD28" s="162"/>
      <c r="UDE28" s="162"/>
      <c r="UDF28" s="162"/>
      <c r="UDG28" s="162"/>
      <c r="UDH28" s="162"/>
      <c r="UDI28" s="162"/>
      <c r="UDJ28" s="162"/>
      <c r="UDK28" s="162"/>
      <c r="UDL28" s="162"/>
      <c r="UDM28" s="162"/>
      <c r="UDN28" s="162"/>
      <c r="UDO28" s="162"/>
      <c r="UDP28" s="162"/>
      <c r="UDQ28" s="162"/>
      <c r="UDR28" s="162"/>
      <c r="UDS28" s="162"/>
      <c r="UDT28" s="162"/>
      <c r="UDU28" s="162"/>
      <c r="UDV28" s="162"/>
      <c r="UDW28" s="162"/>
      <c r="UDX28" s="162"/>
      <c r="UDY28" s="162"/>
      <c r="UDZ28" s="162"/>
      <c r="UEA28" s="162"/>
      <c r="UEB28" s="162"/>
      <c r="UEC28" s="162"/>
      <c r="UED28" s="162"/>
      <c r="UEE28" s="162"/>
      <c r="UEF28" s="162"/>
      <c r="UEG28" s="162"/>
      <c r="UEH28" s="162"/>
      <c r="UEI28" s="162"/>
      <c r="UEJ28" s="162"/>
      <c r="UEK28" s="162"/>
      <c r="UEL28" s="162"/>
      <c r="UEM28" s="162"/>
      <c r="UEN28" s="162"/>
      <c r="UEO28" s="162"/>
      <c r="UEP28" s="162"/>
      <c r="UEQ28" s="162"/>
      <c r="UER28" s="162"/>
      <c r="UES28" s="162"/>
      <c r="UET28" s="162"/>
      <c r="UEU28" s="162"/>
      <c r="UEV28" s="162"/>
      <c r="UEW28" s="162"/>
      <c r="UEX28" s="162"/>
      <c r="UEY28" s="162"/>
      <c r="UEZ28" s="162"/>
      <c r="UFA28" s="162"/>
      <c r="UFB28" s="162"/>
      <c r="UFC28" s="162"/>
      <c r="UFD28" s="162"/>
      <c r="UFE28" s="162"/>
      <c r="UFF28" s="162"/>
      <c r="UFG28" s="162"/>
      <c r="UFH28" s="162"/>
      <c r="UFI28" s="162"/>
      <c r="UFJ28" s="162"/>
      <c r="UFK28" s="162"/>
      <c r="UFL28" s="162"/>
      <c r="UFM28" s="162"/>
      <c r="UFN28" s="162"/>
      <c r="UFO28" s="162"/>
      <c r="UFP28" s="162"/>
      <c r="UFQ28" s="162"/>
      <c r="UFR28" s="162"/>
      <c r="UFS28" s="162"/>
      <c r="UFT28" s="162"/>
      <c r="UFU28" s="162"/>
      <c r="UFV28" s="162"/>
      <c r="UFW28" s="162"/>
      <c r="UFX28" s="162"/>
      <c r="UFY28" s="162"/>
      <c r="UFZ28" s="162"/>
      <c r="UGA28" s="162"/>
      <c r="UGB28" s="162"/>
      <c r="UGC28" s="162"/>
      <c r="UGD28" s="162"/>
      <c r="UGE28" s="162"/>
      <c r="UGF28" s="162"/>
      <c r="UGG28" s="162"/>
      <c r="UGH28" s="162"/>
      <c r="UGI28" s="162"/>
      <c r="UGJ28" s="162"/>
      <c r="UGK28" s="162"/>
      <c r="UGL28" s="162"/>
      <c r="UGM28" s="162"/>
      <c r="UGN28" s="162"/>
      <c r="UGO28" s="162"/>
      <c r="UGP28" s="162"/>
      <c r="UGQ28" s="162"/>
      <c r="UGR28" s="162"/>
      <c r="UGS28" s="162"/>
      <c r="UGT28" s="162"/>
      <c r="UGU28" s="162"/>
      <c r="UGV28" s="162"/>
      <c r="UGW28" s="162"/>
      <c r="UGX28" s="162"/>
      <c r="UGY28" s="162"/>
      <c r="UGZ28" s="162"/>
      <c r="UHA28" s="162"/>
      <c r="UHB28" s="162"/>
      <c r="UHC28" s="162"/>
      <c r="UHD28" s="162"/>
      <c r="UHE28" s="162"/>
      <c r="UHF28" s="162"/>
      <c r="UHG28" s="162"/>
      <c r="UHH28" s="162"/>
      <c r="UHI28" s="162"/>
      <c r="UHJ28" s="162"/>
      <c r="UHK28" s="162"/>
      <c r="UHL28" s="162"/>
      <c r="UHM28" s="162"/>
      <c r="UHN28" s="162"/>
      <c r="UHO28" s="162"/>
      <c r="UHP28" s="162"/>
      <c r="UHQ28" s="162"/>
      <c r="UHR28" s="162"/>
      <c r="UHS28" s="162"/>
      <c r="UHT28" s="162"/>
      <c r="UHU28" s="162"/>
      <c r="UHV28" s="162"/>
      <c r="UHW28" s="162"/>
      <c r="UHX28" s="162"/>
      <c r="UHY28" s="162"/>
      <c r="UHZ28" s="162"/>
      <c r="UIA28" s="162"/>
      <c r="UIB28" s="162"/>
      <c r="UIC28" s="162"/>
      <c r="UID28" s="162"/>
      <c r="UIE28" s="162"/>
      <c r="UIF28" s="162"/>
      <c r="UIG28" s="162"/>
      <c r="UIH28" s="162"/>
      <c r="UII28" s="162"/>
      <c r="UIJ28" s="162"/>
      <c r="UIK28" s="162"/>
      <c r="UIL28" s="162"/>
      <c r="UIM28" s="162"/>
      <c r="UIN28" s="162"/>
      <c r="UIO28" s="162"/>
      <c r="UIP28" s="162"/>
      <c r="UIQ28" s="162"/>
      <c r="UIR28" s="162"/>
      <c r="UIS28" s="162"/>
      <c r="UIT28" s="162"/>
      <c r="UIU28" s="162"/>
      <c r="UIV28" s="162"/>
      <c r="UIW28" s="162"/>
      <c r="UIX28" s="162"/>
      <c r="UIY28" s="162"/>
      <c r="UIZ28" s="162"/>
      <c r="UJA28" s="162"/>
      <c r="UJB28" s="162"/>
      <c r="UJC28" s="162"/>
      <c r="UJD28" s="162"/>
      <c r="UJE28" s="162"/>
      <c r="UJF28" s="162"/>
      <c r="UJG28" s="162"/>
      <c r="UJH28" s="162"/>
      <c r="UJI28" s="162"/>
      <c r="UJJ28" s="162"/>
      <c r="UJK28" s="162"/>
      <c r="UJL28" s="162"/>
      <c r="UJM28" s="162"/>
      <c r="UJN28" s="162"/>
      <c r="UJO28" s="162"/>
      <c r="UJP28" s="162"/>
      <c r="UJQ28" s="162"/>
      <c r="UJR28" s="162"/>
      <c r="UJS28" s="162"/>
      <c r="UJT28" s="162"/>
      <c r="UJU28" s="162"/>
      <c r="UJV28" s="162"/>
      <c r="UJW28" s="162"/>
      <c r="UJX28" s="162"/>
      <c r="UJY28" s="162"/>
      <c r="UJZ28" s="162"/>
      <c r="UKA28" s="162"/>
      <c r="UKB28" s="162"/>
      <c r="UKC28" s="162"/>
      <c r="UKD28" s="162"/>
      <c r="UKE28" s="162"/>
      <c r="UKF28" s="162"/>
      <c r="UKG28" s="162"/>
      <c r="UKH28" s="162"/>
      <c r="UKI28" s="162"/>
      <c r="UKJ28" s="162"/>
      <c r="UKK28" s="162"/>
      <c r="UKL28" s="162"/>
      <c r="UKM28" s="162"/>
      <c r="UKN28" s="162"/>
      <c r="UKO28" s="162"/>
      <c r="UKP28" s="162"/>
      <c r="UKQ28" s="162"/>
      <c r="UKR28" s="162"/>
      <c r="UKS28" s="162"/>
      <c r="UKT28" s="162"/>
      <c r="UKU28" s="162"/>
      <c r="UKV28" s="162"/>
      <c r="UKW28" s="162"/>
      <c r="UKX28" s="162"/>
      <c r="UKY28" s="162"/>
      <c r="UKZ28" s="162"/>
      <c r="ULA28" s="162"/>
      <c r="ULB28" s="162"/>
      <c r="ULC28" s="162"/>
      <c r="ULD28" s="162"/>
      <c r="ULE28" s="162"/>
      <c r="ULF28" s="162"/>
      <c r="ULG28" s="162"/>
      <c r="ULH28" s="162"/>
      <c r="ULI28" s="162"/>
      <c r="ULJ28" s="162"/>
      <c r="ULK28" s="162"/>
      <c r="ULL28" s="162"/>
      <c r="ULM28" s="162"/>
      <c r="ULN28" s="162"/>
      <c r="ULO28" s="162"/>
      <c r="ULP28" s="162"/>
      <c r="ULQ28" s="162"/>
      <c r="ULR28" s="162"/>
      <c r="ULS28" s="162"/>
      <c r="ULT28" s="162"/>
      <c r="ULU28" s="162"/>
      <c r="ULV28" s="162"/>
      <c r="ULW28" s="162"/>
      <c r="ULX28" s="162"/>
      <c r="ULY28" s="162"/>
      <c r="ULZ28" s="162"/>
      <c r="UMA28" s="162"/>
      <c r="UMB28" s="162"/>
      <c r="UMC28" s="162"/>
      <c r="UMD28" s="162"/>
      <c r="UME28" s="162"/>
      <c r="UMF28" s="162"/>
      <c r="UMG28" s="162"/>
      <c r="UMH28" s="162"/>
      <c r="UMI28" s="162"/>
      <c r="UMJ28" s="162"/>
      <c r="UMK28" s="162"/>
      <c r="UML28" s="162"/>
      <c r="UMM28" s="162"/>
      <c r="UMN28" s="162"/>
      <c r="UMO28" s="162"/>
      <c r="UMP28" s="162"/>
      <c r="UMQ28" s="162"/>
      <c r="UMR28" s="162"/>
      <c r="UMS28" s="162"/>
      <c r="UMT28" s="162"/>
      <c r="UMU28" s="162"/>
      <c r="UMV28" s="162"/>
      <c r="UMW28" s="162"/>
      <c r="UMX28" s="162"/>
      <c r="UMY28" s="162"/>
      <c r="UMZ28" s="162"/>
      <c r="UNA28" s="162"/>
      <c r="UNB28" s="162"/>
      <c r="UNC28" s="162"/>
      <c r="UND28" s="162"/>
      <c r="UNE28" s="162"/>
      <c r="UNF28" s="162"/>
      <c r="UNG28" s="162"/>
      <c r="UNH28" s="162"/>
      <c r="UNI28" s="162"/>
      <c r="UNJ28" s="162"/>
      <c r="UNK28" s="162"/>
      <c r="UNL28" s="162"/>
      <c r="UNM28" s="162"/>
      <c r="UNN28" s="162"/>
      <c r="UNO28" s="162"/>
      <c r="UNP28" s="162"/>
      <c r="UNQ28" s="162"/>
      <c r="UNR28" s="162"/>
      <c r="UNS28" s="162"/>
      <c r="UNT28" s="162"/>
      <c r="UNU28" s="162"/>
      <c r="UNV28" s="162"/>
      <c r="UNW28" s="162"/>
      <c r="UNX28" s="162"/>
      <c r="UNY28" s="162"/>
      <c r="UNZ28" s="162"/>
      <c r="UOA28" s="162"/>
      <c r="UOB28" s="162"/>
      <c r="UOC28" s="162"/>
      <c r="UOD28" s="162"/>
      <c r="UOE28" s="162"/>
      <c r="UOF28" s="162"/>
      <c r="UOG28" s="162"/>
      <c r="UOH28" s="162"/>
      <c r="UOI28" s="162"/>
      <c r="UOJ28" s="162"/>
      <c r="UOK28" s="162"/>
      <c r="UOL28" s="162"/>
      <c r="UOM28" s="162"/>
      <c r="UON28" s="162"/>
      <c r="UOO28" s="162"/>
      <c r="UOP28" s="162"/>
      <c r="UOQ28" s="162"/>
      <c r="UOR28" s="162"/>
      <c r="UOS28" s="162"/>
      <c r="UOT28" s="162"/>
      <c r="UOU28" s="162"/>
      <c r="UOV28" s="162"/>
      <c r="UOW28" s="162"/>
      <c r="UOX28" s="162"/>
      <c r="UOY28" s="162"/>
      <c r="UOZ28" s="162"/>
      <c r="UPA28" s="162"/>
      <c r="UPB28" s="162"/>
      <c r="UPC28" s="162"/>
      <c r="UPD28" s="162"/>
      <c r="UPE28" s="162"/>
      <c r="UPF28" s="162"/>
      <c r="UPG28" s="162"/>
      <c r="UPH28" s="162"/>
      <c r="UPI28" s="162"/>
      <c r="UPJ28" s="162"/>
      <c r="UPK28" s="162"/>
      <c r="UPL28" s="162"/>
      <c r="UPM28" s="162"/>
      <c r="UPN28" s="162"/>
      <c r="UPO28" s="162"/>
      <c r="UPP28" s="162"/>
      <c r="UPQ28" s="162"/>
      <c r="UPR28" s="162"/>
      <c r="UPS28" s="162"/>
      <c r="UPT28" s="162"/>
      <c r="UPU28" s="162"/>
      <c r="UPV28" s="162"/>
      <c r="UPW28" s="162"/>
      <c r="UPX28" s="162"/>
      <c r="UPY28" s="162"/>
      <c r="UPZ28" s="162"/>
      <c r="UQA28" s="162"/>
      <c r="UQB28" s="162"/>
      <c r="UQC28" s="162"/>
      <c r="UQD28" s="162"/>
      <c r="UQE28" s="162"/>
      <c r="UQF28" s="162"/>
      <c r="UQG28" s="162"/>
      <c r="UQH28" s="162"/>
      <c r="UQI28" s="162"/>
      <c r="UQJ28" s="162"/>
      <c r="UQK28" s="162"/>
      <c r="UQL28" s="162"/>
      <c r="UQM28" s="162"/>
      <c r="UQN28" s="162"/>
      <c r="UQO28" s="162"/>
      <c r="UQP28" s="162"/>
      <c r="UQQ28" s="162"/>
      <c r="UQR28" s="162"/>
      <c r="UQS28" s="162"/>
      <c r="UQT28" s="162"/>
      <c r="UQU28" s="162"/>
      <c r="UQV28" s="162"/>
      <c r="UQW28" s="162"/>
      <c r="UQX28" s="162"/>
      <c r="UQY28" s="162"/>
      <c r="UQZ28" s="162"/>
      <c r="URA28" s="162"/>
      <c r="URB28" s="162"/>
      <c r="URC28" s="162"/>
      <c r="URD28" s="162"/>
      <c r="URE28" s="162"/>
      <c r="URF28" s="162"/>
      <c r="URG28" s="162"/>
      <c r="URH28" s="162"/>
      <c r="URI28" s="162"/>
      <c r="URJ28" s="162"/>
      <c r="URK28" s="162"/>
      <c r="URL28" s="162"/>
      <c r="URM28" s="162"/>
      <c r="URN28" s="162"/>
      <c r="URO28" s="162"/>
      <c r="URP28" s="162"/>
      <c r="URQ28" s="162"/>
      <c r="URR28" s="162"/>
      <c r="URS28" s="162"/>
      <c r="URT28" s="162"/>
      <c r="URU28" s="162"/>
      <c r="URV28" s="162"/>
      <c r="URW28" s="162"/>
      <c r="URX28" s="162"/>
      <c r="URY28" s="162"/>
      <c r="URZ28" s="162"/>
      <c r="USA28" s="162"/>
      <c r="USB28" s="162"/>
      <c r="USC28" s="162"/>
      <c r="USD28" s="162"/>
      <c r="USE28" s="162"/>
      <c r="USF28" s="162"/>
      <c r="USG28" s="162"/>
      <c r="USH28" s="162"/>
      <c r="USI28" s="162"/>
      <c r="USJ28" s="162"/>
      <c r="USK28" s="162"/>
      <c r="USL28" s="162"/>
      <c r="USM28" s="162"/>
      <c r="USN28" s="162"/>
      <c r="USO28" s="162"/>
      <c r="USP28" s="162"/>
      <c r="USQ28" s="162"/>
      <c r="USR28" s="162"/>
      <c r="USS28" s="162"/>
      <c r="UST28" s="162"/>
      <c r="USU28" s="162"/>
      <c r="USV28" s="162"/>
      <c r="USW28" s="162"/>
      <c r="USX28" s="162"/>
      <c r="USY28" s="162"/>
      <c r="USZ28" s="162"/>
      <c r="UTA28" s="162"/>
      <c r="UTB28" s="162"/>
      <c r="UTC28" s="162"/>
      <c r="UTD28" s="162"/>
      <c r="UTE28" s="162"/>
      <c r="UTF28" s="162"/>
      <c r="UTG28" s="162"/>
      <c r="UTH28" s="162"/>
      <c r="UTI28" s="162"/>
      <c r="UTJ28" s="162"/>
      <c r="UTK28" s="162"/>
      <c r="UTL28" s="162"/>
      <c r="UTM28" s="162"/>
      <c r="UTN28" s="162"/>
      <c r="UTO28" s="162"/>
      <c r="UTP28" s="162"/>
      <c r="UTQ28" s="162"/>
      <c r="UTR28" s="162"/>
      <c r="UTS28" s="162"/>
      <c r="UTT28" s="162"/>
      <c r="UTU28" s="162"/>
      <c r="UTV28" s="162"/>
      <c r="UTW28" s="162"/>
      <c r="UTX28" s="162"/>
      <c r="UTY28" s="162"/>
      <c r="UTZ28" s="162"/>
      <c r="UUA28" s="162"/>
      <c r="UUB28" s="162"/>
      <c r="UUC28" s="162"/>
      <c r="UUD28" s="162"/>
      <c r="UUE28" s="162"/>
      <c r="UUF28" s="162"/>
      <c r="UUG28" s="162"/>
      <c r="UUH28" s="162"/>
      <c r="UUI28" s="162"/>
      <c r="UUJ28" s="162"/>
      <c r="UUK28" s="162"/>
      <c r="UUL28" s="162"/>
      <c r="UUM28" s="162"/>
      <c r="UUN28" s="162"/>
      <c r="UUO28" s="162"/>
      <c r="UUP28" s="162"/>
      <c r="UUQ28" s="162"/>
      <c r="UUR28" s="162"/>
      <c r="UUS28" s="162"/>
      <c r="UUT28" s="162"/>
      <c r="UUU28" s="162"/>
      <c r="UUV28" s="162"/>
      <c r="UUW28" s="162"/>
      <c r="UUX28" s="162"/>
      <c r="UUY28" s="162"/>
      <c r="UUZ28" s="162"/>
      <c r="UVA28" s="162"/>
      <c r="UVB28" s="162"/>
      <c r="UVC28" s="162"/>
      <c r="UVD28" s="162"/>
      <c r="UVE28" s="162"/>
      <c r="UVF28" s="162"/>
      <c r="UVG28" s="162"/>
      <c r="UVH28" s="162"/>
      <c r="UVI28" s="162"/>
      <c r="UVJ28" s="162"/>
      <c r="UVK28" s="162"/>
      <c r="UVL28" s="162"/>
      <c r="UVM28" s="162"/>
      <c r="UVN28" s="162"/>
      <c r="UVO28" s="162"/>
      <c r="UVP28" s="162"/>
      <c r="UVQ28" s="162"/>
      <c r="UVR28" s="162"/>
      <c r="UVS28" s="162"/>
      <c r="UVT28" s="162"/>
      <c r="UVU28" s="162"/>
      <c r="UVV28" s="162"/>
      <c r="UVW28" s="162"/>
      <c r="UVX28" s="162"/>
      <c r="UVY28" s="162"/>
      <c r="UVZ28" s="162"/>
      <c r="UWA28" s="162"/>
      <c r="UWB28" s="162"/>
      <c r="UWC28" s="162"/>
      <c r="UWD28" s="162"/>
      <c r="UWE28" s="162"/>
      <c r="UWF28" s="162"/>
      <c r="UWG28" s="162"/>
      <c r="UWH28" s="162"/>
      <c r="UWI28" s="162"/>
      <c r="UWJ28" s="162"/>
      <c r="UWK28" s="162"/>
      <c r="UWL28" s="162"/>
      <c r="UWM28" s="162"/>
      <c r="UWN28" s="162"/>
      <c r="UWO28" s="162"/>
      <c r="UWP28" s="162"/>
      <c r="UWQ28" s="162"/>
      <c r="UWR28" s="162"/>
      <c r="UWS28" s="162"/>
      <c r="UWT28" s="162"/>
      <c r="UWU28" s="162"/>
      <c r="UWV28" s="162"/>
      <c r="UWW28" s="162"/>
      <c r="UWX28" s="162"/>
      <c r="UWY28" s="162"/>
      <c r="UWZ28" s="162"/>
      <c r="UXA28" s="162"/>
      <c r="UXB28" s="162"/>
      <c r="UXC28" s="162"/>
      <c r="UXD28" s="162"/>
      <c r="UXE28" s="162"/>
      <c r="UXF28" s="162"/>
      <c r="UXG28" s="162"/>
      <c r="UXH28" s="162"/>
      <c r="UXI28" s="162"/>
      <c r="UXJ28" s="162"/>
      <c r="UXK28" s="162"/>
      <c r="UXL28" s="162"/>
      <c r="UXM28" s="162"/>
      <c r="UXN28" s="162"/>
      <c r="UXO28" s="162"/>
      <c r="UXP28" s="162"/>
      <c r="UXQ28" s="162"/>
      <c r="UXR28" s="162"/>
      <c r="UXS28" s="162"/>
      <c r="UXT28" s="162"/>
      <c r="UXU28" s="162"/>
      <c r="UXV28" s="162"/>
      <c r="UXW28" s="162"/>
      <c r="UXX28" s="162"/>
      <c r="UXY28" s="162"/>
      <c r="UXZ28" s="162"/>
      <c r="UYA28" s="162"/>
      <c r="UYB28" s="162"/>
      <c r="UYC28" s="162"/>
      <c r="UYD28" s="162"/>
      <c r="UYE28" s="162"/>
      <c r="UYF28" s="162"/>
      <c r="UYG28" s="162"/>
      <c r="UYH28" s="162"/>
      <c r="UYI28" s="162"/>
      <c r="UYJ28" s="162"/>
      <c r="UYK28" s="162"/>
      <c r="UYL28" s="162"/>
      <c r="UYM28" s="162"/>
      <c r="UYN28" s="162"/>
      <c r="UYO28" s="162"/>
      <c r="UYP28" s="162"/>
      <c r="UYQ28" s="162"/>
      <c r="UYR28" s="162"/>
      <c r="UYS28" s="162"/>
      <c r="UYT28" s="162"/>
      <c r="UYU28" s="162"/>
      <c r="UYV28" s="162"/>
      <c r="UYW28" s="162"/>
      <c r="UYX28" s="162"/>
      <c r="UYY28" s="162"/>
      <c r="UYZ28" s="162"/>
      <c r="UZA28" s="162"/>
      <c r="UZB28" s="162"/>
      <c r="UZC28" s="162"/>
      <c r="UZD28" s="162"/>
      <c r="UZE28" s="162"/>
      <c r="UZF28" s="162"/>
      <c r="UZG28" s="162"/>
      <c r="UZH28" s="162"/>
      <c r="UZI28" s="162"/>
      <c r="UZJ28" s="162"/>
      <c r="UZK28" s="162"/>
      <c r="UZL28" s="162"/>
      <c r="UZM28" s="162"/>
      <c r="UZN28" s="162"/>
      <c r="UZO28" s="162"/>
      <c r="UZP28" s="162"/>
      <c r="UZQ28" s="162"/>
      <c r="UZR28" s="162"/>
      <c r="UZS28" s="162"/>
      <c r="UZT28" s="162"/>
      <c r="UZU28" s="162"/>
      <c r="UZV28" s="162"/>
      <c r="UZW28" s="162"/>
      <c r="UZX28" s="162"/>
      <c r="UZY28" s="162"/>
      <c r="UZZ28" s="162"/>
      <c r="VAA28" s="162"/>
      <c r="VAB28" s="162"/>
      <c r="VAC28" s="162"/>
      <c r="VAD28" s="162"/>
      <c r="VAE28" s="162"/>
      <c r="VAF28" s="162"/>
      <c r="VAG28" s="162"/>
      <c r="VAH28" s="162"/>
      <c r="VAI28" s="162"/>
      <c r="VAJ28" s="162"/>
      <c r="VAK28" s="162"/>
      <c r="VAL28" s="162"/>
      <c r="VAM28" s="162"/>
      <c r="VAN28" s="162"/>
      <c r="VAO28" s="162"/>
      <c r="VAP28" s="162"/>
      <c r="VAQ28" s="162"/>
      <c r="VAR28" s="162"/>
      <c r="VAS28" s="162"/>
      <c r="VAT28" s="162"/>
      <c r="VAU28" s="162"/>
      <c r="VAV28" s="162"/>
      <c r="VAW28" s="162"/>
      <c r="VAX28" s="162"/>
      <c r="VAY28" s="162"/>
      <c r="VAZ28" s="162"/>
      <c r="VBA28" s="162"/>
      <c r="VBB28" s="162"/>
      <c r="VBC28" s="162"/>
      <c r="VBD28" s="162"/>
      <c r="VBE28" s="162"/>
      <c r="VBF28" s="162"/>
      <c r="VBG28" s="162"/>
      <c r="VBH28" s="162"/>
      <c r="VBI28" s="162"/>
      <c r="VBJ28" s="162"/>
      <c r="VBK28" s="162"/>
      <c r="VBL28" s="162"/>
      <c r="VBM28" s="162"/>
      <c r="VBN28" s="162"/>
      <c r="VBO28" s="162"/>
      <c r="VBP28" s="162"/>
      <c r="VBQ28" s="162"/>
      <c r="VBR28" s="162"/>
      <c r="VBS28" s="162"/>
      <c r="VBT28" s="162"/>
      <c r="VBU28" s="162"/>
      <c r="VBV28" s="162"/>
      <c r="VBW28" s="162"/>
      <c r="VBX28" s="162"/>
      <c r="VBY28" s="162"/>
      <c r="VBZ28" s="162"/>
      <c r="VCA28" s="162"/>
      <c r="VCB28" s="162"/>
      <c r="VCC28" s="162"/>
      <c r="VCD28" s="162"/>
      <c r="VCE28" s="162"/>
      <c r="VCF28" s="162"/>
      <c r="VCG28" s="162"/>
      <c r="VCH28" s="162"/>
      <c r="VCI28" s="162"/>
      <c r="VCJ28" s="162"/>
      <c r="VCK28" s="162"/>
      <c r="VCL28" s="162"/>
      <c r="VCM28" s="162"/>
      <c r="VCN28" s="162"/>
      <c r="VCO28" s="162"/>
      <c r="VCP28" s="162"/>
      <c r="VCQ28" s="162"/>
      <c r="VCR28" s="162"/>
      <c r="VCS28" s="162"/>
      <c r="VCT28" s="162"/>
      <c r="VCU28" s="162"/>
      <c r="VCV28" s="162"/>
      <c r="VCW28" s="162"/>
      <c r="VCX28" s="162"/>
      <c r="VCY28" s="162"/>
      <c r="VCZ28" s="162"/>
      <c r="VDA28" s="162"/>
      <c r="VDB28" s="162"/>
      <c r="VDC28" s="162"/>
      <c r="VDD28" s="162"/>
      <c r="VDE28" s="162"/>
      <c r="VDF28" s="162"/>
      <c r="VDG28" s="162"/>
      <c r="VDH28" s="162"/>
      <c r="VDI28" s="162"/>
      <c r="VDJ28" s="162"/>
      <c r="VDK28" s="162"/>
      <c r="VDL28" s="162"/>
      <c r="VDM28" s="162"/>
      <c r="VDN28" s="162"/>
      <c r="VDO28" s="162"/>
      <c r="VDP28" s="162"/>
      <c r="VDQ28" s="162"/>
      <c r="VDR28" s="162"/>
      <c r="VDS28" s="162"/>
      <c r="VDT28" s="162"/>
      <c r="VDU28" s="162"/>
      <c r="VDV28" s="162"/>
      <c r="VDW28" s="162"/>
      <c r="VDX28" s="162"/>
      <c r="VDY28" s="162"/>
      <c r="VDZ28" s="162"/>
      <c r="VEA28" s="162"/>
      <c r="VEB28" s="162"/>
      <c r="VEC28" s="162"/>
      <c r="VED28" s="162"/>
      <c r="VEE28" s="162"/>
      <c r="VEF28" s="162"/>
      <c r="VEG28" s="162"/>
      <c r="VEH28" s="162"/>
      <c r="VEI28" s="162"/>
      <c r="VEJ28" s="162"/>
      <c r="VEK28" s="162"/>
      <c r="VEL28" s="162"/>
      <c r="VEM28" s="162"/>
      <c r="VEN28" s="162"/>
      <c r="VEO28" s="162"/>
      <c r="VEP28" s="162"/>
      <c r="VEQ28" s="162"/>
      <c r="VER28" s="162"/>
      <c r="VES28" s="162"/>
      <c r="VET28" s="162"/>
      <c r="VEU28" s="162"/>
      <c r="VEV28" s="162"/>
      <c r="VEW28" s="162"/>
      <c r="VEX28" s="162"/>
      <c r="VEY28" s="162"/>
      <c r="VEZ28" s="162"/>
      <c r="VFA28" s="162"/>
      <c r="VFB28" s="162"/>
      <c r="VFC28" s="162"/>
      <c r="VFD28" s="162"/>
      <c r="VFE28" s="162"/>
      <c r="VFF28" s="162"/>
      <c r="VFG28" s="162"/>
      <c r="VFH28" s="162"/>
      <c r="VFI28" s="162"/>
      <c r="VFJ28" s="162"/>
      <c r="VFK28" s="162"/>
      <c r="VFL28" s="162"/>
      <c r="VFM28" s="162"/>
      <c r="VFN28" s="162"/>
      <c r="VFO28" s="162"/>
      <c r="VFP28" s="162"/>
      <c r="VFQ28" s="162"/>
      <c r="VFR28" s="162"/>
      <c r="VFS28" s="162"/>
      <c r="VFT28" s="162"/>
      <c r="VFU28" s="162"/>
      <c r="VFV28" s="162"/>
      <c r="VFW28" s="162"/>
      <c r="VFX28" s="162"/>
      <c r="VFY28" s="162"/>
      <c r="VFZ28" s="162"/>
      <c r="VGA28" s="162"/>
      <c r="VGB28" s="162"/>
      <c r="VGC28" s="162"/>
      <c r="VGD28" s="162"/>
      <c r="VGE28" s="162"/>
      <c r="VGF28" s="162"/>
      <c r="VGG28" s="162"/>
      <c r="VGH28" s="162"/>
      <c r="VGI28" s="162"/>
      <c r="VGJ28" s="162"/>
      <c r="VGK28" s="162"/>
      <c r="VGL28" s="162"/>
      <c r="VGM28" s="162"/>
      <c r="VGN28" s="162"/>
      <c r="VGO28" s="162"/>
      <c r="VGP28" s="162"/>
      <c r="VGQ28" s="162"/>
      <c r="VGR28" s="162"/>
      <c r="VGS28" s="162"/>
      <c r="VGT28" s="162"/>
      <c r="VGU28" s="162"/>
      <c r="VGV28" s="162"/>
      <c r="VGW28" s="162"/>
      <c r="VGX28" s="162"/>
      <c r="VGY28" s="162"/>
      <c r="VGZ28" s="162"/>
      <c r="VHA28" s="162"/>
      <c r="VHB28" s="162"/>
      <c r="VHC28" s="162"/>
      <c r="VHD28" s="162"/>
      <c r="VHE28" s="162"/>
      <c r="VHF28" s="162"/>
      <c r="VHG28" s="162"/>
      <c r="VHH28" s="162"/>
      <c r="VHI28" s="162"/>
      <c r="VHJ28" s="162"/>
      <c r="VHK28" s="162"/>
      <c r="VHL28" s="162"/>
      <c r="VHM28" s="162"/>
      <c r="VHN28" s="162"/>
      <c r="VHO28" s="162"/>
      <c r="VHP28" s="162"/>
      <c r="VHQ28" s="162"/>
      <c r="VHR28" s="162"/>
      <c r="VHS28" s="162"/>
      <c r="VHT28" s="162"/>
      <c r="VHU28" s="162"/>
      <c r="VHV28" s="162"/>
      <c r="VHW28" s="162"/>
      <c r="VHX28" s="162"/>
      <c r="VHY28" s="162"/>
      <c r="VHZ28" s="162"/>
      <c r="VIA28" s="162"/>
      <c r="VIB28" s="162"/>
      <c r="VIC28" s="162"/>
      <c r="VID28" s="162"/>
      <c r="VIE28" s="162"/>
      <c r="VIF28" s="162"/>
      <c r="VIG28" s="162"/>
      <c r="VIH28" s="162"/>
      <c r="VII28" s="162"/>
      <c r="VIJ28" s="162"/>
      <c r="VIK28" s="162"/>
      <c r="VIL28" s="162"/>
      <c r="VIM28" s="162"/>
      <c r="VIN28" s="162"/>
      <c r="VIO28" s="162"/>
      <c r="VIP28" s="162"/>
      <c r="VIQ28" s="162"/>
      <c r="VIR28" s="162"/>
      <c r="VIS28" s="162"/>
      <c r="VIT28" s="162"/>
      <c r="VIU28" s="162"/>
      <c r="VIV28" s="162"/>
      <c r="VIW28" s="162"/>
      <c r="VIX28" s="162"/>
      <c r="VIY28" s="162"/>
      <c r="VIZ28" s="162"/>
      <c r="VJA28" s="162"/>
      <c r="VJB28" s="162"/>
      <c r="VJC28" s="162"/>
      <c r="VJD28" s="162"/>
      <c r="VJE28" s="162"/>
      <c r="VJF28" s="162"/>
      <c r="VJG28" s="162"/>
      <c r="VJH28" s="162"/>
      <c r="VJI28" s="162"/>
      <c r="VJJ28" s="162"/>
      <c r="VJK28" s="162"/>
      <c r="VJL28" s="162"/>
      <c r="VJM28" s="162"/>
      <c r="VJN28" s="162"/>
      <c r="VJO28" s="162"/>
      <c r="VJP28" s="162"/>
      <c r="VJQ28" s="162"/>
      <c r="VJR28" s="162"/>
      <c r="VJS28" s="162"/>
      <c r="VJT28" s="162"/>
      <c r="VJU28" s="162"/>
      <c r="VJV28" s="162"/>
      <c r="VJW28" s="162"/>
      <c r="VJX28" s="162"/>
      <c r="VJY28" s="162"/>
      <c r="VJZ28" s="162"/>
      <c r="VKA28" s="162"/>
      <c r="VKB28" s="162"/>
      <c r="VKC28" s="162"/>
      <c r="VKD28" s="162"/>
      <c r="VKE28" s="162"/>
      <c r="VKF28" s="162"/>
      <c r="VKG28" s="162"/>
      <c r="VKH28" s="162"/>
      <c r="VKI28" s="162"/>
      <c r="VKJ28" s="162"/>
      <c r="VKK28" s="162"/>
      <c r="VKL28" s="162"/>
      <c r="VKM28" s="162"/>
      <c r="VKN28" s="162"/>
      <c r="VKO28" s="162"/>
      <c r="VKP28" s="162"/>
      <c r="VKQ28" s="162"/>
      <c r="VKR28" s="162"/>
      <c r="VKS28" s="162"/>
      <c r="VKT28" s="162"/>
      <c r="VKU28" s="162"/>
      <c r="VKV28" s="162"/>
      <c r="VKW28" s="162"/>
      <c r="VKX28" s="162"/>
      <c r="VKY28" s="162"/>
      <c r="VKZ28" s="162"/>
      <c r="VLA28" s="162"/>
      <c r="VLB28" s="162"/>
      <c r="VLC28" s="162"/>
      <c r="VLD28" s="162"/>
      <c r="VLE28" s="162"/>
      <c r="VLF28" s="162"/>
      <c r="VLG28" s="162"/>
      <c r="VLH28" s="162"/>
      <c r="VLI28" s="162"/>
      <c r="VLJ28" s="162"/>
      <c r="VLK28" s="162"/>
      <c r="VLL28" s="162"/>
      <c r="VLM28" s="162"/>
      <c r="VLN28" s="162"/>
      <c r="VLO28" s="162"/>
      <c r="VLP28" s="162"/>
      <c r="VLQ28" s="162"/>
      <c r="VLR28" s="162"/>
      <c r="VLS28" s="162"/>
      <c r="VLT28" s="162"/>
      <c r="VLU28" s="162"/>
      <c r="VLV28" s="162"/>
      <c r="VLW28" s="162"/>
      <c r="VLX28" s="162"/>
      <c r="VLY28" s="162"/>
      <c r="VLZ28" s="162"/>
      <c r="VMA28" s="162"/>
      <c r="VMB28" s="162"/>
      <c r="VMC28" s="162"/>
      <c r="VMD28" s="162"/>
      <c r="VME28" s="162"/>
      <c r="VMF28" s="162"/>
      <c r="VMG28" s="162"/>
      <c r="VMH28" s="162"/>
      <c r="VMI28" s="162"/>
      <c r="VMJ28" s="162"/>
      <c r="VMK28" s="162"/>
      <c r="VML28" s="162"/>
      <c r="VMM28" s="162"/>
      <c r="VMN28" s="162"/>
      <c r="VMO28" s="162"/>
      <c r="VMP28" s="162"/>
      <c r="VMQ28" s="162"/>
      <c r="VMR28" s="162"/>
      <c r="VMS28" s="162"/>
      <c r="VMT28" s="162"/>
      <c r="VMU28" s="162"/>
      <c r="VMV28" s="162"/>
      <c r="VMW28" s="162"/>
      <c r="VMX28" s="162"/>
      <c r="VMY28" s="162"/>
      <c r="VMZ28" s="162"/>
      <c r="VNA28" s="162"/>
      <c r="VNB28" s="162"/>
      <c r="VNC28" s="162"/>
      <c r="VND28" s="162"/>
      <c r="VNE28" s="162"/>
      <c r="VNF28" s="162"/>
      <c r="VNG28" s="162"/>
      <c r="VNH28" s="162"/>
      <c r="VNI28" s="162"/>
      <c r="VNJ28" s="162"/>
      <c r="VNK28" s="162"/>
      <c r="VNL28" s="162"/>
      <c r="VNM28" s="162"/>
      <c r="VNN28" s="162"/>
      <c r="VNO28" s="162"/>
      <c r="VNP28" s="162"/>
      <c r="VNQ28" s="162"/>
      <c r="VNR28" s="162"/>
      <c r="VNS28" s="162"/>
      <c r="VNT28" s="162"/>
      <c r="VNU28" s="162"/>
      <c r="VNV28" s="162"/>
      <c r="VNW28" s="162"/>
      <c r="VNX28" s="162"/>
      <c r="VNY28" s="162"/>
      <c r="VNZ28" s="162"/>
      <c r="VOA28" s="162"/>
      <c r="VOB28" s="162"/>
      <c r="VOC28" s="162"/>
      <c r="VOD28" s="162"/>
      <c r="VOE28" s="162"/>
      <c r="VOF28" s="162"/>
      <c r="VOG28" s="162"/>
      <c r="VOH28" s="162"/>
      <c r="VOI28" s="162"/>
      <c r="VOJ28" s="162"/>
      <c r="VOK28" s="162"/>
      <c r="VOL28" s="162"/>
      <c r="VOM28" s="162"/>
      <c r="VON28" s="162"/>
      <c r="VOO28" s="162"/>
      <c r="VOP28" s="162"/>
      <c r="VOQ28" s="162"/>
      <c r="VOR28" s="162"/>
      <c r="VOS28" s="162"/>
      <c r="VOT28" s="162"/>
      <c r="VOU28" s="162"/>
      <c r="VOV28" s="162"/>
      <c r="VOW28" s="162"/>
      <c r="VOX28" s="162"/>
      <c r="VOY28" s="162"/>
      <c r="VOZ28" s="162"/>
      <c r="VPA28" s="162"/>
      <c r="VPB28" s="162"/>
      <c r="VPC28" s="162"/>
      <c r="VPD28" s="162"/>
      <c r="VPE28" s="162"/>
      <c r="VPF28" s="162"/>
      <c r="VPG28" s="162"/>
      <c r="VPH28" s="162"/>
      <c r="VPI28" s="162"/>
      <c r="VPJ28" s="162"/>
      <c r="VPK28" s="162"/>
      <c r="VPL28" s="162"/>
      <c r="VPM28" s="162"/>
      <c r="VPN28" s="162"/>
      <c r="VPO28" s="162"/>
      <c r="VPP28" s="162"/>
      <c r="VPQ28" s="162"/>
      <c r="VPR28" s="162"/>
      <c r="VPS28" s="162"/>
      <c r="VPT28" s="162"/>
      <c r="VPU28" s="162"/>
      <c r="VPV28" s="162"/>
      <c r="VPW28" s="162"/>
      <c r="VPX28" s="162"/>
      <c r="VPY28" s="162"/>
      <c r="VPZ28" s="162"/>
      <c r="VQA28" s="162"/>
      <c r="VQB28" s="162"/>
      <c r="VQC28" s="162"/>
      <c r="VQD28" s="162"/>
      <c r="VQE28" s="162"/>
      <c r="VQF28" s="162"/>
      <c r="VQG28" s="162"/>
      <c r="VQH28" s="162"/>
      <c r="VQI28" s="162"/>
      <c r="VQJ28" s="162"/>
      <c r="VQK28" s="162"/>
      <c r="VQL28" s="162"/>
      <c r="VQM28" s="162"/>
      <c r="VQN28" s="162"/>
      <c r="VQO28" s="162"/>
      <c r="VQP28" s="162"/>
      <c r="VQQ28" s="162"/>
      <c r="VQR28" s="162"/>
      <c r="VQS28" s="162"/>
      <c r="VQT28" s="162"/>
      <c r="VQU28" s="162"/>
      <c r="VQV28" s="162"/>
      <c r="VQW28" s="162"/>
      <c r="VQX28" s="162"/>
      <c r="VQY28" s="162"/>
      <c r="VQZ28" s="162"/>
      <c r="VRA28" s="162"/>
      <c r="VRB28" s="162"/>
      <c r="VRC28" s="162"/>
      <c r="VRD28" s="162"/>
      <c r="VRE28" s="162"/>
      <c r="VRF28" s="162"/>
      <c r="VRG28" s="162"/>
      <c r="VRH28" s="162"/>
      <c r="VRI28" s="162"/>
      <c r="VRJ28" s="162"/>
      <c r="VRK28" s="162"/>
      <c r="VRL28" s="162"/>
      <c r="VRM28" s="162"/>
      <c r="VRN28" s="162"/>
      <c r="VRO28" s="162"/>
      <c r="VRP28" s="162"/>
      <c r="VRQ28" s="162"/>
      <c r="VRR28" s="162"/>
      <c r="VRS28" s="162"/>
      <c r="VRT28" s="162"/>
      <c r="VRU28" s="162"/>
      <c r="VRV28" s="162"/>
      <c r="VRW28" s="162"/>
      <c r="VRX28" s="162"/>
      <c r="VRY28" s="162"/>
      <c r="VRZ28" s="162"/>
      <c r="VSA28" s="162"/>
      <c r="VSB28" s="162"/>
      <c r="VSC28" s="162"/>
      <c r="VSD28" s="162"/>
      <c r="VSE28" s="162"/>
      <c r="VSF28" s="162"/>
      <c r="VSG28" s="162"/>
      <c r="VSH28" s="162"/>
      <c r="VSI28" s="162"/>
      <c r="VSJ28" s="162"/>
      <c r="VSK28" s="162"/>
      <c r="VSL28" s="162"/>
      <c r="VSM28" s="162"/>
      <c r="VSN28" s="162"/>
      <c r="VSO28" s="162"/>
      <c r="VSP28" s="162"/>
      <c r="VSQ28" s="162"/>
      <c r="VSR28" s="162"/>
      <c r="VSS28" s="162"/>
      <c r="VST28" s="162"/>
      <c r="VSU28" s="162"/>
      <c r="VSV28" s="162"/>
      <c r="VSW28" s="162"/>
      <c r="VSX28" s="162"/>
      <c r="VSY28" s="162"/>
      <c r="VSZ28" s="162"/>
      <c r="VTA28" s="162"/>
      <c r="VTB28" s="162"/>
      <c r="VTC28" s="162"/>
      <c r="VTD28" s="162"/>
      <c r="VTE28" s="162"/>
      <c r="VTF28" s="162"/>
      <c r="VTG28" s="162"/>
      <c r="VTH28" s="162"/>
      <c r="VTI28" s="162"/>
      <c r="VTJ28" s="162"/>
      <c r="VTK28" s="162"/>
      <c r="VTL28" s="162"/>
      <c r="VTM28" s="162"/>
      <c r="VTN28" s="162"/>
      <c r="VTO28" s="162"/>
      <c r="VTP28" s="162"/>
      <c r="VTQ28" s="162"/>
      <c r="VTR28" s="162"/>
      <c r="VTS28" s="162"/>
      <c r="VTT28" s="162"/>
      <c r="VTU28" s="162"/>
      <c r="VTV28" s="162"/>
      <c r="VTW28" s="162"/>
      <c r="VTX28" s="162"/>
      <c r="VTY28" s="162"/>
      <c r="VTZ28" s="162"/>
      <c r="VUA28" s="162"/>
      <c r="VUB28" s="162"/>
      <c r="VUC28" s="162"/>
      <c r="VUD28" s="162"/>
      <c r="VUE28" s="162"/>
      <c r="VUF28" s="162"/>
      <c r="VUG28" s="162"/>
      <c r="VUH28" s="162"/>
      <c r="VUI28" s="162"/>
      <c r="VUJ28" s="162"/>
      <c r="VUK28" s="162"/>
      <c r="VUL28" s="162"/>
      <c r="VUM28" s="162"/>
      <c r="VUN28" s="162"/>
      <c r="VUO28" s="162"/>
      <c r="VUP28" s="162"/>
      <c r="VUQ28" s="162"/>
      <c r="VUR28" s="162"/>
      <c r="VUS28" s="162"/>
      <c r="VUT28" s="162"/>
      <c r="VUU28" s="162"/>
      <c r="VUV28" s="162"/>
      <c r="VUW28" s="162"/>
      <c r="VUX28" s="162"/>
      <c r="VUY28" s="162"/>
      <c r="VUZ28" s="162"/>
      <c r="VVA28" s="162"/>
      <c r="VVB28" s="162"/>
      <c r="VVC28" s="162"/>
      <c r="VVD28" s="162"/>
      <c r="VVE28" s="162"/>
      <c r="VVF28" s="162"/>
      <c r="VVG28" s="162"/>
      <c r="VVH28" s="162"/>
      <c r="VVI28" s="162"/>
      <c r="VVJ28" s="162"/>
      <c r="VVK28" s="162"/>
      <c r="VVL28" s="162"/>
      <c r="VVM28" s="162"/>
      <c r="VVN28" s="162"/>
      <c r="VVO28" s="162"/>
      <c r="VVP28" s="162"/>
      <c r="VVQ28" s="162"/>
      <c r="VVR28" s="162"/>
      <c r="VVS28" s="162"/>
      <c r="VVT28" s="162"/>
      <c r="VVU28" s="162"/>
      <c r="VVV28" s="162"/>
      <c r="VVW28" s="162"/>
      <c r="VVX28" s="162"/>
      <c r="VVY28" s="162"/>
      <c r="VVZ28" s="162"/>
      <c r="VWA28" s="162"/>
      <c r="VWB28" s="162"/>
      <c r="VWC28" s="162"/>
      <c r="VWD28" s="162"/>
      <c r="VWE28" s="162"/>
      <c r="VWF28" s="162"/>
      <c r="VWG28" s="162"/>
      <c r="VWH28" s="162"/>
      <c r="VWI28" s="162"/>
      <c r="VWJ28" s="162"/>
      <c r="VWK28" s="162"/>
      <c r="VWL28" s="162"/>
      <c r="VWM28" s="162"/>
      <c r="VWN28" s="162"/>
      <c r="VWO28" s="162"/>
      <c r="VWP28" s="162"/>
      <c r="VWQ28" s="162"/>
      <c r="VWR28" s="162"/>
      <c r="VWS28" s="162"/>
      <c r="VWT28" s="162"/>
      <c r="VWU28" s="162"/>
      <c r="VWV28" s="162"/>
      <c r="VWW28" s="162"/>
      <c r="VWX28" s="162"/>
      <c r="VWY28" s="162"/>
      <c r="VWZ28" s="162"/>
      <c r="VXA28" s="162"/>
      <c r="VXB28" s="162"/>
      <c r="VXC28" s="162"/>
      <c r="VXD28" s="162"/>
      <c r="VXE28" s="162"/>
      <c r="VXF28" s="162"/>
      <c r="VXG28" s="162"/>
      <c r="VXH28" s="162"/>
      <c r="VXI28" s="162"/>
      <c r="VXJ28" s="162"/>
      <c r="VXK28" s="162"/>
      <c r="VXL28" s="162"/>
      <c r="VXM28" s="162"/>
      <c r="VXN28" s="162"/>
      <c r="VXO28" s="162"/>
      <c r="VXP28" s="162"/>
      <c r="VXQ28" s="162"/>
      <c r="VXR28" s="162"/>
      <c r="VXS28" s="162"/>
      <c r="VXT28" s="162"/>
      <c r="VXU28" s="162"/>
      <c r="VXV28" s="162"/>
      <c r="VXW28" s="162"/>
      <c r="VXX28" s="162"/>
      <c r="VXY28" s="162"/>
      <c r="VXZ28" s="162"/>
      <c r="VYA28" s="162"/>
      <c r="VYB28" s="162"/>
      <c r="VYC28" s="162"/>
      <c r="VYD28" s="162"/>
      <c r="VYE28" s="162"/>
      <c r="VYF28" s="162"/>
      <c r="VYG28" s="162"/>
      <c r="VYH28" s="162"/>
      <c r="VYI28" s="162"/>
      <c r="VYJ28" s="162"/>
      <c r="VYK28" s="162"/>
      <c r="VYL28" s="162"/>
      <c r="VYM28" s="162"/>
      <c r="VYN28" s="162"/>
      <c r="VYO28" s="162"/>
      <c r="VYP28" s="162"/>
      <c r="VYQ28" s="162"/>
      <c r="VYR28" s="162"/>
      <c r="VYS28" s="162"/>
      <c r="VYT28" s="162"/>
      <c r="VYU28" s="162"/>
      <c r="VYV28" s="162"/>
      <c r="VYW28" s="162"/>
      <c r="VYX28" s="162"/>
      <c r="VYY28" s="162"/>
      <c r="VYZ28" s="162"/>
      <c r="VZA28" s="162"/>
      <c r="VZB28" s="162"/>
      <c r="VZC28" s="162"/>
      <c r="VZD28" s="162"/>
      <c r="VZE28" s="162"/>
      <c r="VZF28" s="162"/>
      <c r="VZG28" s="162"/>
      <c r="VZH28" s="162"/>
      <c r="VZI28" s="162"/>
      <c r="VZJ28" s="162"/>
      <c r="VZK28" s="162"/>
      <c r="VZL28" s="162"/>
      <c r="VZM28" s="162"/>
      <c r="VZN28" s="162"/>
      <c r="VZO28" s="162"/>
      <c r="VZP28" s="162"/>
      <c r="VZQ28" s="162"/>
      <c r="VZR28" s="162"/>
      <c r="VZS28" s="162"/>
      <c r="VZT28" s="162"/>
      <c r="VZU28" s="162"/>
      <c r="VZV28" s="162"/>
      <c r="VZW28" s="162"/>
      <c r="VZX28" s="162"/>
      <c r="VZY28" s="162"/>
      <c r="VZZ28" s="162"/>
      <c r="WAA28" s="162"/>
      <c r="WAB28" s="162"/>
      <c r="WAC28" s="162"/>
      <c r="WAD28" s="162"/>
      <c r="WAE28" s="162"/>
      <c r="WAF28" s="162"/>
      <c r="WAG28" s="162"/>
      <c r="WAH28" s="162"/>
      <c r="WAI28" s="162"/>
      <c r="WAJ28" s="162"/>
      <c r="WAK28" s="162"/>
      <c r="WAL28" s="162"/>
      <c r="WAM28" s="162"/>
      <c r="WAN28" s="162"/>
      <c r="WAO28" s="162"/>
      <c r="WAP28" s="162"/>
      <c r="WAQ28" s="162"/>
      <c r="WAR28" s="162"/>
      <c r="WAS28" s="162"/>
      <c r="WAT28" s="162"/>
      <c r="WAU28" s="162"/>
      <c r="WAV28" s="162"/>
      <c r="WAW28" s="162"/>
      <c r="WAX28" s="162"/>
      <c r="WAY28" s="162"/>
      <c r="WAZ28" s="162"/>
      <c r="WBA28" s="162"/>
      <c r="WBB28" s="162"/>
      <c r="WBC28" s="162"/>
      <c r="WBD28" s="162"/>
      <c r="WBE28" s="162"/>
      <c r="WBF28" s="162"/>
      <c r="WBG28" s="162"/>
      <c r="WBH28" s="162"/>
      <c r="WBI28" s="162"/>
      <c r="WBJ28" s="162"/>
      <c r="WBK28" s="162"/>
      <c r="WBL28" s="162"/>
      <c r="WBM28" s="162"/>
      <c r="WBN28" s="162"/>
      <c r="WBO28" s="162"/>
      <c r="WBP28" s="162"/>
      <c r="WBQ28" s="162"/>
      <c r="WBR28" s="162"/>
      <c r="WBS28" s="162"/>
      <c r="WBT28" s="162"/>
      <c r="WBU28" s="162"/>
      <c r="WBV28" s="162"/>
      <c r="WBW28" s="162"/>
      <c r="WBX28" s="162"/>
      <c r="WBY28" s="162"/>
      <c r="WBZ28" s="162"/>
      <c r="WCA28" s="162"/>
      <c r="WCB28" s="162"/>
      <c r="WCC28" s="162"/>
      <c r="WCD28" s="162"/>
      <c r="WCE28" s="162"/>
      <c r="WCF28" s="162"/>
      <c r="WCG28" s="162"/>
      <c r="WCH28" s="162"/>
      <c r="WCI28" s="162"/>
      <c r="WCJ28" s="162"/>
      <c r="WCK28" s="162"/>
      <c r="WCL28" s="162"/>
      <c r="WCM28" s="162"/>
      <c r="WCN28" s="162"/>
      <c r="WCO28" s="162"/>
      <c r="WCP28" s="162"/>
      <c r="WCQ28" s="162"/>
      <c r="WCR28" s="162"/>
      <c r="WCS28" s="162"/>
      <c r="WCT28" s="162"/>
      <c r="WCU28" s="162"/>
      <c r="WCV28" s="162"/>
      <c r="WCW28" s="162"/>
      <c r="WCX28" s="162"/>
      <c r="WCY28" s="162"/>
      <c r="WCZ28" s="162"/>
      <c r="WDA28" s="162"/>
      <c r="WDB28" s="162"/>
      <c r="WDC28" s="162"/>
      <c r="WDD28" s="162"/>
      <c r="WDE28" s="162"/>
      <c r="WDF28" s="162"/>
      <c r="WDG28" s="162"/>
      <c r="WDH28" s="162"/>
      <c r="WDI28" s="162"/>
      <c r="WDJ28" s="162"/>
      <c r="WDK28" s="162"/>
      <c r="WDL28" s="162"/>
      <c r="WDM28" s="162"/>
      <c r="WDN28" s="162"/>
      <c r="WDO28" s="162"/>
      <c r="WDP28" s="162"/>
      <c r="WDQ28" s="162"/>
      <c r="WDR28" s="162"/>
      <c r="WDS28" s="162"/>
      <c r="WDT28" s="162"/>
      <c r="WDU28" s="162"/>
      <c r="WDV28" s="162"/>
      <c r="WDW28" s="162"/>
      <c r="WDX28" s="162"/>
      <c r="WDY28" s="162"/>
      <c r="WDZ28" s="162"/>
      <c r="WEA28" s="162"/>
      <c r="WEB28" s="162"/>
      <c r="WEC28" s="162"/>
      <c r="WED28" s="162"/>
      <c r="WEE28" s="162"/>
      <c r="WEF28" s="162"/>
      <c r="WEG28" s="162"/>
      <c r="WEH28" s="162"/>
      <c r="WEI28" s="162"/>
      <c r="WEJ28" s="162"/>
      <c r="WEK28" s="162"/>
      <c r="WEL28" s="162"/>
      <c r="WEM28" s="162"/>
      <c r="WEN28" s="162"/>
      <c r="WEO28" s="162"/>
      <c r="WEP28" s="162"/>
      <c r="WEQ28" s="162"/>
      <c r="WER28" s="162"/>
      <c r="WES28" s="162"/>
      <c r="WET28" s="162"/>
      <c r="WEU28" s="162"/>
      <c r="WEV28" s="162"/>
      <c r="WEW28" s="162"/>
      <c r="WEX28" s="162"/>
      <c r="WEY28" s="162"/>
      <c r="WEZ28" s="162"/>
      <c r="WFA28" s="162"/>
      <c r="WFB28" s="162"/>
      <c r="WFC28" s="162"/>
      <c r="WFD28" s="162"/>
      <c r="WFE28" s="162"/>
      <c r="WFF28" s="162"/>
      <c r="WFG28" s="162"/>
      <c r="WFH28" s="162"/>
      <c r="WFI28" s="162"/>
      <c r="WFJ28" s="162"/>
      <c r="WFK28" s="162"/>
      <c r="WFL28" s="162"/>
      <c r="WFM28" s="162"/>
      <c r="WFN28" s="162"/>
      <c r="WFO28" s="162"/>
      <c r="WFP28" s="162"/>
      <c r="WFQ28" s="162"/>
      <c r="WFR28" s="162"/>
      <c r="WFS28" s="162"/>
      <c r="WFT28" s="162"/>
      <c r="WFU28" s="162"/>
      <c r="WFV28" s="162"/>
      <c r="WFW28" s="162"/>
      <c r="WFX28" s="162"/>
      <c r="WFY28" s="162"/>
      <c r="WFZ28" s="162"/>
      <c r="WGA28" s="162"/>
      <c r="WGB28" s="162"/>
      <c r="WGC28" s="162"/>
      <c r="WGD28" s="162"/>
      <c r="WGE28" s="162"/>
      <c r="WGF28" s="162"/>
      <c r="WGG28" s="162"/>
      <c r="WGH28" s="162"/>
      <c r="WGI28" s="162"/>
      <c r="WGJ28" s="162"/>
      <c r="WGK28" s="162"/>
      <c r="WGL28" s="162"/>
      <c r="WGM28" s="162"/>
      <c r="WGN28" s="162"/>
      <c r="WGO28" s="162"/>
      <c r="WGP28" s="162"/>
      <c r="WGQ28" s="162"/>
      <c r="WGR28" s="162"/>
      <c r="WGS28" s="162"/>
      <c r="WGT28" s="162"/>
      <c r="WGU28" s="162"/>
      <c r="WGV28" s="162"/>
      <c r="WGW28" s="162"/>
      <c r="WGX28" s="162"/>
      <c r="WGY28" s="162"/>
      <c r="WGZ28" s="162"/>
      <c r="WHA28" s="162"/>
      <c r="WHB28" s="162"/>
      <c r="WHC28" s="162"/>
      <c r="WHD28" s="162"/>
      <c r="WHE28" s="162"/>
      <c r="WHF28" s="162"/>
      <c r="WHG28" s="162"/>
      <c r="WHH28" s="162"/>
      <c r="WHI28" s="162"/>
      <c r="WHJ28" s="162"/>
      <c r="WHK28" s="162"/>
      <c r="WHL28" s="162"/>
      <c r="WHM28" s="162"/>
      <c r="WHN28" s="162"/>
      <c r="WHO28" s="162"/>
      <c r="WHP28" s="162"/>
      <c r="WHQ28" s="162"/>
      <c r="WHR28" s="162"/>
      <c r="WHS28" s="162"/>
      <c r="WHT28" s="162"/>
      <c r="WHU28" s="162"/>
      <c r="WHV28" s="162"/>
      <c r="WHW28" s="162"/>
      <c r="WHX28" s="162"/>
      <c r="WHY28" s="162"/>
      <c r="WHZ28" s="162"/>
      <c r="WIA28" s="162"/>
      <c r="WIB28" s="162"/>
      <c r="WIC28" s="162"/>
      <c r="WID28" s="162"/>
      <c r="WIE28" s="162"/>
      <c r="WIF28" s="162"/>
      <c r="WIG28" s="162"/>
      <c r="WIH28" s="162"/>
      <c r="WII28" s="162"/>
      <c r="WIJ28" s="162"/>
      <c r="WIK28" s="162"/>
      <c r="WIL28" s="162"/>
      <c r="WIM28" s="162"/>
      <c r="WIN28" s="162"/>
      <c r="WIO28" s="162"/>
      <c r="WIP28" s="162"/>
      <c r="WIQ28" s="162"/>
      <c r="WIR28" s="162"/>
      <c r="WIS28" s="162"/>
      <c r="WIT28" s="162"/>
      <c r="WIU28" s="162"/>
      <c r="WIV28" s="162"/>
      <c r="WIW28" s="162"/>
      <c r="WIX28" s="162"/>
      <c r="WIY28" s="162"/>
      <c r="WIZ28" s="162"/>
      <c r="WJA28" s="162"/>
      <c r="WJB28" s="162"/>
      <c r="WJC28" s="162"/>
      <c r="WJD28" s="162"/>
      <c r="WJE28" s="162"/>
      <c r="WJF28" s="162"/>
      <c r="WJG28" s="162"/>
      <c r="WJH28" s="162"/>
      <c r="WJI28" s="162"/>
      <c r="WJJ28" s="162"/>
      <c r="WJK28" s="162"/>
      <c r="WJL28" s="162"/>
      <c r="WJM28" s="162"/>
      <c r="WJN28" s="162"/>
      <c r="WJO28" s="162"/>
      <c r="WJP28" s="162"/>
      <c r="WJQ28" s="162"/>
      <c r="WJR28" s="162"/>
      <c r="WJS28" s="162"/>
      <c r="WJT28" s="162"/>
      <c r="WJU28" s="162"/>
      <c r="WJV28" s="162"/>
      <c r="WJW28" s="162"/>
      <c r="WJX28" s="162"/>
      <c r="WJY28" s="162"/>
      <c r="WJZ28" s="162"/>
      <c r="WKA28" s="162"/>
      <c r="WKB28" s="162"/>
      <c r="WKC28" s="162"/>
      <c r="WKD28" s="162"/>
      <c r="WKE28" s="162"/>
      <c r="WKF28" s="162"/>
      <c r="WKG28" s="162"/>
      <c r="WKH28" s="162"/>
      <c r="WKI28" s="162"/>
      <c r="WKJ28" s="162"/>
      <c r="WKK28" s="162"/>
      <c r="WKL28" s="162"/>
      <c r="WKM28" s="162"/>
      <c r="WKN28" s="162"/>
      <c r="WKO28" s="162"/>
      <c r="WKP28" s="162"/>
      <c r="WKQ28" s="162"/>
      <c r="WKR28" s="162"/>
      <c r="WKS28" s="162"/>
      <c r="WKT28" s="162"/>
      <c r="WKU28" s="162"/>
      <c r="WKV28" s="162"/>
      <c r="WKW28" s="162"/>
      <c r="WKX28" s="162"/>
      <c r="WKY28" s="162"/>
      <c r="WKZ28" s="162"/>
      <c r="WLA28" s="162"/>
      <c r="WLB28" s="162"/>
      <c r="WLC28" s="162"/>
      <c r="WLD28" s="162"/>
      <c r="WLE28" s="162"/>
      <c r="WLF28" s="162"/>
      <c r="WLG28" s="162"/>
      <c r="WLH28" s="162"/>
      <c r="WLI28" s="162"/>
      <c r="WLJ28" s="162"/>
      <c r="WLK28" s="162"/>
      <c r="WLL28" s="162"/>
      <c r="WLM28" s="162"/>
      <c r="WLN28" s="162"/>
      <c r="WLO28" s="162"/>
      <c r="WLP28" s="162"/>
      <c r="WLQ28" s="162"/>
      <c r="WLR28" s="162"/>
      <c r="WLS28" s="162"/>
      <c r="WLT28" s="162"/>
      <c r="WLU28" s="162"/>
      <c r="WLV28" s="162"/>
      <c r="WLW28" s="162"/>
      <c r="WLX28" s="162"/>
      <c r="WLY28" s="162"/>
      <c r="WLZ28" s="162"/>
      <c r="WMA28" s="162"/>
      <c r="WMB28" s="162"/>
      <c r="WMC28" s="162"/>
      <c r="WMD28" s="162"/>
      <c r="WME28" s="162"/>
      <c r="WMF28" s="162"/>
      <c r="WMG28" s="162"/>
      <c r="WMH28" s="162"/>
      <c r="WMI28" s="162"/>
      <c r="WMJ28" s="162"/>
      <c r="WMK28" s="162"/>
      <c r="WML28" s="162"/>
      <c r="WMM28" s="162"/>
      <c r="WMN28" s="162"/>
      <c r="WMO28" s="162"/>
      <c r="WMP28" s="162"/>
      <c r="WMQ28" s="162"/>
      <c r="WMR28" s="162"/>
      <c r="WMS28" s="162"/>
      <c r="WMT28" s="162"/>
      <c r="WMU28" s="162"/>
      <c r="WMV28" s="162"/>
      <c r="WMW28" s="162"/>
      <c r="WMX28" s="162"/>
      <c r="WMY28" s="162"/>
      <c r="WMZ28" s="162"/>
      <c r="WNA28" s="162"/>
      <c r="WNB28" s="162"/>
      <c r="WNC28" s="162"/>
      <c r="WND28" s="162"/>
      <c r="WNE28" s="162"/>
      <c r="WNF28" s="162"/>
      <c r="WNG28" s="162"/>
      <c r="WNH28" s="162"/>
      <c r="WNI28" s="162"/>
      <c r="WNJ28" s="162"/>
      <c r="WNK28" s="162"/>
      <c r="WNL28" s="162"/>
      <c r="WNM28" s="162"/>
      <c r="WNN28" s="162"/>
      <c r="WNO28" s="162"/>
      <c r="WNP28" s="162"/>
      <c r="WNQ28" s="162"/>
      <c r="WNR28" s="162"/>
      <c r="WNS28" s="162"/>
      <c r="WNT28" s="162"/>
      <c r="WNU28" s="162"/>
      <c r="WNV28" s="162"/>
      <c r="WNW28" s="162"/>
      <c r="WNX28" s="162"/>
      <c r="WNY28" s="162"/>
      <c r="WNZ28" s="162"/>
      <c r="WOA28" s="162"/>
      <c r="WOB28" s="162"/>
      <c r="WOC28" s="162"/>
      <c r="WOD28" s="162"/>
      <c r="WOE28" s="162"/>
      <c r="WOF28" s="162"/>
      <c r="WOG28" s="162"/>
      <c r="WOH28" s="162"/>
      <c r="WOI28" s="162"/>
      <c r="WOJ28" s="162"/>
      <c r="WOK28" s="162"/>
      <c r="WOL28" s="162"/>
      <c r="WOM28" s="162"/>
      <c r="WON28" s="162"/>
      <c r="WOO28" s="162"/>
      <c r="WOP28" s="162"/>
      <c r="WOQ28" s="162"/>
      <c r="WOR28" s="162"/>
      <c r="WOS28" s="162"/>
      <c r="WOT28" s="162"/>
      <c r="WOU28" s="162"/>
      <c r="WOV28" s="162"/>
      <c r="WOW28" s="162"/>
      <c r="WOX28" s="162"/>
      <c r="WOY28" s="162"/>
      <c r="WOZ28" s="162"/>
      <c r="WPA28" s="162"/>
      <c r="WPB28" s="162"/>
      <c r="WPC28" s="162"/>
      <c r="WPD28" s="162"/>
      <c r="WPE28" s="162"/>
      <c r="WPF28" s="162"/>
      <c r="WPG28" s="162"/>
      <c r="WPH28" s="162"/>
      <c r="WPI28" s="162"/>
      <c r="WPJ28" s="162"/>
      <c r="WPK28" s="162"/>
      <c r="WPL28" s="162"/>
      <c r="WPM28" s="162"/>
      <c r="WPN28" s="162"/>
      <c r="WPO28" s="162"/>
      <c r="WPP28" s="162"/>
      <c r="WPQ28" s="162"/>
      <c r="WPR28" s="162"/>
      <c r="WPS28" s="162"/>
      <c r="WPT28" s="162"/>
      <c r="WPU28" s="162"/>
      <c r="WPV28" s="162"/>
      <c r="WPW28" s="162"/>
      <c r="WPX28" s="162"/>
      <c r="WPY28" s="162"/>
      <c r="WPZ28" s="162"/>
      <c r="WQA28" s="162"/>
      <c r="WQB28" s="162"/>
      <c r="WQC28" s="162"/>
      <c r="WQD28" s="162"/>
      <c r="WQE28" s="162"/>
      <c r="WQF28" s="162"/>
      <c r="WQG28" s="162"/>
      <c r="WQH28" s="162"/>
      <c r="WQI28" s="162"/>
      <c r="WQJ28" s="162"/>
      <c r="WQK28" s="162"/>
      <c r="WQL28" s="162"/>
      <c r="WQM28" s="162"/>
      <c r="WQN28" s="162"/>
      <c r="WQO28" s="162"/>
      <c r="WQP28" s="162"/>
      <c r="WQQ28" s="162"/>
      <c r="WQR28" s="162"/>
      <c r="WQS28" s="162"/>
      <c r="WQT28" s="162"/>
      <c r="WQU28" s="162"/>
      <c r="WQV28" s="162"/>
      <c r="WQW28" s="162"/>
      <c r="WQX28" s="162"/>
      <c r="WQY28" s="162"/>
      <c r="WQZ28" s="162"/>
      <c r="WRA28" s="162"/>
      <c r="WRB28" s="162"/>
      <c r="WRC28" s="162"/>
      <c r="WRD28" s="162"/>
      <c r="WRE28" s="162"/>
      <c r="WRF28" s="162"/>
      <c r="WRG28" s="162"/>
      <c r="WRH28" s="162"/>
      <c r="WRI28" s="162"/>
      <c r="WRJ28" s="162"/>
      <c r="WRK28" s="162"/>
      <c r="WRL28" s="162"/>
      <c r="WRM28" s="162"/>
      <c r="WRN28" s="162"/>
      <c r="WRO28" s="162"/>
      <c r="WRP28" s="162"/>
      <c r="WRQ28" s="162"/>
      <c r="WRR28" s="162"/>
      <c r="WRS28" s="162"/>
      <c r="WRT28" s="162"/>
      <c r="WRU28" s="162"/>
      <c r="WRV28" s="162"/>
      <c r="WRW28" s="162"/>
      <c r="WRX28" s="162"/>
      <c r="WRY28" s="162"/>
      <c r="WRZ28" s="162"/>
      <c r="WSA28" s="162"/>
      <c r="WSB28" s="162"/>
      <c r="WSC28" s="162"/>
      <c r="WSD28" s="162"/>
      <c r="WSE28" s="162"/>
      <c r="WSF28" s="162"/>
      <c r="WSG28" s="162"/>
      <c r="WSH28" s="162"/>
      <c r="WSI28" s="162"/>
      <c r="WSJ28" s="162"/>
      <c r="WSK28" s="162"/>
      <c r="WSL28" s="162"/>
      <c r="WSM28" s="162"/>
      <c r="WSN28" s="162"/>
      <c r="WSO28" s="162"/>
      <c r="WSP28" s="162"/>
      <c r="WSQ28" s="162"/>
      <c r="WSR28" s="162"/>
      <c r="WSS28" s="162"/>
      <c r="WST28" s="162"/>
      <c r="WSU28" s="162"/>
      <c r="WSV28" s="162"/>
      <c r="WSW28" s="162"/>
      <c r="WSX28" s="162"/>
      <c r="WSY28" s="162"/>
      <c r="WSZ28" s="162"/>
      <c r="WTA28" s="162"/>
      <c r="WTB28" s="162"/>
      <c r="WTC28" s="162"/>
      <c r="WTD28" s="162"/>
      <c r="WTE28" s="162"/>
      <c r="WTF28" s="162"/>
      <c r="WTG28" s="162"/>
      <c r="WTH28" s="162"/>
      <c r="WTI28" s="162"/>
      <c r="WTJ28" s="162"/>
      <c r="WTK28" s="162"/>
      <c r="WTL28" s="162"/>
      <c r="WTM28" s="162"/>
      <c r="WTN28" s="162"/>
      <c r="WTO28" s="162"/>
      <c r="WTP28" s="162"/>
      <c r="WTQ28" s="162"/>
      <c r="WTR28" s="162"/>
      <c r="WTS28" s="162"/>
      <c r="WTT28" s="162"/>
      <c r="WTU28" s="162"/>
      <c r="WTV28" s="162"/>
      <c r="WTW28" s="162"/>
      <c r="WTX28" s="162"/>
      <c r="WTY28" s="162"/>
      <c r="WTZ28" s="162"/>
      <c r="WUA28" s="162"/>
      <c r="WUB28" s="162"/>
      <c r="WUC28" s="162"/>
      <c r="WUD28" s="162"/>
      <c r="WUE28" s="162"/>
      <c r="WUF28" s="162"/>
      <c r="WUG28" s="162"/>
      <c r="WUH28" s="162"/>
      <c r="WUI28" s="162"/>
      <c r="WUJ28" s="162"/>
      <c r="WUK28" s="162"/>
      <c r="WUL28" s="162"/>
      <c r="WUM28" s="162"/>
      <c r="WUN28" s="162"/>
      <c r="WUO28" s="162"/>
      <c r="WUP28" s="162"/>
      <c r="WUQ28" s="162"/>
      <c r="WUR28" s="162"/>
      <c r="WUS28" s="162"/>
      <c r="WUT28" s="162"/>
      <c r="WUU28" s="162"/>
      <c r="WUV28" s="162"/>
      <c r="WUW28" s="162"/>
      <c r="WUX28" s="162"/>
      <c r="WUY28" s="162"/>
      <c r="WUZ28" s="162"/>
      <c r="WVA28" s="162"/>
      <c r="WVB28" s="162"/>
      <c r="WVC28" s="162"/>
      <c r="WVD28" s="162"/>
      <c r="WVE28" s="162"/>
      <c r="WVF28" s="162"/>
      <c r="WVG28" s="162"/>
      <c r="WVH28" s="162"/>
      <c r="WVI28" s="162"/>
      <c r="WVJ28" s="162"/>
      <c r="WVK28" s="162"/>
      <c r="WVL28" s="162"/>
      <c r="WVM28" s="162"/>
      <c r="WVN28" s="162"/>
      <c r="WVO28" s="162"/>
      <c r="WVP28" s="162"/>
      <c r="WVQ28" s="162"/>
      <c r="WVR28" s="162"/>
      <c r="WVS28" s="162"/>
      <c r="WVT28" s="162"/>
      <c r="WVU28" s="162"/>
      <c r="WVV28" s="162"/>
      <c r="WVW28" s="162"/>
      <c r="WVX28" s="162"/>
      <c r="WVY28" s="162"/>
      <c r="WVZ28" s="162"/>
      <c r="WWA28" s="162"/>
      <c r="WWB28" s="162"/>
      <c r="WWC28" s="162"/>
      <c r="WWD28" s="162"/>
      <c r="WWE28" s="162"/>
      <c r="WWF28" s="162"/>
      <c r="WWG28" s="162"/>
      <c r="WWH28" s="162"/>
      <c r="WWI28" s="162"/>
      <c r="WWJ28" s="162"/>
      <c r="WWK28" s="162"/>
      <c r="WWL28" s="162"/>
      <c r="WWM28" s="162"/>
      <c r="WWN28" s="162"/>
      <c r="WWO28" s="162"/>
      <c r="WWP28" s="162"/>
      <c r="WWQ28" s="162"/>
      <c r="WWR28" s="162"/>
      <c r="WWS28" s="162"/>
      <c r="WWT28" s="162"/>
      <c r="WWU28" s="162"/>
      <c r="WWV28" s="162"/>
      <c r="WWW28" s="162"/>
      <c r="WWX28" s="162"/>
      <c r="WWY28" s="162"/>
      <c r="WWZ28" s="162"/>
      <c r="WXA28" s="162"/>
      <c r="WXB28" s="162"/>
      <c r="WXC28" s="162"/>
      <c r="WXD28" s="162"/>
      <c r="WXE28" s="162"/>
      <c r="WXF28" s="162"/>
      <c r="WXG28" s="162"/>
      <c r="WXH28" s="162"/>
      <c r="WXI28" s="162"/>
      <c r="WXJ28" s="162"/>
      <c r="WXK28" s="162"/>
      <c r="WXL28" s="162"/>
      <c r="WXM28" s="162"/>
      <c r="WXN28" s="162"/>
      <c r="WXO28" s="162"/>
      <c r="WXP28" s="162"/>
      <c r="WXQ28" s="162"/>
      <c r="WXR28" s="162"/>
      <c r="WXS28" s="162"/>
      <c r="WXT28" s="162"/>
      <c r="WXU28" s="162"/>
      <c r="WXV28" s="162"/>
      <c r="WXW28" s="162"/>
      <c r="WXX28" s="162"/>
      <c r="WXY28" s="162"/>
      <c r="WXZ28" s="162"/>
      <c r="WYA28" s="162"/>
      <c r="WYB28" s="162"/>
      <c r="WYC28" s="162"/>
      <c r="WYD28" s="162"/>
      <c r="WYE28" s="162"/>
      <c r="WYF28" s="162"/>
      <c r="WYG28" s="162"/>
      <c r="WYH28" s="162"/>
      <c r="WYI28" s="162"/>
      <c r="WYJ28" s="162"/>
      <c r="WYK28" s="162"/>
      <c r="WYL28" s="162"/>
      <c r="WYM28" s="162"/>
      <c r="WYN28" s="162"/>
      <c r="WYO28" s="162"/>
      <c r="WYP28" s="162"/>
      <c r="WYQ28" s="162"/>
      <c r="WYR28" s="162"/>
      <c r="WYS28" s="162"/>
      <c r="WYT28" s="162"/>
      <c r="WYU28" s="162"/>
      <c r="WYV28" s="162"/>
      <c r="WYW28" s="162"/>
      <c r="WYX28" s="162"/>
      <c r="WYY28" s="162"/>
      <c r="WYZ28" s="162"/>
      <c r="WZA28" s="162"/>
      <c r="WZB28" s="162"/>
      <c r="WZC28" s="162"/>
      <c r="WZD28" s="162"/>
      <c r="WZE28" s="162"/>
      <c r="WZF28" s="162"/>
      <c r="WZG28" s="162"/>
      <c r="WZH28" s="162"/>
      <c r="WZI28" s="162"/>
      <c r="WZJ28" s="162"/>
      <c r="WZK28" s="162"/>
      <c r="WZL28" s="162"/>
      <c r="WZM28" s="162"/>
      <c r="WZN28" s="162"/>
      <c r="WZO28" s="162"/>
      <c r="WZP28" s="162"/>
      <c r="WZQ28" s="162"/>
      <c r="WZR28" s="162"/>
      <c r="WZS28" s="162"/>
      <c r="WZT28" s="162"/>
      <c r="WZU28" s="162"/>
      <c r="WZV28" s="162"/>
      <c r="WZW28" s="162"/>
      <c r="WZX28" s="162"/>
      <c r="WZY28" s="162"/>
      <c r="WZZ28" s="162"/>
      <c r="XAA28" s="162"/>
      <c r="XAB28" s="162"/>
      <c r="XAC28" s="162"/>
      <c r="XAD28" s="162"/>
      <c r="XAE28" s="162"/>
      <c r="XAF28" s="162"/>
      <c r="XAG28" s="162"/>
      <c r="XAH28" s="162"/>
      <c r="XAI28" s="162"/>
      <c r="XAJ28" s="162"/>
      <c r="XAK28" s="162"/>
      <c r="XAL28" s="162"/>
      <c r="XAM28" s="162"/>
      <c r="XAN28" s="162"/>
      <c r="XAO28" s="162"/>
      <c r="XAP28" s="162"/>
      <c r="XAQ28" s="162"/>
      <c r="XAR28" s="162"/>
      <c r="XAS28" s="162"/>
      <c r="XAT28" s="162"/>
      <c r="XAU28" s="162"/>
      <c r="XAV28" s="162"/>
      <c r="XAW28" s="162"/>
      <c r="XAX28" s="162"/>
      <c r="XAY28" s="162"/>
      <c r="XAZ28" s="162"/>
      <c r="XBA28" s="162"/>
      <c r="XBB28" s="162"/>
      <c r="XBC28" s="162"/>
      <c r="XBD28" s="162"/>
      <c r="XBE28" s="162"/>
      <c r="XBF28" s="162"/>
      <c r="XBG28" s="162"/>
      <c r="XBH28" s="162"/>
      <c r="XBI28" s="162"/>
      <c r="XBJ28" s="162"/>
      <c r="XBK28" s="162"/>
      <c r="XBL28" s="162"/>
      <c r="XBM28" s="162"/>
      <c r="XBN28" s="162"/>
      <c r="XBO28" s="162"/>
      <c r="XBP28" s="162"/>
      <c r="XBQ28" s="162"/>
      <c r="XBR28" s="162"/>
      <c r="XBS28" s="162"/>
      <c r="XBT28" s="162"/>
      <c r="XBU28" s="162"/>
      <c r="XBV28" s="162"/>
      <c r="XBW28" s="162"/>
      <c r="XBX28" s="162"/>
      <c r="XBY28" s="162"/>
      <c r="XBZ28" s="162"/>
      <c r="XCA28" s="162"/>
      <c r="XCB28" s="162"/>
      <c r="XCC28" s="162"/>
      <c r="XCD28" s="162"/>
      <c r="XCE28" s="162"/>
      <c r="XCF28" s="162"/>
      <c r="XCG28" s="162"/>
      <c r="XCH28" s="162"/>
      <c r="XCI28" s="162"/>
      <c r="XCJ28" s="162"/>
      <c r="XCK28" s="162"/>
      <c r="XCL28" s="162"/>
      <c r="XCM28" s="162"/>
      <c r="XCN28" s="162"/>
      <c r="XCO28" s="162"/>
      <c r="XCP28" s="162"/>
      <c r="XCQ28" s="162"/>
      <c r="XCR28" s="162"/>
      <c r="XCS28" s="162"/>
      <c r="XCT28" s="162"/>
      <c r="XCU28" s="162"/>
      <c r="XCV28" s="162"/>
      <c r="XCW28" s="162"/>
      <c r="XCX28" s="162"/>
      <c r="XCY28" s="162"/>
      <c r="XCZ28" s="162"/>
      <c r="XDA28" s="162"/>
      <c r="XDB28" s="162"/>
      <c r="XDC28" s="162"/>
      <c r="XDD28" s="162"/>
      <c r="XDE28" s="162"/>
      <c r="XDF28" s="162"/>
      <c r="XDG28" s="162"/>
      <c r="XDH28" s="162"/>
      <c r="XDI28" s="162"/>
      <c r="XDJ28" s="162"/>
      <c r="XDK28" s="162"/>
      <c r="XDL28" s="162"/>
      <c r="XDM28" s="162"/>
      <c r="XDN28" s="162"/>
      <c r="XDO28" s="162"/>
      <c r="XDP28" s="162"/>
      <c r="XDQ28" s="162"/>
      <c r="XDR28" s="162"/>
      <c r="XDS28" s="162"/>
      <c r="XDT28" s="162"/>
      <c r="XDU28" s="162"/>
      <c r="XDV28" s="162"/>
      <c r="XDW28" s="162"/>
      <c r="XDX28" s="162"/>
      <c r="XDY28" s="162"/>
      <c r="XDZ28" s="162"/>
      <c r="XEA28" s="162"/>
      <c r="XEB28" s="162"/>
      <c r="XEC28" s="162"/>
      <c r="XED28" s="162"/>
      <c r="XEE28" s="162"/>
      <c r="XEF28" s="162"/>
      <c r="XEG28" s="162"/>
      <c r="XEH28" s="162"/>
      <c r="XEI28" s="162"/>
      <c r="XEJ28" s="162"/>
      <c r="XEK28" s="162"/>
      <c r="XEL28" s="162"/>
      <c r="XEM28" s="162"/>
      <c r="XEN28" s="162"/>
      <c r="XEO28" s="162"/>
      <c r="XEP28" s="162"/>
      <c r="XEQ28" s="162"/>
      <c r="XER28" s="162"/>
      <c r="XES28" s="162"/>
      <c r="XET28" s="162"/>
      <c r="XEU28" s="162"/>
      <c r="XEV28" s="162"/>
      <c r="XEW28" s="162"/>
      <c r="XEX28" s="162"/>
      <c r="XEY28" s="162"/>
      <c r="XEZ28" s="162"/>
      <c r="XFA28" s="162"/>
    </row>
    <row r="29" spans="1:16381" s="162" customFormat="1" ht="38.25" hidden="1">
      <c r="A29" s="162" t="s">
        <v>400</v>
      </c>
      <c r="F29" s="162" t="s">
        <v>398</v>
      </c>
      <c r="G29" s="165" t="s">
        <v>386</v>
      </c>
      <c r="K29" s="163" t="s">
        <v>383</v>
      </c>
      <c r="Y29" s="162" t="s">
        <v>392</v>
      </c>
      <c r="AC29" s="164" t="s">
        <v>395</v>
      </c>
      <c r="AD29" s="162" t="s">
        <v>396</v>
      </c>
    </row>
    <row r="30" spans="1:16381" s="156" customFormat="1" ht="140.25">
      <c r="A30" s="170"/>
      <c r="B30" s="170"/>
      <c r="C30" s="170"/>
      <c r="D30" s="170"/>
      <c r="E30" s="170"/>
      <c r="F30" s="170"/>
      <c r="G30" s="170" t="s">
        <v>394</v>
      </c>
      <c r="H30" s="170" t="s">
        <v>411</v>
      </c>
      <c r="I30" s="170"/>
      <c r="J30" s="170"/>
      <c r="K30" s="170"/>
      <c r="L30" s="170" t="s">
        <v>415</v>
      </c>
      <c r="M30" s="170" t="s">
        <v>416</v>
      </c>
      <c r="N30" s="170" t="s">
        <v>417</v>
      </c>
      <c r="O30" s="172">
        <v>1</v>
      </c>
      <c r="P30" s="172">
        <v>1</v>
      </c>
      <c r="Q30" s="172">
        <v>1</v>
      </c>
      <c r="R30" s="172">
        <v>1</v>
      </c>
      <c r="S30" s="172">
        <v>1</v>
      </c>
      <c r="T30" s="172">
        <v>1</v>
      </c>
      <c r="U30" s="172">
        <v>1</v>
      </c>
      <c r="V30" s="172">
        <v>0.05</v>
      </c>
      <c r="W30" s="170" t="s">
        <v>418</v>
      </c>
      <c r="X30" s="170"/>
      <c r="Y30" s="170" t="s">
        <v>392</v>
      </c>
      <c r="Z30" s="170"/>
      <c r="AA30" s="170"/>
      <c r="AB30" s="170"/>
      <c r="AC30" s="170" t="s">
        <v>395</v>
      </c>
      <c r="AD30" s="170" t="s">
        <v>248</v>
      </c>
      <c r="AE30" s="170">
        <v>1</v>
      </c>
      <c r="AF30" s="170" t="s">
        <v>419</v>
      </c>
      <c r="AG30" s="177">
        <v>2</v>
      </c>
      <c r="AH30" s="177">
        <f>AG30/5</f>
        <v>0.4</v>
      </c>
      <c r="AI30" s="177">
        <f>AH30</f>
        <v>0.4</v>
      </c>
      <c r="AJ30" s="177">
        <f t="shared" ref="AJ30:AL31" si="0">AI30</f>
        <v>0.4</v>
      </c>
      <c r="AK30" s="177">
        <f t="shared" si="0"/>
        <v>0.4</v>
      </c>
      <c r="AL30" s="177">
        <f t="shared" si="0"/>
        <v>0.4</v>
      </c>
      <c r="AM30" s="177">
        <f>SUM(AH30:AL30)</f>
        <v>2</v>
      </c>
      <c r="AN30" s="170"/>
      <c r="AO30" s="170"/>
      <c r="AP30" s="170"/>
      <c r="AQ30" s="170"/>
      <c r="AR30" s="170"/>
      <c r="AS30" s="170"/>
    </row>
    <row r="31" spans="1:16381" s="156" customFormat="1" ht="153">
      <c r="A31" s="170"/>
      <c r="B31" s="170"/>
      <c r="C31" s="170"/>
      <c r="D31" s="170"/>
      <c r="E31" s="170"/>
      <c r="F31" s="170"/>
      <c r="G31" s="170" t="s">
        <v>394</v>
      </c>
      <c r="H31" s="170" t="s">
        <v>412</v>
      </c>
      <c r="I31" s="170"/>
      <c r="J31" s="170"/>
      <c r="K31" s="170"/>
      <c r="L31" s="170" t="s">
        <v>420</v>
      </c>
      <c r="M31" s="170" t="s">
        <v>421</v>
      </c>
      <c r="N31" s="170" t="s">
        <v>422</v>
      </c>
      <c r="O31" s="172">
        <v>1</v>
      </c>
      <c r="P31" s="172">
        <v>1</v>
      </c>
      <c r="Q31" s="172">
        <v>1</v>
      </c>
      <c r="R31" s="172">
        <v>1</v>
      </c>
      <c r="S31" s="172">
        <v>1</v>
      </c>
      <c r="T31" s="172">
        <v>1</v>
      </c>
      <c r="U31" s="172">
        <v>1</v>
      </c>
      <c r="V31" s="172">
        <v>0.05</v>
      </c>
      <c r="W31" s="170" t="s">
        <v>418</v>
      </c>
      <c r="X31" s="170"/>
      <c r="Y31" s="170" t="s">
        <v>392</v>
      </c>
      <c r="Z31" s="170"/>
      <c r="AA31" s="170"/>
      <c r="AB31" s="170"/>
      <c r="AC31" s="170" t="s">
        <v>395</v>
      </c>
      <c r="AD31" s="170" t="s">
        <v>248</v>
      </c>
      <c r="AE31" s="170">
        <v>1</v>
      </c>
      <c r="AF31" s="170" t="s">
        <v>419</v>
      </c>
      <c r="AG31" s="175">
        <v>1</v>
      </c>
      <c r="AH31" s="177">
        <f>AG31/5</f>
        <v>0.2</v>
      </c>
      <c r="AI31" s="177">
        <f>AH31</f>
        <v>0.2</v>
      </c>
      <c r="AJ31" s="177">
        <f t="shared" si="0"/>
        <v>0.2</v>
      </c>
      <c r="AK31" s="177">
        <f t="shared" si="0"/>
        <v>0.2</v>
      </c>
      <c r="AL31" s="177">
        <f t="shared" si="0"/>
        <v>0.2</v>
      </c>
      <c r="AM31" s="177">
        <f>SUM(AH31:AL31)</f>
        <v>1</v>
      </c>
      <c r="AN31" s="170"/>
      <c r="AO31" s="170"/>
      <c r="AP31" s="170"/>
      <c r="AQ31" s="170"/>
      <c r="AR31" s="170"/>
      <c r="AS31" s="170"/>
    </row>
    <row r="32" spans="1:16381" s="156" customFormat="1" ht="38.25">
      <c r="A32" s="170"/>
      <c r="B32" s="170"/>
      <c r="C32" s="170"/>
      <c r="D32" s="170"/>
      <c r="E32" s="170"/>
      <c r="F32" s="170"/>
      <c r="G32" s="170" t="s">
        <v>394</v>
      </c>
      <c r="H32" s="170" t="s">
        <v>413</v>
      </c>
      <c r="I32" s="170"/>
      <c r="J32" s="170"/>
      <c r="K32" s="170"/>
      <c r="L32" s="170"/>
      <c r="M32" s="170"/>
      <c r="N32" s="170"/>
      <c r="O32" s="170"/>
      <c r="P32" s="170"/>
      <c r="Q32" s="170"/>
      <c r="R32" s="170"/>
      <c r="S32" s="170"/>
      <c r="T32" s="170"/>
      <c r="U32" s="170"/>
      <c r="V32" s="170"/>
      <c r="W32" s="170"/>
      <c r="X32" s="170"/>
      <c r="Y32" s="170" t="s">
        <v>392</v>
      </c>
      <c r="Z32" s="170"/>
      <c r="AA32" s="170"/>
      <c r="AB32" s="170"/>
      <c r="AC32" s="170" t="s">
        <v>395</v>
      </c>
      <c r="AD32" s="170" t="s">
        <v>396</v>
      </c>
      <c r="AE32" s="170"/>
      <c r="AF32" s="170"/>
      <c r="AG32" s="170"/>
      <c r="AH32" s="170"/>
      <c r="AI32" s="170"/>
      <c r="AJ32" s="170"/>
      <c r="AK32" s="170"/>
      <c r="AL32" s="170"/>
      <c r="AM32" s="170"/>
      <c r="AN32" s="170"/>
      <c r="AO32" s="170"/>
      <c r="AP32" s="170"/>
      <c r="AQ32" s="170"/>
      <c r="AR32" s="170"/>
      <c r="AS32" s="170"/>
    </row>
  </sheetData>
  <mergeCells count="26">
    <mergeCell ref="AM3:AM4"/>
    <mergeCell ref="V2:V4"/>
    <mergeCell ref="W2:W4"/>
    <mergeCell ref="AG2:AG4"/>
    <mergeCell ref="M2:M4"/>
    <mergeCell ref="AS3:AS4"/>
    <mergeCell ref="AH2:AS2"/>
    <mergeCell ref="AN3:AR3"/>
    <mergeCell ref="AF2:AF4"/>
    <mergeCell ref="B1:E1"/>
    <mergeCell ref="F2:F4"/>
    <mergeCell ref="I2:I4"/>
    <mergeCell ref="G2:H3"/>
    <mergeCell ref="N2:P3"/>
    <mergeCell ref="Q2:U3"/>
    <mergeCell ref="X2:AE3"/>
    <mergeCell ref="J2:J4"/>
    <mergeCell ref="K2:K4"/>
    <mergeCell ref="F1:AS1"/>
    <mergeCell ref="L2:L4"/>
    <mergeCell ref="AH3:AL3"/>
    <mergeCell ref="A2:A4"/>
    <mergeCell ref="B2:B4"/>
    <mergeCell ref="C2:C4"/>
    <mergeCell ref="D2:D4"/>
    <mergeCell ref="E2:E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XFB20"/>
  <sheetViews>
    <sheetView topLeftCell="A2" zoomScale="136" zoomScaleNormal="136" workbookViewId="0">
      <pane xSplit="1" ySplit="3" topLeftCell="B5" activePane="bottomRight" state="frozen"/>
      <selection activeCell="K7" sqref="K7"/>
      <selection pane="topRight" activeCell="K7" sqref="K7"/>
      <selection pane="bottomLeft" activeCell="K7" sqref="K7"/>
      <selection pane="bottomRight" activeCell="K7" sqref="K7"/>
    </sheetView>
  </sheetViews>
  <sheetFormatPr baseColWidth="10" defaultColWidth="11.42578125" defaultRowHeight="12.75"/>
  <cols>
    <col min="1" max="1" width="7.5703125" style="4" customWidth="1"/>
    <col min="2" max="4" width="2.5703125" style="4" customWidth="1"/>
    <col min="5" max="5" width="2.28515625" style="4" customWidth="1"/>
    <col min="6" max="6" width="17.5703125" style="169" customWidth="1"/>
    <col min="7" max="7" width="4.5703125" style="4" hidden="1" customWidth="1"/>
    <col min="8" max="8" width="10.140625" style="4" customWidth="1"/>
    <col min="9" max="9" width="17.42578125" style="4" customWidth="1"/>
    <col min="10" max="10" width="5.140625" style="4" customWidth="1"/>
    <col min="11" max="11" width="19.42578125" style="4" customWidth="1"/>
    <col min="12" max="12" width="18.85546875" style="155" customWidth="1"/>
    <col min="13" max="13" width="17.140625" style="4" customWidth="1"/>
    <col min="14" max="14" width="20.42578125" style="4" customWidth="1"/>
    <col min="15" max="15" width="24.42578125" style="4" customWidth="1"/>
    <col min="16" max="16" width="9.28515625" style="4" customWidth="1"/>
    <col min="17" max="17" width="11.140625" style="4" customWidth="1"/>
    <col min="18" max="18" width="9.42578125" style="4" customWidth="1"/>
    <col min="19" max="22" width="8.140625" style="4" customWidth="1"/>
    <col min="23" max="23" width="13.42578125" style="4" customWidth="1"/>
    <col min="24" max="24" width="12" style="4" hidden="1" customWidth="1"/>
    <col min="25" max="30" width="8.42578125" style="4" hidden="1" customWidth="1"/>
    <col min="31" max="31" width="9.5703125" style="4" hidden="1" customWidth="1"/>
    <col min="32" max="32" width="8.42578125" style="4" hidden="1" customWidth="1"/>
    <col min="33" max="33" width="15.28515625" style="4" hidden="1" customWidth="1"/>
    <col min="34" max="34" width="13.85546875" style="4" customWidth="1"/>
    <col min="35" max="35" width="11.42578125" style="4" customWidth="1"/>
    <col min="36" max="39" width="9" style="4" customWidth="1"/>
    <col min="40" max="45" width="9.7109375" style="4" customWidth="1"/>
    <col min="46" max="46" width="7.85546875" style="4" customWidth="1"/>
    <col min="47" max="16384" width="11.42578125" style="4"/>
  </cols>
  <sheetData>
    <row r="1" spans="1:16382" s="86" customFormat="1" ht="21.75" customHeight="1">
      <c r="A1" s="149" t="s">
        <v>277</v>
      </c>
      <c r="B1" s="320" t="s">
        <v>292</v>
      </c>
      <c r="C1" s="321"/>
      <c r="D1" s="321"/>
      <c r="E1" s="321"/>
      <c r="F1" s="322" t="s">
        <v>286</v>
      </c>
      <c r="G1" s="323"/>
      <c r="H1" s="323"/>
      <c r="I1" s="323"/>
      <c r="J1" s="323"/>
      <c r="K1" s="323"/>
      <c r="L1" s="407"/>
      <c r="M1" s="323"/>
      <c r="N1" s="323"/>
      <c r="O1" s="323"/>
      <c r="P1" s="323"/>
      <c r="Q1" s="323"/>
      <c r="R1" s="323"/>
      <c r="S1" s="323"/>
      <c r="T1" s="323"/>
      <c r="U1" s="323"/>
      <c r="V1" s="323"/>
      <c r="W1" s="323"/>
      <c r="X1" s="323"/>
      <c r="Y1" s="323"/>
      <c r="Z1" s="323"/>
      <c r="AA1" s="323"/>
      <c r="AB1" s="323"/>
      <c r="AC1" s="323"/>
      <c r="AD1" s="323"/>
      <c r="AE1" s="323"/>
      <c r="AF1" s="323"/>
      <c r="AG1" s="323"/>
      <c r="AH1" s="323"/>
      <c r="AI1" s="434"/>
      <c r="AJ1" s="434"/>
      <c r="AK1" s="434"/>
      <c r="AL1" s="434"/>
      <c r="AM1" s="434"/>
      <c r="AN1" s="434"/>
    </row>
    <row r="2" spans="1:16382" s="87" customFormat="1" ht="24.75" customHeight="1">
      <c r="A2" s="386" t="s">
        <v>290</v>
      </c>
      <c r="B2" s="394" t="s">
        <v>291</v>
      </c>
      <c r="C2" s="394" t="s">
        <v>271</v>
      </c>
      <c r="D2" s="394" t="s">
        <v>272</v>
      </c>
      <c r="E2" s="394" t="s">
        <v>273</v>
      </c>
      <c r="F2" s="394" t="s">
        <v>358</v>
      </c>
      <c r="G2" s="314" t="s">
        <v>288</v>
      </c>
      <c r="H2" s="405" t="s">
        <v>8</v>
      </c>
      <c r="I2" s="406"/>
      <c r="J2" s="314" t="s">
        <v>288</v>
      </c>
      <c r="K2" s="330" t="s">
        <v>424</v>
      </c>
      <c r="L2" s="316" t="s">
        <v>359</v>
      </c>
      <c r="M2" s="331" t="s">
        <v>414</v>
      </c>
      <c r="N2" s="331" t="s">
        <v>360</v>
      </c>
      <c r="O2" s="440" t="s">
        <v>2</v>
      </c>
      <c r="P2" s="441"/>
      <c r="Q2" s="442"/>
      <c r="R2" s="440" t="s">
        <v>298</v>
      </c>
      <c r="S2" s="441"/>
      <c r="T2" s="441"/>
      <c r="U2" s="441"/>
      <c r="V2" s="442"/>
      <c r="W2" s="325" t="s">
        <v>299</v>
      </c>
      <c r="X2" s="331" t="s">
        <v>300</v>
      </c>
      <c r="Y2" s="446" t="s">
        <v>303</v>
      </c>
      <c r="Z2" s="447"/>
      <c r="AA2" s="447"/>
      <c r="AB2" s="447"/>
      <c r="AC2" s="447"/>
      <c r="AD2" s="447"/>
      <c r="AE2" s="447"/>
      <c r="AF2" s="448"/>
      <c r="AG2" s="452" t="s">
        <v>425</v>
      </c>
      <c r="AH2" s="325" t="s">
        <v>426</v>
      </c>
      <c r="AI2" s="454" t="s">
        <v>287</v>
      </c>
      <c r="AJ2" s="454"/>
      <c r="AK2" s="454"/>
      <c r="AL2" s="454"/>
      <c r="AM2" s="454"/>
      <c r="AN2" s="454"/>
      <c r="AO2" s="454"/>
      <c r="AP2" s="454"/>
      <c r="AQ2" s="454"/>
      <c r="AR2" s="454"/>
      <c r="AS2" s="454"/>
      <c r="AT2" s="454"/>
    </row>
    <row r="3" spans="1:16382" s="87" customFormat="1" ht="11.25" customHeight="1">
      <c r="A3" s="386"/>
      <c r="B3" s="394"/>
      <c r="C3" s="394"/>
      <c r="D3" s="394"/>
      <c r="E3" s="394"/>
      <c r="F3" s="394"/>
      <c r="G3" s="435"/>
      <c r="H3" s="436"/>
      <c r="I3" s="437"/>
      <c r="J3" s="435"/>
      <c r="K3" s="330"/>
      <c r="L3" s="438"/>
      <c r="M3" s="439"/>
      <c r="N3" s="439"/>
      <c r="O3" s="443"/>
      <c r="P3" s="444"/>
      <c r="Q3" s="445"/>
      <c r="R3" s="443"/>
      <c r="S3" s="444"/>
      <c r="T3" s="444"/>
      <c r="U3" s="444"/>
      <c r="V3" s="445"/>
      <c r="W3" s="326"/>
      <c r="X3" s="439"/>
      <c r="Y3" s="449"/>
      <c r="Z3" s="450"/>
      <c r="AA3" s="450"/>
      <c r="AB3" s="450"/>
      <c r="AC3" s="450"/>
      <c r="AD3" s="450"/>
      <c r="AE3" s="450"/>
      <c r="AF3" s="451"/>
      <c r="AG3" s="453"/>
      <c r="AH3" s="326"/>
      <c r="AI3" s="454" t="s">
        <v>403</v>
      </c>
      <c r="AJ3" s="454"/>
      <c r="AK3" s="454"/>
      <c r="AL3" s="454"/>
      <c r="AM3" s="454"/>
      <c r="AN3" s="454" t="s">
        <v>427</v>
      </c>
      <c r="AO3" s="454" t="s">
        <v>404</v>
      </c>
      <c r="AP3" s="454"/>
      <c r="AQ3" s="454"/>
      <c r="AR3" s="454"/>
      <c r="AS3" s="454"/>
      <c r="AT3" s="454" t="s">
        <v>428</v>
      </c>
    </row>
    <row r="4" spans="1:16382" s="87" customFormat="1" ht="24">
      <c r="A4" s="386"/>
      <c r="B4" s="394"/>
      <c r="C4" s="394"/>
      <c r="D4" s="394"/>
      <c r="E4" s="394"/>
      <c r="F4" s="394"/>
      <c r="G4" s="315"/>
      <c r="H4" s="168" t="s">
        <v>369</v>
      </c>
      <c r="I4" s="167" t="s">
        <v>423</v>
      </c>
      <c r="J4" s="315"/>
      <c r="K4" s="330"/>
      <c r="L4" s="317"/>
      <c r="M4" s="332"/>
      <c r="N4" s="332"/>
      <c r="O4" s="116" t="s">
        <v>297</v>
      </c>
      <c r="P4" s="116" t="s">
        <v>295</v>
      </c>
      <c r="Q4" s="116" t="s">
        <v>296</v>
      </c>
      <c r="R4" s="116">
        <v>2021</v>
      </c>
      <c r="S4" s="116">
        <v>2022</v>
      </c>
      <c r="T4" s="116">
        <v>2023</v>
      </c>
      <c r="U4" s="116">
        <v>2024</v>
      </c>
      <c r="V4" s="116">
        <v>2025</v>
      </c>
      <c r="W4" s="333"/>
      <c r="X4" s="332"/>
      <c r="Y4" s="119" t="s">
        <v>288</v>
      </c>
      <c r="Z4" s="119" t="s">
        <v>308</v>
      </c>
      <c r="AA4" s="119" t="s">
        <v>288</v>
      </c>
      <c r="AB4" s="119" t="s">
        <v>310</v>
      </c>
      <c r="AC4" s="119" t="s">
        <v>288</v>
      </c>
      <c r="AD4" s="119" t="s">
        <v>309</v>
      </c>
      <c r="AE4" s="119" t="s">
        <v>366</v>
      </c>
      <c r="AF4" s="119" t="s">
        <v>203</v>
      </c>
      <c r="AG4" s="453"/>
      <c r="AH4" s="326"/>
      <c r="AI4" s="166">
        <v>2021</v>
      </c>
      <c r="AJ4" s="116">
        <v>2022</v>
      </c>
      <c r="AK4" s="166">
        <v>2023</v>
      </c>
      <c r="AL4" s="116">
        <v>2024</v>
      </c>
      <c r="AM4" s="166">
        <v>2025</v>
      </c>
      <c r="AN4" s="454"/>
      <c r="AO4" s="166">
        <v>2021</v>
      </c>
      <c r="AP4" s="116">
        <v>2022</v>
      </c>
      <c r="AQ4" s="166">
        <v>2023</v>
      </c>
      <c r="AR4" s="116">
        <v>2024</v>
      </c>
      <c r="AS4" s="166">
        <v>2025</v>
      </c>
      <c r="AT4" s="454"/>
    </row>
    <row r="5" spans="1:16382" s="156" customFormat="1" ht="63.75">
      <c r="A5" s="170"/>
      <c r="B5" s="170"/>
      <c r="C5" s="170"/>
      <c r="D5" s="170"/>
      <c r="E5" s="170"/>
      <c r="F5" s="170" t="s">
        <v>398</v>
      </c>
      <c r="H5" s="170" t="s">
        <v>429</v>
      </c>
      <c r="I5" s="170" t="s">
        <v>440</v>
      </c>
      <c r="J5" s="170"/>
      <c r="K5" s="170" t="s">
        <v>431</v>
      </c>
      <c r="L5" s="170"/>
      <c r="M5" s="170"/>
      <c r="N5" s="170" t="s">
        <v>430</v>
      </c>
      <c r="O5" s="170" t="s">
        <v>432</v>
      </c>
      <c r="P5" s="171">
        <v>1</v>
      </c>
      <c r="Q5" s="171">
        <v>1</v>
      </c>
      <c r="R5" s="171">
        <v>1</v>
      </c>
      <c r="S5" s="171">
        <v>1</v>
      </c>
      <c r="T5" s="171">
        <v>1</v>
      </c>
      <c r="U5" s="171">
        <v>1</v>
      </c>
      <c r="V5" s="171">
        <v>1</v>
      </c>
      <c r="W5" s="172"/>
      <c r="X5" s="170"/>
      <c r="Y5" s="170"/>
      <c r="Z5" s="170"/>
      <c r="AA5" s="170"/>
      <c r="AB5" s="170"/>
      <c r="AC5" s="170"/>
      <c r="AD5" s="170"/>
      <c r="AE5" s="170"/>
      <c r="AF5" s="170"/>
      <c r="AG5" s="170"/>
      <c r="AH5" s="170"/>
      <c r="AI5" s="170"/>
      <c r="AJ5" s="170"/>
      <c r="AK5" s="170"/>
      <c r="AL5" s="170"/>
      <c r="AM5" s="170"/>
      <c r="AN5" s="170"/>
      <c r="AO5" s="170"/>
      <c r="AP5" s="170"/>
      <c r="AQ5" s="170"/>
      <c r="AR5" s="170"/>
      <c r="AS5" s="170"/>
      <c r="AT5" s="170"/>
    </row>
    <row r="6" spans="1:16382" s="180" customFormat="1" ht="51">
      <c r="A6" s="178"/>
      <c r="B6" s="178"/>
      <c r="C6" s="178"/>
      <c r="D6" s="178"/>
      <c r="E6" s="178"/>
      <c r="F6" s="178"/>
      <c r="G6" s="4"/>
      <c r="H6" s="170" t="s">
        <v>429</v>
      </c>
      <c r="I6" s="178" t="s">
        <v>441</v>
      </c>
      <c r="J6" s="178"/>
      <c r="K6" s="178"/>
      <c r="L6" s="178" t="s">
        <v>433</v>
      </c>
      <c r="M6" s="178"/>
      <c r="N6" s="178" t="s">
        <v>434</v>
      </c>
      <c r="O6" s="178" t="s">
        <v>340</v>
      </c>
      <c r="P6" s="178">
        <v>0</v>
      </c>
      <c r="Q6" s="178">
        <v>15000000</v>
      </c>
      <c r="R6" s="179">
        <f>Q6/5</f>
        <v>3000000</v>
      </c>
      <c r="S6" s="179">
        <f>R6</f>
        <v>3000000</v>
      </c>
      <c r="T6" s="179">
        <f t="shared" ref="T6:V8" si="0">S6</f>
        <v>3000000</v>
      </c>
      <c r="U6" s="179">
        <f t="shared" si="0"/>
        <v>3000000</v>
      </c>
      <c r="V6" s="179">
        <f t="shared" si="0"/>
        <v>3000000</v>
      </c>
      <c r="W6" s="171"/>
      <c r="X6" s="178"/>
      <c r="Y6" s="178"/>
      <c r="Z6" s="178"/>
      <c r="AA6" s="178"/>
      <c r="AB6" s="178"/>
      <c r="AC6" s="178"/>
      <c r="AD6" s="178"/>
      <c r="AE6" s="178"/>
      <c r="AF6" s="178"/>
      <c r="AG6" s="178"/>
      <c r="AH6" s="178"/>
      <c r="AI6" s="178">
        <f>R6*0.1</f>
        <v>300000</v>
      </c>
      <c r="AJ6" s="178">
        <f>S6*0.1</f>
        <v>300000</v>
      </c>
      <c r="AK6" s="178">
        <f>T6*0.1</f>
        <v>300000</v>
      </c>
      <c r="AL6" s="178">
        <f>U6*0.1</f>
        <v>300000</v>
      </c>
      <c r="AM6" s="178">
        <f>V6*0.1</f>
        <v>300000</v>
      </c>
      <c r="AN6" s="178">
        <f>SUM(AI6:AM6)</f>
        <v>1500000</v>
      </c>
      <c r="AO6" s="178"/>
      <c r="AP6" s="178"/>
      <c r="AQ6" s="178"/>
      <c r="AR6" s="178"/>
      <c r="AS6" s="178"/>
      <c r="AT6" s="178"/>
    </row>
    <row r="7" spans="1:16382" s="156" customFormat="1" ht="38.25">
      <c r="A7" s="170"/>
      <c r="B7" s="170"/>
      <c r="C7" s="170"/>
      <c r="D7" s="170"/>
      <c r="E7" s="170"/>
      <c r="F7" s="170"/>
      <c r="H7" s="170" t="s">
        <v>429</v>
      </c>
      <c r="I7" s="170" t="s">
        <v>442</v>
      </c>
      <c r="J7" s="170"/>
      <c r="K7" s="170"/>
      <c r="L7" s="170" t="s">
        <v>435</v>
      </c>
      <c r="M7" s="170"/>
      <c r="N7" s="170" t="s">
        <v>436</v>
      </c>
      <c r="O7" s="178" t="s">
        <v>340</v>
      </c>
      <c r="P7" s="178">
        <v>0</v>
      </c>
      <c r="Q7" s="178">
        <v>100000</v>
      </c>
      <c r="R7" s="179">
        <f>Q7/5</f>
        <v>20000</v>
      </c>
      <c r="S7" s="179">
        <f>R7</f>
        <v>20000</v>
      </c>
      <c r="T7" s="179">
        <f t="shared" si="0"/>
        <v>20000</v>
      </c>
      <c r="U7" s="179">
        <f t="shared" si="0"/>
        <v>20000</v>
      </c>
      <c r="V7" s="179">
        <f t="shared" si="0"/>
        <v>20000</v>
      </c>
      <c r="W7" s="172"/>
      <c r="X7" s="170"/>
      <c r="Y7" s="170"/>
      <c r="Z7" s="170"/>
      <c r="AA7" s="170"/>
      <c r="AB7" s="170"/>
      <c r="AC7" s="170"/>
      <c r="AD7" s="170"/>
      <c r="AE7" s="170"/>
      <c r="AF7" s="170"/>
      <c r="AG7" s="170"/>
      <c r="AH7" s="170"/>
      <c r="AI7" s="170">
        <f>R7*170</f>
        <v>3400000</v>
      </c>
      <c r="AJ7" s="170">
        <f>S7*170</f>
        <v>3400000</v>
      </c>
      <c r="AK7" s="170">
        <f>T7*170</f>
        <v>3400000</v>
      </c>
      <c r="AL7" s="170">
        <f>U7*170</f>
        <v>3400000</v>
      </c>
      <c r="AM7" s="170">
        <f>V7*170</f>
        <v>3400000</v>
      </c>
      <c r="AN7" s="178">
        <f>SUM(AI7:AM7)</f>
        <v>17000000</v>
      </c>
      <c r="AO7" s="170"/>
      <c r="AP7" s="170"/>
      <c r="AQ7" s="170"/>
      <c r="AR7" s="170"/>
      <c r="AS7" s="170"/>
      <c r="AT7" s="170"/>
    </row>
    <row r="8" spans="1:16382" s="156" customFormat="1" ht="63.75">
      <c r="A8" s="170"/>
      <c r="B8" s="170"/>
      <c r="C8" s="170"/>
      <c r="D8" s="170"/>
      <c r="E8" s="170"/>
      <c r="F8" s="170"/>
      <c r="H8" s="170" t="s">
        <v>429</v>
      </c>
      <c r="I8" s="170" t="s">
        <v>443</v>
      </c>
      <c r="J8" s="170"/>
      <c r="K8" s="170"/>
      <c r="L8" s="170" t="s">
        <v>437</v>
      </c>
      <c r="M8" s="170"/>
      <c r="N8" s="170" t="s">
        <v>438</v>
      </c>
      <c r="O8" s="178" t="s">
        <v>439</v>
      </c>
      <c r="P8" s="178">
        <v>0</v>
      </c>
      <c r="Q8" s="178">
        <v>25000</v>
      </c>
      <c r="R8" s="179">
        <f>Q8/5</f>
        <v>5000</v>
      </c>
      <c r="S8" s="179">
        <f>R8</f>
        <v>5000</v>
      </c>
      <c r="T8" s="179">
        <f t="shared" si="0"/>
        <v>5000</v>
      </c>
      <c r="U8" s="179">
        <f t="shared" si="0"/>
        <v>5000</v>
      </c>
      <c r="V8" s="179">
        <f t="shared" si="0"/>
        <v>5000</v>
      </c>
      <c r="W8" s="172"/>
      <c r="X8" s="170"/>
      <c r="Y8" s="170"/>
      <c r="Z8" s="170"/>
      <c r="AA8" s="170"/>
      <c r="AB8" s="170"/>
      <c r="AC8" s="170"/>
      <c r="AD8" s="170"/>
      <c r="AE8" s="170"/>
      <c r="AF8" s="170"/>
      <c r="AG8" s="170"/>
      <c r="AH8" s="170"/>
      <c r="AI8" s="170">
        <f>R8*5000*6.96</f>
        <v>174000000</v>
      </c>
      <c r="AJ8" s="170">
        <f>S8*5000*6.96</f>
        <v>174000000</v>
      </c>
      <c r="AK8" s="170">
        <f>T8*5000*6.96</f>
        <v>174000000</v>
      </c>
      <c r="AL8" s="170">
        <f>U8*5000*6.96</f>
        <v>174000000</v>
      </c>
      <c r="AM8" s="170">
        <f>V8*5000*6.96</f>
        <v>174000000</v>
      </c>
      <c r="AN8" s="178">
        <f>SUM(AI8:AM8)</f>
        <v>870000000</v>
      </c>
      <c r="AO8" s="170"/>
      <c r="AP8" s="170"/>
      <c r="AQ8" s="170"/>
      <c r="AR8" s="170"/>
      <c r="AS8" s="170"/>
      <c r="AT8" s="170"/>
    </row>
    <row r="9" spans="1:16382" s="156" customFormat="1" ht="51">
      <c r="A9" s="170"/>
      <c r="B9" s="170"/>
      <c r="C9" s="170"/>
      <c r="D9" s="170"/>
      <c r="E9" s="170"/>
      <c r="F9" s="170"/>
      <c r="H9" s="170" t="s">
        <v>429</v>
      </c>
      <c r="I9" s="170" t="s">
        <v>444</v>
      </c>
      <c r="J9" s="170"/>
      <c r="K9" s="170"/>
      <c r="L9" s="170" t="s">
        <v>445</v>
      </c>
      <c r="M9" s="170"/>
      <c r="N9" s="170" t="s">
        <v>446</v>
      </c>
      <c r="O9" s="170"/>
      <c r="P9" s="170"/>
      <c r="Q9" s="170"/>
      <c r="R9" s="170"/>
      <c r="S9" s="170"/>
      <c r="T9" s="170"/>
      <c r="U9" s="170"/>
      <c r="V9" s="170"/>
      <c r="W9" s="170"/>
      <c r="X9" s="170"/>
      <c r="Y9" s="170"/>
      <c r="Z9" s="170"/>
      <c r="AA9" s="170"/>
      <c r="AB9" s="170"/>
      <c r="AC9" s="170"/>
      <c r="AD9" s="170"/>
      <c r="AE9" s="170"/>
      <c r="AF9" s="170"/>
      <c r="AG9" s="174"/>
      <c r="AH9" s="175"/>
      <c r="AI9" s="175"/>
      <c r="AJ9" s="175"/>
      <c r="AK9" s="175"/>
      <c r="AL9" s="175"/>
      <c r="AM9" s="175"/>
      <c r="AN9" s="170"/>
      <c r="AO9" s="170"/>
      <c r="AP9" s="170"/>
      <c r="AQ9" s="170"/>
      <c r="AR9" s="170"/>
      <c r="AS9" s="170"/>
      <c r="AT9" s="170"/>
    </row>
    <row r="10" spans="1:16382" s="156" customFormat="1">
      <c r="A10" s="170"/>
      <c r="B10" s="170"/>
      <c r="C10" s="170"/>
      <c r="D10" s="170"/>
      <c r="E10" s="170"/>
      <c r="F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5"/>
      <c r="AI10" s="170"/>
      <c r="AJ10" s="170"/>
      <c r="AK10" s="170"/>
      <c r="AL10" s="170"/>
      <c r="AM10" s="170"/>
      <c r="AN10" s="170"/>
      <c r="AO10" s="175"/>
      <c r="AP10" s="175"/>
      <c r="AQ10" s="175"/>
      <c r="AR10" s="175"/>
      <c r="AS10" s="175"/>
      <c r="AT10" s="175"/>
    </row>
    <row r="11" spans="1:16382" s="156" customFormat="1">
      <c r="A11" s="170"/>
      <c r="B11" s="170"/>
      <c r="C11" s="170"/>
      <c r="D11" s="170"/>
      <c r="E11" s="170"/>
      <c r="F11" s="170"/>
      <c r="H11" s="170"/>
      <c r="I11" s="170"/>
      <c r="J11" s="170"/>
      <c r="K11" s="170"/>
      <c r="L11" s="170"/>
      <c r="M11" s="176"/>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row>
    <row r="12" spans="1:16382" s="156" customFormat="1">
      <c r="A12" s="170"/>
      <c r="B12" s="170"/>
      <c r="C12" s="170"/>
      <c r="D12" s="170"/>
      <c r="E12" s="170"/>
      <c r="F12" s="170"/>
      <c r="H12" s="170"/>
      <c r="I12" s="170"/>
      <c r="J12" s="170"/>
      <c r="K12" s="170"/>
      <c r="L12" s="170"/>
      <c r="M12" s="176"/>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row>
    <row r="13" spans="1:16382" s="156" customFormat="1">
      <c r="A13" s="170"/>
      <c r="B13" s="170"/>
      <c r="C13" s="170"/>
      <c r="D13" s="170"/>
      <c r="E13" s="170"/>
      <c r="F13" s="170"/>
      <c r="H13" s="170"/>
      <c r="I13" s="170"/>
      <c r="J13" s="170"/>
      <c r="K13" s="170"/>
      <c r="L13" s="170"/>
      <c r="M13" s="176"/>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row>
    <row r="14" spans="1:16382" s="162" customFormat="1" ht="25.5" hidden="1">
      <c r="A14" s="162" t="s">
        <v>400</v>
      </c>
      <c r="F14" s="162" t="s">
        <v>398</v>
      </c>
      <c r="H14" s="164" t="s">
        <v>389</v>
      </c>
      <c r="L14" s="163" t="s">
        <v>381</v>
      </c>
      <c r="Z14" s="162" t="s">
        <v>392</v>
      </c>
      <c r="AD14" s="164" t="s">
        <v>395</v>
      </c>
      <c r="AE14" s="162" t="s">
        <v>396</v>
      </c>
      <c r="AF14" s="162">
        <v>3</v>
      </c>
    </row>
    <row r="15" spans="1:16382" s="162" customFormat="1" ht="25.5" hidden="1">
      <c r="A15" s="162" t="s">
        <v>400</v>
      </c>
      <c r="F15" s="162" t="s">
        <v>398</v>
      </c>
      <c r="H15" s="164" t="s">
        <v>389</v>
      </c>
      <c r="L15" s="163" t="s">
        <v>382</v>
      </c>
      <c r="Z15" s="162" t="s">
        <v>392</v>
      </c>
      <c r="AD15" s="164" t="s">
        <v>395</v>
      </c>
      <c r="AE15" s="162" t="s">
        <v>396</v>
      </c>
    </row>
    <row r="16" spans="1:16382" hidden="1">
      <c r="A16" s="162" t="s">
        <v>400</v>
      </c>
      <c r="B16" s="162"/>
      <c r="C16" s="162"/>
      <c r="D16" s="162"/>
      <c r="E16" s="162"/>
      <c r="F16" s="162" t="s">
        <v>398</v>
      </c>
      <c r="G16" s="162"/>
      <c r="H16" s="162" t="s">
        <v>385</v>
      </c>
      <c r="I16" s="162"/>
      <c r="J16" s="162"/>
      <c r="K16" s="163"/>
      <c r="L16" s="162" t="s">
        <v>382</v>
      </c>
      <c r="M16" s="162"/>
      <c r="N16" s="162"/>
      <c r="O16" s="162"/>
      <c r="P16" s="162"/>
      <c r="Q16" s="162"/>
      <c r="R16" s="162"/>
      <c r="S16" s="162"/>
      <c r="T16" s="162"/>
      <c r="U16" s="162"/>
      <c r="V16" s="162"/>
      <c r="W16" s="162"/>
      <c r="X16" s="162"/>
      <c r="Y16" s="162"/>
      <c r="Z16" s="162" t="s">
        <v>392</v>
      </c>
      <c r="AA16" s="162"/>
      <c r="AB16" s="164"/>
      <c r="AC16" s="162"/>
      <c r="AD16" s="162" t="s">
        <v>395</v>
      </c>
      <c r="AE16" s="162" t="s">
        <v>396</v>
      </c>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c r="IS16" s="162"/>
      <c r="IT16" s="162"/>
      <c r="IU16" s="162"/>
      <c r="IV16" s="162"/>
      <c r="IW16" s="162"/>
      <c r="IX16" s="162"/>
      <c r="IY16" s="162"/>
      <c r="IZ16" s="162"/>
      <c r="JA16" s="162"/>
      <c r="JB16" s="162"/>
      <c r="JC16" s="162"/>
      <c r="JD16" s="162"/>
      <c r="JE16" s="162"/>
      <c r="JF16" s="162"/>
      <c r="JG16" s="162"/>
      <c r="JH16" s="162"/>
      <c r="JI16" s="162"/>
      <c r="JJ16" s="162"/>
      <c r="JK16" s="162"/>
      <c r="JL16" s="162"/>
      <c r="JM16" s="162"/>
      <c r="JN16" s="162"/>
      <c r="JO16" s="162"/>
      <c r="JP16" s="162"/>
      <c r="JQ16" s="162"/>
      <c r="JR16" s="162"/>
      <c r="JS16" s="162"/>
      <c r="JT16" s="162"/>
      <c r="JU16" s="162"/>
      <c r="JV16" s="162"/>
      <c r="JW16" s="162"/>
      <c r="JX16" s="162"/>
      <c r="JY16" s="162"/>
      <c r="JZ16" s="162"/>
      <c r="KA16" s="162"/>
      <c r="KB16" s="162"/>
      <c r="KC16" s="162"/>
      <c r="KD16" s="162"/>
      <c r="KE16" s="162"/>
      <c r="KF16" s="162"/>
      <c r="KG16" s="162"/>
      <c r="KH16" s="162"/>
      <c r="KI16" s="162"/>
      <c r="KJ16" s="162"/>
      <c r="KK16" s="162"/>
      <c r="KL16" s="162"/>
      <c r="KM16" s="162"/>
      <c r="KN16" s="162"/>
      <c r="KO16" s="162"/>
      <c r="KP16" s="162"/>
      <c r="KQ16" s="162"/>
      <c r="KR16" s="162"/>
      <c r="KS16" s="162"/>
      <c r="KT16" s="162"/>
      <c r="KU16" s="162"/>
      <c r="KV16" s="162"/>
      <c r="KW16" s="162"/>
      <c r="KX16" s="162"/>
      <c r="KY16" s="162"/>
      <c r="KZ16" s="162"/>
      <c r="LA16" s="162"/>
      <c r="LB16" s="162"/>
      <c r="LC16" s="162"/>
      <c r="LD16" s="162"/>
      <c r="LE16" s="162"/>
      <c r="LF16" s="162"/>
      <c r="LG16" s="162"/>
      <c r="LH16" s="162"/>
      <c r="LI16" s="162"/>
      <c r="LJ16" s="162"/>
      <c r="LK16" s="162"/>
      <c r="LL16" s="162"/>
      <c r="LM16" s="162"/>
      <c r="LN16" s="162"/>
      <c r="LO16" s="162"/>
      <c r="LP16" s="162"/>
      <c r="LQ16" s="162"/>
      <c r="LR16" s="162"/>
      <c r="LS16" s="162"/>
      <c r="LT16" s="162"/>
      <c r="LU16" s="162"/>
      <c r="LV16" s="162"/>
      <c r="LW16" s="162"/>
      <c r="LX16" s="162"/>
      <c r="LY16" s="162"/>
      <c r="LZ16" s="162"/>
      <c r="MA16" s="162"/>
      <c r="MB16" s="162"/>
      <c r="MC16" s="162"/>
      <c r="MD16" s="162"/>
      <c r="ME16" s="162"/>
      <c r="MF16" s="162"/>
      <c r="MG16" s="162"/>
      <c r="MH16" s="162"/>
      <c r="MI16" s="162"/>
      <c r="MJ16" s="162"/>
      <c r="MK16" s="162"/>
      <c r="ML16" s="162"/>
      <c r="MM16" s="162"/>
      <c r="MN16" s="162"/>
      <c r="MO16" s="162"/>
      <c r="MP16" s="162"/>
      <c r="MQ16" s="162"/>
      <c r="MR16" s="162"/>
      <c r="MS16" s="162"/>
      <c r="MT16" s="162"/>
      <c r="MU16" s="162"/>
      <c r="MV16" s="162"/>
      <c r="MW16" s="162"/>
      <c r="MX16" s="162"/>
      <c r="MY16" s="162"/>
      <c r="MZ16" s="162"/>
      <c r="NA16" s="162"/>
      <c r="NB16" s="162"/>
      <c r="NC16" s="162"/>
      <c r="ND16" s="162"/>
      <c r="NE16" s="162"/>
      <c r="NF16" s="162"/>
      <c r="NG16" s="162"/>
      <c r="NH16" s="162"/>
      <c r="NI16" s="162"/>
      <c r="NJ16" s="162"/>
      <c r="NK16" s="162"/>
      <c r="NL16" s="162"/>
      <c r="NM16" s="162"/>
      <c r="NN16" s="162"/>
      <c r="NO16" s="162"/>
      <c r="NP16" s="162"/>
      <c r="NQ16" s="162"/>
      <c r="NR16" s="162"/>
      <c r="NS16" s="162"/>
      <c r="NT16" s="162"/>
      <c r="NU16" s="162"/>
      <c r="NV16" s="162"/>
      <c r="NW16" s="162"/>
      <c r="NX16" s="162"/>
      <c r="NY16" s="162"/>
      <c r="NZ16" s="162"/>
      <c r="OA16" s="162"/>
      <c r="OB16" s="162"/>
      <c r="OC16" s="162"/>
      <c r="OD16" s="162"/>
      <c r="OE16" s="162"/>
      <c r="OF16" s="162"/>
      <c r="OG16" s="162"/>
      <c r="OH16" s="162"/>
      <c r="OI16" s="162"/>
      <c r="OJ16" s="162"/>
      <c r="OK16" s="162"/>
      <c r="OL16" s="162"/>
      <c r="OM16" s="162"/>
      <c r="ON16" s="162"/>
      <c r="OO16" s="162"/>
      <c r="OP16" s="162"/>
      <c r="OQ16" s="162"/>
      <c r="OR16" s="162"/>
      <c r="OS16" s="162"/>
      <c r="OT16" s="162"/>
      <c r="OU16" s="162"/>
      <c r="OV16" s="162"/>
      <c r="OW16" s="162"/>
      <c r="OX16" s="162"/>
      <c r="OY16" s="162"/>
      <c r="OZ16" s="162"/>
      <c r="PA16" s="162"/>
      <c r="PB16" s="162"/>
      <c r="PC16" s="162"/>
      <c r="PD16" s="162"/>
      <c r="PE16" s="162"/>
      <c r="PF16" s="162"/>
      <c r="PG16" s="162"/>
      <c r="PH16" s="162"/>
      <c r="PI16" s="162"/>
      <c r="PJ16" s="162"/>
      <c r="PK16" s="162"/>
      <c r="PL16" s="162"/>
      <c r="PM16" s="162"/>
      <c r="PN16" s="162"/>
      <c r="PO16" s="162"/>
      <c r="PP16" s="162"/>
      <c r="PQ16" s="162"/>
      <c r="PR16" s="162"/>
      <c r="PS16" s="162"/>
      <c r="PT16" s="162"/>
      <c r="PU16" s="162"/>
      <c r="PV16" s="162"/>
      <c r="PW16" s="162"/>
      <c r="PX16" s="162"/>
      <c r="PY16" s="162"/>
      <c r="PZ16" s="162"/>
      <c r="QA16" s="162"/>
      <c r="QB16" s="162"/>
      <c r="QC16" s="162"/>
      <c r="QD16" s="162"/>
      <c r="QE16" s="162"/>
      <c r="QF16" s="162"/>
      <c r="QG16" s="162"/>
      <c r="QH16" s="162"/>
      <c r="QI16" s="162"/>
      <c r="QJ16" s="162"/>
      <c r="QK16" s="162"/>
      <c r="QL16" s="162"/>
      <c r="QM16" s="162"/>
      <c r="QN16" s="162"/>
      <c r="QO16" s="162"/>
      <c r="QP16" s="162"/>
      <c r="QQ16" s="162"/>
      <c r="QR16" s="162"/>
      <c r="QS16" s="162"/>
      <c r="QT16" s="162"/>
      <c r="QU16" s="162"/>
      <c r="QV16" s="162"/>
      <c r="QW16" s="162"/>
      <c r="QX16" s="162"/>
      <c r="QY16" s="162"/>
      <c r="QZ16" s="162"/>
      <c r="RA16" s="162"/>
      <c r="RB16" s="162"/>
      <c r="RC16" s="162"/>
      <c r="RD16" s="162"/>
      <c r="RE16" s="162"/>
      <c r="RF16" s="162"/>
      <c r="RG16" s="162"/>
      <c r="RH16" s="162"/>
      <c r="RI16" s="162"/>
      <c r="RJ16" s="162"/>
      <c r="RK16" s="162"/>
      <c r="RL16" s="162"/>
      <c r="RM16" s="162"/>
      <c r="RN16" s="162"/>
      <c r="RO16" s="162"/>
      <c r="RP16" s="162"/>
      <c r="RQ16" s="162"/>
      <c r="RR16" s="162"/>
      <c r="RS16" s="162"/>
      <c r="RT16" s="162"/>
      <c r="RU16" s="162"/>
      <c r="RV16" s="162"/>
      <c r="RW16" s="162"/>
      <c r="RX16" s="162"/>
      <c r="RY16" s="162"/>
      <c r="RZ16" s="162"/>
      <c r="SA16" s="162"/>
      <c r="SB16" s="162"/>
      <c r="SC16" s="162"/>
      <c r="SD16" s="162"/>
      <c r="SE16" s="162"/>
      <c r="SF16" s="162"/>
      <c r="SG16" s="162"/>
      <c r="SH16" s="162"/>
      <c r="SI16" s="162"/>
      <c r="SJ16" s="162"/>
      <c r="SK16" s="162"/>
      <c r="SL16" s="162"/>
      <c r="SM16" s="162"/>
      <c r="SN16" s="162"/>
      <c r="SO16" s="162"/>
      <c r="SP16" s="162"/>
      <c r="SQ16" s="162"/>
      <c r="SR16" s="162"/>
      <c r="SS16" s="162"/>
      <c r="ST16" s="162"/>
      <c r="SU16" s="162"/>
      <c r="SV16" s="162"/>
      <c r="SW16" s="162"/>
      <c r="SX16" s="162"/>
      <c r="SY16" s="162"/>
      <c r="SZ16" s="162"/>
      <c r="TA16" s="162"/>
      <c r="TB16" s="162"/>
      <c r="TC16" s="162"/>
      <c r="TD16" s="162"/>
      <c r="TE16" s="162"/>
      <c r="TF16" s="162"/>
      <c r="TG16" s="162"/>
      <c r="TH16" s="162"/>
      <c r="TI16" s="162"/>
      <c r="TJ16" s="162"/>
      <c r="TK16" s="162"/>
      <c r="TL16" s="162"/>
      <c r="TM16" s="162"/>
      <c r="TN16" s="162"/>
      <c r="TO16" s="162"/>
      <c r="TP16" s="162"/>
      <c r="TQ16" s="162"/>
      <c r="TR16" s="162"/>
      <c r="TS16" s="162"/>
      <c r="TT16" s="162"/>
      <c r="TU16" s="162"/>
      <c r="TV16" s="162"/>
      <c r="TW16" s="162"/>
      <c r="TX16" s="162"/>
      <c r="TY16" s="162"/>
      <c r="TZ16" s="162"/>
      <c r="UA16" s="162"/>
      <c r="UB16" s="162"/>
      <c r="UC16" s="162"/>
      <c r="UD16" s="162"/>
      <c r="UE16" s="162"/>
      <c r="UF16" s="162"/>
      <c r="UG16" s="162"/>
      <c r="UH16" s="162"/>
      <c r="UI16" s="162"/>
      <c r="UJ16" s="162"/>
      <c r="UK16" s="162"/>
      <c r="UL16" s="162"/>
      <c r="UM16" s="162"/>
      <c r="UN16" s="162"/>
      <c r="UO16" s="162"/>
      <c r="UP16" s="162"/>
      <c r="UQ16" s="162"/>
      <c r="UR16" s="162"/>
      <c r="US16" s="162"/>
      <c r="UT16" s="162"/>
      <c r="UU16" s="162"/>
      <c r="UV16" s="162"/>
      <c r="UW16" s="162"/>
      <c r="UX16" s="162"/>
      <c r="UY16" s="162"/>
      <c r="UZ16" s="162"/>
      <c r="VA16" s="162"/>
      <c r="VB16" s="162"/>
      <c r="VC16" s="162"/>
      <c r="VD16" s="162"/>
      <c r="VE16" s="162"/>
      <c r="VF16" s="162"/>
      <c r="VG16" s="162"/>
      <c r="VH16" s="162"/>
      <c r="VI16" s="162"/>
      <c r="VJ16" s="162"/>
      <c r="VK16" s="162"/>
      <c r="VL16" s="162"/>
      <c r="VM16" s="162"/>
      <c r="VN16" s="162"/>
      <c r="VO16" s="162"/>
      <c r="VP16" s="162"/>
      <c r="VQ16" s="162"/>
      <c r="VR16" s="162"/>
      <c r="VS16" s="162"/>
      <c r="VT16" s="162"/>
      <c r="VU16" s="162"/>
      <c r="VV16" s="162"/>
      <c r="VW16" s="162"/>
      <c r="VX16" s="162"/>
      <c r="VY16" s="162"/>
      <c r="VZ16" s="162"/>
      <c r="WA16" s="162"/>
      <c r="WB16" s="162"/>
      <c r="WC16" s="162"/>
      <c r="WD16" s="162"/>
      <c r="WE16" s="162"/>
      <c r="WF16" s="162"/>
      <c r="WG16" s="162"/>
      <c r="WH16" s="162"/>
      <c r="WI16" s="162"/>
      <c r="WJ16" s="162"/>
      <c r="WK16" s="162"/>
      <c r="WL16" s="162"/>
      <c r="WM16" s="162"/>
      <c r="WN16" s="162"/>
      <c r="WO16" s="162"/>
      <c r="WP16" s="162"/>
      <c r="WQ16" s="162"/>
      <c r="WR16" s="162"/>
      <c r="WS16" s="162"/>
      <c r="WT16" s="162"/>
      <c r="WU16" s="162"/>
      <c r="WV16" s="162"/>
      <c r="WW16" s="162"/>
      <c r="WX16" s="162"/>
      <c r="WY16" s="162"/>
      <c r="WZ16" s="162"/>
      <c r="XA16" s="162"/>
      <c r="XB16" s="162"/>
      <c r="XC16" s="162"/>
      <c r="XD16" s="162"/>
      <c r="XE16" s="162"/>
      <c r="XF16" s="162"/>
      <c r="XG16" s="162"/>
      <c r="XH16" s="162"/>
      <c r="XI16" s="162"/>
      <c r="XJ16" s="162"/>
      <c r="XK16" s="162"/>
      <c r="XL16" s="162"/>
      <c r="XM16" s="162"/>
      <c r="XN16" s="162"/>
      <c r="XO16" s="162"/>
      <c r="XP16" s="162"/>
      <c r="XQ16" s="162"/>
      <c r="XR16" s="162"/>
      <c r="XS16" s="162"/>
      <c r="XT16" s="162"/>
      <c r="XU16" s="162"/>
      <c r="XV16" s="162"/>
      <c r="XW16" s="162"/>
      <c r="XX16" s="162"/>
      <c r="XY16" s="162"/>
      <c r="XZ16" s="162"/>
      <c r="YA16" s="162"/>
      <c r="YB16" s="162"/>
      <c r="YC16" s="162"/>
      <c r="YD16" s="162"/>
      <c r="YE16" s="162"/>
      <c r="YF16" s="162"/>
      <c r="YG16" s="162"/>
      <c r="YH16" s="162"/>
      <c r="YI16" s="162"/>
      <c r="YJ16" s="162"/>
      <c r="YK16" s="162"/>
      <c r="YL16" s="162"/>
      <c r="YM16" s="162"/>
      <c r="YN16" s="162"/>
      <c r="YO16" s="162"/>
      <c r="YP16" s="162"/>
      <c r="YQ16" s="162"/>
      <c r="YR16" s="162"/>
      <c r="YS16" s="162"/>
      <c r="YT16" s="162"/>
      <c r="YU16" s="162"/>
      <c r="YV16" s="162"/>
      <c r="YW16" s="162"/>
      <c r="YX16" s="162"/>
      <c r="YY16" s="162"/>
      <c r="YZ16" s="162"/>
      <c r="ZA16" s="162"/>
      <c r="ZB16" s="162"/>
      <c r="ZC16" s="162"/>
      <c r="ZD16" s="162"/>
      <c r="ZE16" s="162"/>
      <c r="ZF16" s="162"/>
      <c r="ZG16" s="162"/>
      <c r="ZH16" s="162"/>
      <c r="ZI16" s="162"/>
      <c r="ZJ16" s="162"/>
      <c r="ZK16" s="162"/>
      <c r="ZL16" s="162"/>
      <c r="ZM16" s="162"/>
      <c r="ZN16" s="162"/>
      <c r="ZO16" s="162"/>
      <c r="ZP16" s="162"/>
      <c r="ZQ16" s="162"/>
      <c r="ZR16" s="162"/>
      <c r="ZS16" s="162"/>
      <c r="ZT16" s="162"/>
      <c r="ZU16" s="162"/>
      <c r="ZV16" s="162"/>
      <c r="ZW16" s="162"/>
      <c r="ZX16" s="162"/>
      <c r="ZY16" s="162"/>
      <c r="ZZ16" s="162"/>
      <c r="AAA16" s="162"/>
      <c r="AAB16" s="162"/>
      <c r="AAC16" s="162"/>
      <c r="AAD16" s="162"/>
      <c r="AAE16" s="162"/>
      <c r="AAF16" s="162"/>
      <c r="AAG16" s="162"/>
      <c r="AAH16" s="162"/>
      <c r="AAI16" s="162"/>
      <c r="AAJ16" s="162"/>
      <c r="AAK16" s="162"/>
      <c r="AAL16" s="162"/>
      <c r="AAM16" s="162"/>
      <c r="AAN16" s="162"/>
      <c r="AAO16" s="162"/>
      <c r="AAP16" s="162"/>
      <c r="AAQ16" s="162"/>
      <c r="AAR16" s="162"/>
      <c r="AAS16" s="162"/>
      <c r="AAT16" s="162"/>
      <c r="AAU16" s="162"/>
      <c r="AAV16" s="162"/>
      <c r="AAW16" s="162"/>
      <c r="AAX16" s="162"/>
      <c r="AAY16" s="162"/>
      <c r="AAZ16" s="162"/>
      <c r="ABA16" s="162"/>
      <c r="ABB16" s="162"/>
      <c r="ABC16" s="162"/>
      <c r="ABD16" s="162"/>
      <c r="ABE16" s="162"/>
      <c r="ABF16" s="162"/>
      <c r="ABG16" s="162"/>
      <c r="ABH16" s="162"/>
      <c r="ABI16" s="162"/>
      <c r="ABJ16" s="162"/>
      <c r="ABK16" s="162"/>
      <c r="ABL16" s="162"/>
      <c r="ABM16" s="162"/>
      <c r="ABN16" s="162"/>
      <c r="ABO16" s="162"/>
      <c r="ABP16" s="162"/>
      <c r="ABQ16" s="162"/>
      <c r="ABR16" s="162"/>
      <c r="ABS16" s="162"/>
      <c r="ABT16" s="162"/>
      <c r="ABU16" s="162"/>
      <c r="ABV16" s="162"/>
      <c r="ABW16" s="162"/>
      <c r="ABX16" s="162"/>
      <c r="ABY16" s="162"/>
      <c r="ABZ16" s="162"/>
      <c r="ACA16" s="162"/>
      <c r="ACB16" s="162"/>
      <c r="ACC16" s="162"/>
      <c r="ACD16" s="162"/>
      <c r="ACE16" s="162"/>
      <c r="ACF16" s="162"/>
      <c r="ACG16" s="162"/>
      <c r="ACH16" s="162"/>
      <c r="ACI16" s="162"/>
      <c r="ACJ16" s="162"/>
      <c r="ACK16" s="162"/>
      <c r="ACL16" s="162"/>
      <c r="ACM16" s="162"/>
      <c r="ACN16" s="162"/>
      <c r="ACO16" s="162"/>
      <c r="ACP16" s="162"/>
      <c r="ACQ16" s="162"/>
      <c r="ACR16" s="162"/>
      <c r="ACS16" s="162"/>
      <c r="ACT16" s="162"/>
      <c r="ACU16" s="162"/>
      <c r="ACV16" s="162"/>
      <c r="ACW16" s="162"/>
      <c r="ACX16" s="162"/>
      <c r="ACY16" s="162"/>
      <c r="ACZ16" s="162"/>
      <c r="ADA16" s="162"/>
      <c r="ADB16" s="162"/>
      <c r="ADC16" s="162"/>
      <c r="ADD16" s="162"/>
      <c r="ADE16" s="162"/>
      <c r="ADF16" s="162"/>
      <c r="ADG16" s="162"/>
      <c r="ADH16" s="162"/>
      <c r="ADI16" s="162"/>
      <c r="ADJ16" s="162"/>
      <c r="ADK16" s="162"/>
      <c r="ADL16" s="162"/>
      <c r="ADM16" s="162"/>
      <c r="ADN16" s="162"/>
      <c r="ADO16" s="162"/>
      <c r="ADP16" s="162"/>
      <c r="ADQ16" s="162"/>
      <c r="ADR16" s="162"/>
      <c r="ADS16" s="162"/>
      <c r="ADT16" s="162"/>
      <c r="ADU16" s="162"/>
      <c r="ADV16" s="162"/>
      <c r="ADW16" s="162"/>
      <c r="ADX16" s="162"/>
      <c r="ADY16" s="162"/>
      <c r="ADZ16" s="162"/>
      <c r="AEA16" s="162"/>
      <c r="AEB16" s="162"/>
      <c r="AEC16" s="162"/>
      <c r="AED16" s="162"/>
      <c r="AEE16" s="162"/>
      <c r="AEF16" s="162"/>
      <c r="AEG16" s="162"/>
      <c r="AEH16" s="162"/>
      <c r="AEI16" s="162"/>
      <c r="AEJ16" s="162"/>
      <c r="AEK16" s="162"/>
      <c r="AEL16" s="162"/>
      <c r="AEM16" s="162"/>
      <c r="AEN16" s="162"/>
      <c r="AEO16" s="162"/>
      <c r="AEP16" s="162"/>
      <c r="AEQ16" s="162"/>
      <c r="AER16" s="162"/>
      <c r="AES16" s="162"/>
      <c r="AET16" s="162"/>
      <c r="AEU16" s="162"/>
      <c r="AEV16" s="162"/>
      <c r="AEW16" s="162"/>
      <c r="AEX16" s="162"/>
      <c r="AEY16" s="162"/>
      <c r="AEZ16" s="162"/>
      <c r="AFA16" s="162"/>
      <c r="AFB16" s="162"/>
      <c r="AFC16" s="162"/>
      <c r="AFD16" s="162"/>
      <c r="AFE16" s="162"/>
      <c r="AFF16" s="162"/>
      <c r="AFG16" s="162"/>
      <c r="AFH16" s="162"/>
      <c r="AFI16" s="162"/>
      <c r="AFJ16" s="162"/>
      <c r="AFK16" s="162"/>
      <c r="AFL16" s="162"/>
      <c r="AFM16" s="162"/>
      <c r="AFN16" s="162"/>
      <c r="AFO16" s="162"/>
      <c r="AFP16" s="162"/>
      <c r="AFQ16" s="162"/>
      <c r="AFR16" s="162"/>
      <c r="AFS16" s="162"/>
      <c r="AFT16" s="162"/>
      <c r="AFU16" s="162"/>
      <c r="AFV16" s="162"/>
      <c r="AFW16" s="162"/>
      <c r="AFX16" s="162"/>
      <c r="AFY16" s="162"/>
      <c r="AFZ16" s="162"/>
      <c r="AGA16" s="162"/>
      <c r="AGB16" s="162"/>
      <c r="AGC16" s="162"/>
      <c r="AGD16" s="162"/>
      <c r="AGE16" s="162"/>
      <c r="AGF16" s="162"/>
      <c r="AGG16" s="162"/>
      <c r="AGH16" s="162"/>
      <c r="AGI16" s="162"/>
      <c r="AGJ16" s="162"/>
      <c r="AGK16" s="162"/>
      <c r="AGL16" s="162"/>
      <c r="AGM16" s="162"/>
      <c r="AGN16" s="162"/>
      <c r="AGO16" s="162"/>
      <c r="AGP16" s="162"/>
      <c r="AGQ16" s="162"/>
      <c r="AGR16" s="162"/>
      <c r="AGS16" s="162"/>
      <c r="AGT16" s="162"/>
      <c r="AGU16" s="162"/>
      <c r="AGV16" s="162"/>
      <c r="AGW16" s="162"/>
      <c r="AGX16" s="162"/>
      <c r="AGY16" s="162"/>
      <c r="AGZ16" s="162"/>
      <c r="AHA16" s="162"/>
      <c r="AHB16" s="162"/>
      <c r="AHC16" s="162"/>
      <c r="AHD16" s="162"/>
      <c r="AHE16" s="162"/>
      <c r="AHF16" s="162"/>
      <c r="AHG16" s="162"/>
      <c r="AHH16" s="162"/>
      <c r="AHI16" s="162"/>
      <c r="AHJ16" s="162"/>
      <c r="AHK16" s="162"/>
      <c r="AHL16" s="162"/>
      <c r="AHM16" s="162"/>
      <c r="AHN16" s="162"/>
      <c r="AHO16" s="162"/>
      <c r="AHP16" s="162"/>
      <c r="AHQ16" s="162"/>
      <c r="AHR16" s="162"/>
      <c r="AHS16" s="162"/>
      <c r="AHT16" s="162"/>
      <c r="AHU16" s="162"/>
      <c r="AHV16" s="162"/>
      <c r="AHW16" s="162"/>
      <c r="AHX16" s="162"/>
      <c r="AHY16" s="162"/>
      <c r="AHZ16" s="162"/>
      <c r="AIA16" s="162"/>
      <c r="AIB16" s="162"/>
      <c r="AIC16" s="162"/>
      <c r="AID16" s="162"/>
      <c r="AIE16" s="162"/>
      <c r="AIF16" s="162"/>
      <c r="AIG16" s="162"/>
      <c r="AIH16" s="162"/>
      <c r="AII16" s="162"/>
      <c r="AIJ16" s="162"/>
      <c r="AIK16" s="162"/>
      <c r="AIL16" s="162"/>
      <c r="AIM16" s="162"/>
      <c r="AIN16" s="162"/>
      <c r="AIO16" s="162"/>
      <c r="AIP16" s="162"/>
      <c r="AIQ16" s="162"/>
      <c r="AIR16" s="162"/>
      <c r="AIS16" s="162"/>
      <c r="AIT16" s="162"/>
      <c r="AIU16" s="162"/>
      <c r="AIV16" s="162"/>
      <c r="AIW16" s="162"/>
      <c r="AIX16" s="162"/>
      <c r="AIY16" s="162"/>
      <c r="AIZ16" s="162"/>
      <c r="AJA16" s="162"/>
      <c r="AJB16" s="162"/>
      <c r="AJC16" s="162"/>
      <c r="AJD16" s="162"/>
      <c r="AJE16" s="162"/>
      <c r="AJF16" s="162"/>
      <c r="AJG16" s="162"/>
      <c r="AJH16" s="162"/>
      <c r="AJI16" s="162"/>
      <c r="AJJ16" s="162"/>
      <c r="AJK16" s="162"/>
      <c r="AJL16" s="162"/>
      <c r="AJM16" s="162"/>
      <c r="AJN16" s="162"/>
      <c r="AJO16" s="162"/>
      <c r="AJP16" s="162"/>
      <c r="AJQ16" s="162"/>
      <c r="AJR16" s="162"/>
      <c r="AJS16" s="162"/>
      <c r="AJT16" s="162"/>
      <c r="AJU16" s="162"/>
      <c r="AJV16" s="162"/>
      <c r="AJW16" s="162"/>
      <c r="AJX16" s="162"/>
      <c r="AJY16" s="162"/>
      <c r="AJZ16" s="162"/>
      <c r="AKA16" s="162"/>
      <c r="AKB16" s="162"/>
      <c r="AKC16" s="162"/>
      <c r="AKD16" s="162"/>
      <c r="AKE16" s="162"/>
      <c r="AKF16" s="162"/>
      <c r="AKG16" s="162"/>
      <c r="AKH16" s="162"/>
      <c r="AKI16" s="162"/>
      <c r="AKJ16" s="162"/>
      <c r="AKK16" s="162"/>
      <c r="AKL16" s="162"/>
      <c r="AKM16" s="162"/>
      <c r="AKN16" s="162"/>
      <c r="AKO16" s="162"/>
      <c r="AKP16" s="162"/>
      <c r="AKQ16" s="162"/>
      <c r="AKR16" s="162"/>
      <c r="AKS16" s="162"/>
      <c r="AKT16" s="162"/>
      <c r="AKU16" s="162"/>
      <c r="AKV16" s="162"/>
      <c r="AKW16" s="162"/>
      <c r="AKX16" s="162"/>
      <c r="AKY16" s="162"/>
      <c r="AKZ16" s="162"/>
      <c r="ALA16" s="162"/>
      <c r="ALB16" s="162"/>
      <c r="ALC16" s="162"/>
      <c r="ALD16" s="162"/>
      <c r="ALE16" s="162"/>
      <c r="ALF16" s="162"/>
      <c r="ALG16" s="162"/>
      <c r="ALH16" s="162"/>
      <c r="ALI16" s="162"/>
      <c r="ALJ16" s="162"/>
      <c r="ALK16" s="162"/>
      <c r="ALL16" s="162"/>
      <c r="ALM16" s="162"/>
      <c r="ALN16" s="162"/>
      <c r="ALO16" s="162"/>
      <c r="ALP16" s="162"/>
      <c r="ALQ16" s="162"/>
      <c r="ALR16" s="162"/>
      <c r="ALS16" s="162"/>
      <c r="ALT16" s="162"/>
      <c r="ALU16" s="162"/>
      <c r="ALV16" s="162"/>
      <c r="ALW16" s="162"/>
      <c r="ALX16" s="162"/>
      <c r="ALY16" s="162"/>
      <c r="ALZ16" s="162"/>
      <c r="AMA16" s="162"/>
      <c r="AMB16" s="162"/>
      <c r="AMC16" s="162"/>
      <c r="AMD16" s="162"/>
      <c r="AME16" s="162"/>
      <c r="AMF16" s="162"/>
      <c r="AMG16" s="162"/>
      <c r="AMH16" s="162"/>
      <c r="AMI16" s="162"/>
      <c r="AMJ16" s="162"/>
      <c r="AMK16" s="162"/>
      <c r="AML16" s="162"/>
      <c r="AMM16" s="162"/>
      <c r="AMN16" s="162"/>
      <c r="AMO16" s="162"/>
      <c r="AMP16" s="162"/>
      <c r="AMQ16" s="162"/>
      <c r="AMR16" s="162"/>
      <c r="AMS16" s="162"/>
      <c r="AMT16" s="162"/>
      <c r="AMU16" s="162"/>
      <c r="AMV16" s="162"/>
      <c r="AMW16" s="162"/>
      <c r="AMX16" s="162"/>
      <c r="AMY16" s="162"/>
      <c r="AMZ16" s="162"/>
      <c r="ANA16" s="162"/>
      <c r="ANB16" s="162"/>
      <c r="ANC16" s="162"/>
      <c r="AND16" s="162"/>
      <c r="ANE16" s="162"/>
      <c r="ANF16" s="162"/>
      <c r="ANG16" s="162"/>
      <c r="ANH16" s="162"/>
      <c r="ANI16" s="162"/>
      <c r="ANJ16" s="162"/>
      <c r="ANK16" s="162"/>
      <c r="ANL16" s="162"/>
      <c r="ANM16" s="162"/>
      <c r="ANN16" s="162"/>
      <c r="ANO16" s="162"/>
      <c r="ANP16" s="162"/>
      <c r="ANQ16" s="162"/>
      <c r="ANR16" s="162"/>
      <c r="ANS16" s="162"/>
      <c r="ANT16" s="162"/>
      <c r="ANU16" s="162"/>
      <c r="ANV16" s="162"/>
      <c r="ANW16" s="162"/>
      <c r="ANX16" s="162"/>
      <c r="ANY16" s="162"/>
      <c r="ANZ16" s="162"/>
      <c r="AOA16" s="162"/>
      <c r="AOB16" s="162"/>
      <c r="AOC16" s="162"/>
      <c r="AOD16" s="162"/>
      <c r="AOE16" s="162"/>
      <c r="AOF16" s="162"/>
      <c r="AOG16" s="162"/>
      <c r="AOH16" s="162"/>
      <c r="AOI16" s="162"/>
      <c r="AOJ16" s="162"/>
      <c r="AOK16" s="162"/>
      <c r="AOL16" s="162"/>
      <c r="AOM16" s="162"/>
      <c r="AON16" s="162"/>
      <c r="AOO16" s="162"/>
      <c r="AOP16" s="162"/>
      <c r="AOQ16" s="162"/>
      <c r="AOR16" s="162"/>
      <c r="AOS16" s="162"/>
      <c r="AOT16" s="162"/>
      <c r="AOU16" s="162"/>
      <c r="AOV16" s="162"/>
      <c r="AOW16" s="162"/>
      <c r="AOX16" s="162"/>
      <c r="AOY16" s="162"/>
      <c r="AOZ16" s="162"/>
      <c r="APA16" s="162"/>
      <c r="APB16" s="162"/>
      <c r="APC16" s="162"/>
      <c r="APD16" s="162"/>
      <c r="APE16" s="162"/>
      <c r="APF16" s="162"/>
      <c r="APG16" s="162"/>
      <c r="APH16" s="162"/>
      <c r="API16" s="162"/>
      <c r="APJ16" s="162"/>
      <c r="APK16" s="162"/>
      <c r="APL16" s="162"/>
      <c r="APM16" s="162"/>
      <c r="APN16" s="162"/>
      <c r="APO16" s="162"/>
      <c r="APP16" s="162"/>
      <c r="APQ16" s="162"/>
      <c r="APR16" s="162"/>
      <c r="APS16" s="162"/>
      <c r="APT16" s="162"/>
      <c r="APU16" s="162"/>
      <c r="APV16" s="162"/>
      <c r="APW16" s="162"/>
      <c r="APX16" s="162"/>
      <c r="APY16" s="162"/>
      <c r="APZ16" s="162"/>
      <c r="AQA16" s="162"/>
      <c r="AQB16" s="162"/>
      <c r="AQC16" s="162"/>
      <c r="AQD16" s="162"/>
      <c r="AQE16" s="162"/>
      <c r="AQF16" s="162"/>
      <c r="AQG16" s="162"/>
      <c r="AQH16" s="162"/>
      <c r="AQI16" s="162"/>
      <c r="AQJ16" s="162"/>
      <c r="AQK16" s="162"/>
      <c r="AQL16" s="162"/>
      <c r="AQM16" s="162"/>
      <c r="AQN16" s="162"/>
      <c r="AQO16" s="162"/>
      <c r="AQP16" s="162"/>
      <c r="AQQ16" s="162"/>
      <c r="AQR16" s="162"/>
      <c r="AQS16" s="162"/>
      <c r="AQT16" s="162"/>
      <c r="AQU16" s="162"/>
      <c r="AQV16" s="162"/>
      <c r="AQW16" s="162"/>
      <c r="AQX16" s="162"/>
      <c r="AQY16" s="162"/>
      <c r="AQZ16" s="162"/>
      <c r="ARA16" s="162"/>
      <c r="ARB16" s="162"/>
      <c r="ARC16" s="162"/>
      <c r="ARD16" s="162"/>
      <c r="ARE16" s="162"/>
      <c r="ARF16" s="162"/>
      <c r="ARG16" s="162"/>
      <c r="ARH16" s="162"/>
      <c r="ARI16" s="162"/>
      <c r="ARJ16" s="162"/>
      <c r="ARK16" s="162"/>
      <c r="ARL16" s="162"/>
      <c r="ARM16" s="162"/>
      <c r="ARN16" s="162"/>
      <c r="ARO16" s="162"/>
      <c r="ARP16" s="162"/>
      <c r="ARQ16" s="162"/>
      <c r="ARR16" s="162"/>
      <c r="ARS16" s="162"/>
      <c r="ART16" s="162"/>
      <c r="ARU16" s="162"/>
      <c r="ARV16" s="162"/>
      <c r="ARW16" s="162"/>
      <c r="ARX16" s="162"/>
      <c r="ARY16" s="162"/>
      <c r="ARZ16" s="162"/>
      <c r="ASA16" s="162"/>
      <c r="ASB16" s="162"/>
      <c r="ASC16" s="162"/>
      <c r="ASD16" s="162"/>
      <c r="ASE16" s="162"/>
      <c r="ASF16" s="162"/>
      <c r="ASG16" s="162"/>
      <c r="ASH16" s="162"/>
      <c r="ASI16" s="162"/>
      <c r="ASJ16" s="162"/>
      <c r="ASK16" s="162"/>
      <c r="ASL16" s="162"/>
      <c r="ASM16" s="162"/>
      <c r="ASN16" s="162"/>
      <c r="ASO16" s="162"/>
      <c r="ASP16" s="162"/>
      <c r="ASQ16" s="162"/>
      <c r="ASR16" s="162"/>
      <c r="ASS16" s="162"/>
      <c r="AST16" s="162"/>
      <c r="ASU16" s="162"/>
      <c r="ASV16" s="162"/>
      <c r="ASW16" s="162"/>
      <c r="ASX16" s="162"/>
      <c r="ASY16" s="162"/>
      <c r="ASZ16" s="162"/>
      <c r="ATA16" s="162"/>
      <c r="ATB16" s="162"/>
      <c r="ATC16" s="162"/>
      <c r="ATD16" s="162"/>
      <c r="ATE16" s="162"/>
      <c r="ATF16" s="162"/>
      <c r="ATG16" s="162"/>
      <c r="ATH16" s="162"/>
      <c r="ATI16" s="162"/>
      <c r="ATJ16" s="162"/>
      <c r="ATK16" s="162"/>
      <c r="ATL16" s="162"/>
      <c r="ATM16" s="162"/>
      <c r="ATN16" s="162"/>
      <c r="ATO16" s="162"/>
      <c r="ATP16" s="162"/>
      <c r="ATQ16" s="162"/>
      <c r="ATR16" s="162"/>
      <c r="ATS16" s="162"/>
      <c r="ATT16" s="162"/>
      <c r="ATU16" s="162"/>
      <c r="ATV16" s="162"/>
      <c r="ATW16" s="162"/>
      <c r="ATX16" s="162"/>
      <c r="ATY16" s="162"/>
      <c r="ATZ16" s="162"/>
      <c r="AUA16" s="162"/>
      <c r="AUB16" s="162"/>
      <c r="AUC16" s="162"/>
      <c r="AUD16" s="162"/>
      <c r="AUE16" s="162"/>
      <c r="AUF16" s="162"/>
      <c r="AUG16" s="162"/>
      <c r="AUH16" s="162"/>
      <c r="AUI16" s="162"/>
      <c r="AUJ16" s="162"/>
      <c r="AUK16" s="162"/>
      <c r="AUL16" s="162"/>
      <c r="AUM16" s="162"/>
      <c r="AUN16" s="162"/>
      <c r="AUO16" s="162"/>
      <c r="AUP16" s="162"/>
      <c r="AUQ16" s="162"/>
      <c r="AUR16" s="162"/>
      <c r="AUS16" s="162"/>
      <c r="AUT16" s="162"/>
      <c r="AUU16" s="162"/>
      <c r="AUV16" s="162"/>
      <c r="AUW16" s="162"/>
      <c r="AUX16" s="162"/>
      <c r="AUY16" s="162"/>
      <c r="AUZ16" s="162"/>
      <c r="AVA16" s="162"/>
      <c r="AVB16" s="162"/>
      <c r="AVC16" s="162"/>
      <c r="AVD16" s="162"/>
      <c r="AVE16" s="162"/>
      <c r="AVF16" s="162"/>
      <c r="AVG16" s="162"/>
      <c r="AVH16" s="162"/>
      <c r="AVI16" s="162"/>
      <c r="AVJ16" s="162"/>
      <c r="AVK16" s="162"/>
      <c r="AVL16" s="162"/>
      <c r="AVM16" s="162"/>
      <c r="AVN16" s="162"/>
      <c r="AVO16" s="162"/>
      <c r="AVP16" s="162"/>
      <c r="AVQ16" s="162"/>
      <c r="AVR16" s="162"/>
      <c r="AVS16" s="162"/>
      <c r="AVT16" s="162"/>
      <c r="AVU16" s="162"/>
      <c r="AVV16" s="162"/>
      <c r="AVW16" s="162"/>
      <c r="AVX16" s="162"/>
      <c r="AVY16" s="162"/>
      <c r="AVZ16" s="162"/>
      <c r="AWA16" s="162"/>
      <c r="AWB16" s="162"/>
      <c r="AWC16" s="162"/>
      <c r="AWD16" s="162"/>
      <c r="AWE16" s="162"/>
      <c r="AWF16" s="162"/>
      <c r="AWG16" s="162"/>
      <c r="AWH16" s="162"/>
      <c r="AWI16" s="162"/>
      <c r="AWJ16" s="162"/>
      <c r="AWK16" s="162"/>
      <c r="AWL16" s="162"/>
      <c r="AWM16" s="162"/>
      <c r="AWN16" s="162"/>
      <c r="AWO16" s="162"/>
      <c r="AWP16" s="162"/>
      <c r="AWQ16" s="162"/>
      <c r="AWR16" s="162"/>
      <c r="AWS16" s="162"/>
      <c r="AWT16" s="162"/>
      <c r="AWU16" s="162"/>
      <c r="AWV16" s="162"/>
      <c r="AWW16" s="162"/>
      <c r="AWX16" s="162"/>
      <c r="AWY16" s="162"/>
      <c r="AWZ16" s="162"/>
      <c r="AXA16" s="162"/>
      <c r="AXB16" s="162"/>
      <c r="AXC16" s="162"/>
      <c r="AXD16" s="162"/>
      <c r="AXE16" s="162"/>
      <c r="AXF16" s="162"/>
      <c r="AXG16" s="162"/>
      <c r="AXH16" s="162"/>
      <c r="AXI16" s="162"/>
      <c r="AXJ16" s="162"/>
      <c r="AXK16" s="162"/>
      <c r="AXL16" s="162"/>
      <c r="AXM16" s="162"/>
      <c r="AXN16" s="162"/>
      <c r="AXO16" s="162"/>
      <c r="AXP16" s="162"/>
      <c r="AXQ16" s="162"/>
      <c r="AXR16" s="162"/>
      <c r="AXS16" s="162"/>
      <c r="AXT16" s="162"/>
      <c r="AXU16" s="162"/>
      <c r="AXV16" s="162"/>
      <c r="AXW16" s="162"/>
      <c r="AXX16" s="162"/>
      <c r="AXY16" s="162"/>
      <c r="AXZ16" s="162"/>
      <c r="AYA16" s="162"/>
      <c r="AYB16" s="162"/>
      <c r="AYC16" s="162"/>
      <c r="AYD16" s="162"/>
      <c r="AYE16" s="162"/>
      <c r="AYF16" s="162"/>
      <c r="AYG16" s="162"/>
      <c r="AYH16" s="162"/>
      <c r="AYI16" s="162"/>
      <c r="AYJ16" s="162"/>
      <c r="AYK16" s="162"/>
      <c r="AYL16" s="162"/>
      <c r="AYM16" s="162"/>
      <c r="AYN16" s="162"/>
      <c r="AYO16" s="162"/>
      <c r="AYP16" s="162"/>
      <c r="AYQ16" s="162"/>
      <c r="AYR16" s="162"/>
      <c r="AYS16" s="162"/>
      <c r="AYT16" s="162"/>
      <c r="AYU16" s="162"/>
      <c r="AYV16" s="162"/>
      <c r="AYW16" s="162"/>
      <c r="AYX16" s="162"/>
      <c r="AYY16" s="162"/>
      <c r="AYZ16" s="162"/>
      <c r="AZA16" s="162"/>
      <c r="AZB16" s="162"/>
      <c r="AZC16" s="162"/>
      <c r="AZD16" s="162"/>
      <c r="AZE16" s="162"/>
      <c r="AZF16" s="162"/>
      <c r="AZG16" s="162"/>
      <c r="AZH16" s="162"/>
      <c r="AZI16" s="162"/>
      <c r="AZJ16" s="162"/>
      <c r="AZK16" s="162"/>
      <c r="AZL16" s="162"/>
      <c r="AZM16" s="162"/>
      <c r="AZN16" s="162"/>
      <c r="AZO16" s="162"/>
      <c r="AZP16" s="162"/>
      <c r="AZQ16" s="162"/>
      <c r="AZR16" s="162"/>
      <c r="AZS16" s="162"/>
      <c r="AZT16" s="162"/>
      <c r="AZU16" s="162"/>
      <c r="AZV16" s="162"/>
      <c r="AZW16" s="162"/>
      <c r="AZX16" s="162"/>
      <c r="AZY16" s="162"/>
      <c r="AZZ16" s="162"/>
      <c r="BAA16" s="162"/>
      <c r="BAB16" s="162"/>
      <c r="BAC16" s="162"/>
      <c r="BAD16" s="162"/>
      <c r="BAE16" s="162"/>
      <c r="BAF16" s="162"/>
      <c r="BAG16" s="162"/>
      <c r="BAH16" s="162"/>
      <c r="BAI16" s="162"/>
      <c r="BAJ16" s="162"/>
      <c r="BAK16" s="162"/>
      <c r="BAL16" s="162"/>
      <c r="BAM16" s="162"/>
      <c r="BAN16" s="162"/>
      <c r="BAO16" s="162"/>
      <c r="BAP16" s="162"/>
      <c r="BAQ16" s="162"/>
      <c r="BAR16" s="162"/>
      <c r="BAS16" s="162"/>
      <c r="BAT16" s="162"/>
      <c r="BAU16" s="162"/>
      <c r="BAV16" s="162"/>
      <c r="BAW16" s="162"/>
      <c r="BAX16" s="162"/>
      <c r="BAY16" s="162"/>
      <c r="BAZ16" s="162"/>
      <c r="BBA16" s="162"/>
      <c r="BBB16" s="162"/>
      <c r="BBC16" s="162"/>
      <c r="BBD16" s="162"/>
      <c r="BBE16" s="162"/>
      <c r="BBF16" s="162"/>
      <c r="BBG16" s="162"/>
      <c r="BBH16" s="162"/>
      <c r="BBI16" s="162"/>
      <c r="BBJ16" s="162"/>
      <c r="BBK16" s="162"/>
      <c r="BBL16" s="162"/>
      <c r="BBM16" s="162"/>
      <c r="BBN16" s="162"/>
      <c r="BBO16" s="162"/>
      <c r="BBP16" s="162"/>
      <c r="BBQ16" s="162"/>
      <c r="BBR16" s="162"/>
      <c r="BBS16" s="162"/>
      <c r="BBT16" s="162"/>
      <c r="BBU16" s="162"/>
      <c r="BBV16" s="162"/>
      <c r="BBW16" s="162"/>
      <c r="BBX16" s="162"/>
      <c r="BBY16" s="162"/>
      <c r="BBZ16" s="162"/>
      <c r="BCA16" s="162"/>
      <c r="BCB16" s="162"/>
      <c r="BCC16" s="162"/>
      <c r="BCD16" s="162"/>
      <c r="BCE16" s="162"/>
      <c r="BCF16" s="162"/>
      <c r="BCG16" s="162"/>
      <c r="BCH16" s="162"/>
      <c r="BCI16" s="162"/>
      <c r="BCJ16" s="162"/>
      <c r="BCK16" s="162"/>
      <c r="BCL16" s="162"/>
      <c r="BCM16" s="162"/>
      <c r="BCN16" s="162"/>
      <c r="BCO16" s="162"/>
      <c r="BCP16" s="162"/>
      <c r="BCQ16" s="162"/>
      <c r="BCR16" s="162"/>
      <c r="BCS16" s="162"/>
      <c r="BCT16" s="162"/>
      <c r="BCU16" s="162"/>
      <c r="BCV16" s="162"/>
      <c r="BCW16" s="162"/>
      <c r="BCX16" s="162"/>
      <c r="BCY16" s="162"/>
      <c r="BCZ16" s="162"/>
      <c r="BDA16" s="162"/>
      <c r="BDB16" s="162"/>
      <c r="BDC16" s="162"/>
      <c r="BDD16" s="162"/>
      <c r="BDE16" s="162"/>
      <c r="BDF16" s="162"/>
      <c r="BDG16" s="162"/>
      <c r="BDH16" s="162"/>
      <c r="BDI16" s="162"/>
      <c r="BDJ16" s="162"/>
      <c r="BDK16" s="162"/>
      <c r="BDL16" s="162"/>
      <c r="BDM16" s="162"/>
      <c r="BDN16" s="162"/>
      <c r="BDO16" s="162"/>
      <c r="BDP16" s="162"/>
      <c r="BDQ16" s="162"/>
      <c r="BDR16" s="162"/>
      <c r="BDS16" s="162"/>
      <c r="BDT16" s="162"/>
      <c r="BDU16" s="162"/>
      <c r="BDV16" s="162"/>
      <c r="BDW16" s="162"/>
      <c r="BDX16" s="162"/>
      <c r="BDY16" s="162"/>
      <c r="BDZ16" s="162"/>
      <c r="BEA16" s="162"/>
      <c r="BEB16" s="162"/>
      <c r="BEC16" s="162"/>
      <c r="BED16" s="162"/>
      <c r="BEE16" s="162"/>
      <c r="BEF16" s="162"/>
      <c r="BEG16" s="162"/>
      <c r="BEH16" s="162"/>
      <c r="BEI16" s="162"/>
      <c r="BEJ16" s="162"/>
      <c r="BEK16" s="162"/>
      <c r="BEL16" s="162"/>
      <c r="BEM16" s="162"/>
      <c r="BEN16" s="162"/>
      <c r="BEO16" s="162"/>
      <c r="BEP16" s="162"/>
      <c r="BEQ16" s="162"/>
      <c r="BER16" s="162"/>
      <c r="BES16" s="162"/>
      <c r="BET16" s="162"/>
      <c r="BEU16" s="162"/>
      <c r="BEV16" s="162"/>
      <c r="BEW16" s="162"/>
      <c r="BEX16" s="162"/>
      <c r="BEY16" s="162"/>
      <c r="BEZ16" s="162"/>
      <c r="BFA16" s="162"/>
      <c r="BFB16" s="162"/>
      <c r="BFC16" s="162"/>
      <c r="BFD16" s="162"/>
      <c r="BFE16" s="162"/>
      <c r="BFF16" s="162"/>
      <c r="BFG16" s="162"/>
      <c r="BFH16" s="162"/>
      <c r="BFI16" s="162"/>
      <c r="BFJ16" s="162"/>
      <c r="BFK16" s="162"/>
      <c r="BFL16" s="162"/>
      <c r="BFM16" s="162"/>
      <c r="BFN16" s="162"/>
      <c r="BFO16" s="162"/>
      <c r="BFP16" s="162"/>
      <c r="BFQ16" s="162"/>
      <c r="BFR16" s="162"/>
      <c r="BFS16" s="162"/>
      <c r="BFT16" s="162"/>
      <c r="BFU16" s="162"/>
      <c r="BFV16" s="162"/>
      <c r="BFW16" s="162"/>
      <c r="BFX16" s="162"/>
      <c r="BFY16" s="162"/>
      <c r="BFZ16" s="162"/>
      <c r="BGA16" s="162"/>
      <c r="BGB16" s="162"/>
      <c r="BGC16" s="162"/>
      <c r="BGD16" s="162"/>
      <c r="BGE16" s="162"/>
      <c r="BGF16" s="162"/>
      <c r="BGG16" s="162"/>
      <c r="BGH16" s="162"/>
      <c r="BGI16" s="162"/>
      <c r="BGJ16" s="162"/>
      <c r="BGK16" s="162"/>
      <c r="BGL16" s="162"/>
      <c r="BGM16" s="162"/>
      <c r="BGN16" s="162"/>
      <c r="BGO16" s="162"/>
      <c r="BGP16" s="162"/>
      <c r="BGQ16" s="162"/>
      <c r="BGR16" s="162"/>
      <c r="BGS16" s="162"/>
      <c r="BGT16" s="162"/>
      <c r="BGU16" s="162"/>
      <c r="BGV16" s="162"/>
      <c r="BGW16" s="162"/>
      <c r="BGX16" s="162"/>
      <c r="BGY16" s="162"/>
      <c r="BGZ16" s="162"/>
      <c r="BHA16" s="162"/>
      <c r="BHB16" s="162"/>
      <c r="BHC16" s="162"/>
      <c r="BHD16" s="162"/>
      <c r="BHE16" s="162"/>
      <c r="BHF16" s="162"/>
      <c r="BHG16" s="162"/>
      <c r="BHH16" s="162"/>
      <c r="BHI16" s="162"/>
      <c r="BHJ16" s="162"/>
      <c r="BHK16" s="162"/>
      <c r="BHL16" s="162"/>
      <c r="BHM16" s="162"/>
      <c r="BHN16" s="162"/>
      <c r="BHO16" s="162"/>
      <c r="BHP16" s="162"/>
      <c r="BHQ16" s="162"/>
      <c r="BHR16" s="162"/>
      <c r="BHS16" s="162"/>
      <c r="BHT16" s="162"/>
      <c r="BHU16" s="162"/>
      <c r="BHV16" s="162"/>
      <c r="BHW16" s="162"/>
      <c r="BHX16" s="162"/>
      <c r="BHY16" s="162"/>
      <c r="BHZ16" s="162"/>
      <c r="BIA16" s="162"/>
      <c r="BIB16" s="162"/>
      <c r="BIC16" s="162"/>
      <c r="BID16" s="162"/>
      <c r="BIE16" s="162"/>
      <c r="BIF16" s="162"/>
      <c r="BIG16" s="162"/>
      <c r="BIH16" s="162"/>
      <c r="BII16" s="162"/>
      <c r="BIJ16" s="162"/>
      <c r="BIK16" s="162"/>
      <c r="BIL16" s="162"/>
      <c r="BIM16" s="162"/>
      <c r="BIN16" s="162"/>
      <c r="BIO16" s="162"/>
      <c r="BIP16" s="162"/>
      <c r="BIQ16" s="162"/>
      <c r="BIR16" s="162"/>
      <c r="BIS16" s="162"/>
      <c r="BIT16" s="162"/>
      <c r="BIU16" s="162"/>
      <c r="BIV16" s="162"/>
      <c r="BIW16" s="162"/>
      <c r="BIX16" s="162"/>
      <c r="BIY16" s="162"/>
      <c r="BIZ16" s="162"/>
      <c r="BJA16" s="162"/>
      <c r="BJB16" s="162"/>
      <c r="BJC16" s="162"/>
      <c r="BJD16" s="162"/>
      <c r="BJE16" s="162"/>
      <c r="BJF16" s="162"/>
      <c r="BJG16" s="162"/>
      <c r="BJH16" s="162"/>
      <c r="BJI16" s="162"/>
      <c r="BJJ16" s="162"/>
      <c r="BJK16" s="162"/>
      <c r="BJL16" s="162"/>
      <c r="BJM16" s="162"/>
      <c r="BJN16" s="162"/>
      <c r="BJO16" s="162"/>
      <c r="BJP16" s="162"/>
      <c r="BJQ16" s="162"/>
      <c r="BJR16" s="162"/>
      <c r="BJS16" s="162"/>
      <c r="BJT16" s="162"/>
      <c r="BJU16" s="162"/>
      <c r="BJV16" s="162"/>
      <c r="BJW16" s="162"/>
      <c r="BJX16" s="162"/>
      <c r="BJY16" s="162"/>
      <c r="BJZ16" s="162"/>
      <c r="BKA16" s="162"/>
      <c r="BKB16" s="162"/>
      <c r="BKC16" s="162"/>
      <c r="BKD16" s="162"/>
      <c r="BKE16" s="162"/>
      <c r="BKF16" s="162"/>
      <c r="BKG16" s="162"/>
      <c r="BKH16" s="162"/>
      <c r="BKI16" s="162"/>
      <c r="BKJ16" s="162"/>
      <c r="BKK16" s="162"/>
      <c r="BKL16" s="162"/>
      <c r="BKM16" s="162"/>
      <c r="BKN16" s="162"/>
      <c r="BKO16" s="162"/>
      <c r="BKP16" s="162"/>
      <c r="BKQ16" s="162"/>
      <c r="BKR16" s="162"/>
      <c r="BKS16" s="162"/>
      <c r="BKT16" s="162"/>
      <c r="BKU16" s="162"/>
      <c r="BKV16" s="162"/>
      <c r="BKW16" s="162"/>
      <c r="BKX16" s="162"/>
      <c r="BKY16" s="162"/>
      <c r="BKZ16" s="162"/>
      <c r="BLA16" s="162"/>
      <c r="BLB16" s="162"/>
      <c r="BLC16" s="162"/>
      <c r="BLD16" s="162"/>
      <c r="BLE16" s="162"/>
      <c r="BLF16" s="162"/>
      <c r="BLG16" s="162"/>
      <c r="BLH16" s="162"/>
      <c r="BLI16" s="162"/>
      <c r="BLJ16" s="162"/>
      <c r="BLK16" s="162"/>
      <c r="BLL16" s="162"/>
      <c r="BLM16" s="162"/>
      <c r="BLN16" s="162"/>
      <c r="BLO16" s="162"/>
      <c r="BLP16" s="162"/>
      <c r="BLQ16" s="162"/>
      <c r="BLR16" s="162"/>
      <c r="BLS16" s="162"/>
      <c r="BLT16" s="162"/>
      <c r="BLU16" s="162"/>
      <c r="BLV16" s="162"/>
      <c r="BLW16" s="162"/>
      <c r="BLX16" s="162"/>
      <c r="BLY16" s="162"/>
      <c r="BLZ16" s="162"/>
      <c r="BMA16" s="162"/>
      <c r="BMB16" s="162"/>
      <c r="BMC16" s="162"/>
      <c r="BMD16" s="162"/>
      <c r="BME16" s="162"/>
      <c r="BMF16" s="162"/>
      <c r="BMG16" s="162"/>
      <c r="BMH16" s="162"/>
      <c r="BMI16" s="162"/>
      <c r="BMJ16" s="162"/>
      <c r="BMK16" s="162"/>
      <c r="BML16" s="162"/>
      <c r="BMM16" s="162"/>
      <c r="BMN16" s="162"/>
      <c r="BMO16" s="162"/>
      <c r="BMP16" s="162"/>
      <c r="BMQ16" s="162"/>
      <c r="BMR16" s="162"/>
      <c r="BMS16" s="162"/>
      <c r="BMT16" s="162"/>
      <c r="BMU16" s="162"/>
      <c r="BMV16" s="162"/>
      <c r="BMW16" s="162"/>
      <c r="BMX16" s="162"/>
      <c r="BMY16" s="162"/>
      <c r="BMZ16" s="162"/>
      <c r="BNA16" s="162"/>
      <c r="BNB16" s="162"/>
      <c r="BNC16" s="162"/>
      <c r="BND16" s="162"/>
      <c r="BNE16" s="162"/>
      <c r="BNF16" s="162"/>
      <c r="BNG16" s="162"/>
      <c r="BNH16" s="162"/>
      <c r="BNI16" s="162"/>
      <c r="BNJ16" s="162"/>
      <c r="BNK16" s="162"/>
      <c r="BNL16" s="162"/>
      <c r="BNM16" s="162"/>
      <c r="BNN16" s="162"/>
      <c r="BNO16" s="162"/>
      <c r="BNP16" s="162"/>
      <c r="BNQ16" s="162"/>
      <c r="BNR16" s="162"/>
      <c r="BNS16" s="162"/>
      <c r="BNT16" s="162"/>
      <c r="BNU16" s="162"/>
      <c r="BNV16" s="162"/>
      <c r="BNW16" s="162"/>
      <c r="BNX16" s="162"/>
      <c r="BNY16" s="162"/>
      <c r="BNZ16" s="162"/>
      <c r="BOA16" s="162"/>
      <c r="BOB16" s="162"/>
      <c r="BOC16" s="162"/>
      <c r="BOD16" s="162"/>
      <c r="BOE16" s="162"/>
      <c r="BOF16" s="162"/>
      <c r="BOG16" s="162"/>
      <c r="BOH16" s="162"/>
      <c r="BOI16" s="162"/>
      <c r="BOJ16" s="162"/>
      <c r="BOK16" s="162"/>
      <c r="BOL16" s="162"/>
      <c r="BOM16" s="162"/>
      <c r="BON16" s="162"/>
      <c r="BOO16" s="162"/>
      <c r="BOP16" s="162"/>
      <c r="BOQ16" s="162"/>
      <c r="BOR16" s="162"/>
      <c r="BOS16" s="162"/>
      <c r="BOT16" s="162"/>
      <c r="BOU16" s="162"/>
      <c r="BOV16" s="162"/>
      <c r="BOW16" s="162"/>
      <c r="BOX16" s="162"/>
      <c r="BOY16" s="162"/>
      <c r="BOZ16" s="162"/>
      <c r="BPA16" s="162"/>
      <c r="BPB16" s="162"/>
      <c r="BPC16" s="162"/>
      <c r="BPD16" s="162"/>
      <c r="BPE16" s="162"/>
      <c r="BPF16" s="162"/>
      <c r="BPG16" s="162"/>
      <c r="BPH16" s="162"/>
      <c r="BPI16" s="162"/>
      <c r="BPJ16" s="162"/>
      <c r="BPK16" s="162"/>
      <c r="BPL16" s="162"/>
      <c r="BPM16" s="162"/>
      <c r="BPN16" s="162"/>
      <c r="BPO16" s="162"/>
      <c r="BPP16" s="162"/>
      <c r="BPQ16" s="162"/>
      <c r="BPR16" s="162"/>
      <c r="BPS16" s="162"/>
      <c r="BPT16" s="162"/>
      <c r="BPU16" s="162"/>
      <c r="BPV16" s="162"/>
      <c r="BPW16" s="162"/>
      <c r="BPX16" s="162"/>
      <c r="BPY16" s="162"/>
      <c r="BPZ16" s="162"/>
      <c r="BQA16" s="162"/>
      <c r="BQB16" s="162"/>
      <c r="BQC16" s="162"/>
      <c r="BQD16" s="162"/>
      <c r="BQE16" s="162"/>
      <c r="BQF16" s="162"/>
      <c r="BQG16" s="162"/>
      <c r="BQH16" s="162"/>
      <c r="BQI16" s="162"/>
      <c r="BQJ16" s="162"/>
      <c r="BQK16" s="162"/>
      <c r="BQL16" s="162"/>
      <c r="BQM16" s="162"/>
      <c r="BQN16" s="162"/>
      <c r="BQO16" s="162"/>
      <c r="BQP16" s="162"/>
      <c r="BQQ16" s="162"/>
      <c r="BQR16" s="162"/>
      <c r="BQS16" s="162"/>
      <c r="BQT16" s="162"/>
      <c r="BQU16" s="162"/>
      <c r="BQV16" s="162"/>
      <c r="BQW16" s="162"/>
      <c r="BQX16" s="162"/>
      <c r="BQY16" s="162"/>
      <c r="BQZ16" s="162"/>
      <c r="BRA16" s="162"/>
      <c r="BRB16" s="162"/>
      <c r="BRC16" s="162"/>
      <c r="BRD16" s="162"/>
      <c r="BRE16" s="162"/>
      <c r="BRF16" s="162"/>
      <c r="BRG16" s="162"/>
      <c r="BRH16" s="162"/>
      <c r="BRI16" s="162"/>
      <c r="BRJ16" s="162"/>
      <c r="BRK16" s="162"/>
      <c r="BRL16" s="162"/>
      <c r="BRM16" s="162"/>
      <c r="BRN16" s="162"/>
      <c r="BRO16" s="162"/>
      <c r="BRP16" s="162"/>
      <c r="BRQ16" s="162"/>
      <c r="BRR16" s="162"/>
      <c r="BRS16" s="162"/>
      <c r="BRT16" s="162"/>
      <c r="BRU16" s="162"/>
      <c r="BRV16" s="162"/>
      <c r="BRW16" s="162"/>
      <c r="BRX16" s="162"/>
      <c r="BRY16" s="162"/>
      <c r="BRZ16" s="162"/>
      <c r="BSA16" s="162"/>
      <c r="BSB16" s="162"/>
      <c r="BSC16" s="162"/>
      <c r="BSD16" s="162"/>
      <c r="BSE16" s="162"/>
      <c r="BSF16" s="162"/>
      <c r="BSG16" s="162"/>
      <c r="BSH16" s="162"/>
      <c r="BSI16" s="162"/>
      <c r="BSJ16" s="162"/>
      <c r="BSK16" s="162"/>
      <c r="BSL16" s="162"/>
      <c r="BSM16" s="162"/>
      <c r="BSN16" s="162"/>
      <c r="BSO16" s="162"/>
      <c r="BSP16" s="162"/>
      <c r="BSQ16" s="162"/>
      <c r="BSR16" s="162"/>
      <c r="BSS16" s="162"/>
      <c r="BST16" s="162"/>
      <c r="BSU16" s="162"/>
      <c r="BSV16" s="162"/>
      <c r="BSW16" s="162"/>
      <c r="BSX16" s="162"/>
      <c r="BSY16" s="162"/>
      <c r="BSZ16" s="162"/>
      <c r="BTA16" s="162"/>
      <c r="BTB16" s="162"/>
      <c r="BTC16" s="162"/>
      <c r="BTD16" s="162"/>
      <c r="BTE16" s="162"/>
      <c r="BTF16" s="162"/>
      <c r="BTG16" s="162"/>
      <c r="BTH16" s="162"/>
      <c r="BTI16" s="162"/>
      <c r="BTJ16" s="162"/>
      <c r="BTK16" s="162"/>
      <c r="BTL16" s="162"/>
      <c r="BTM16" s="162"/>
      <c r="BTN16" s="162"/>
      <c r="BTO16" s="162"/>
      <c r="BTP16" s="162"/>
      <c r="BTQ16" s="162"/>
      <c r="BTR16" s="162"/>
      <c r="BTS16" s="162"/>
      <c r="BTT16" s="162"/>
      <c r="BTU16" s="162"/>
      <c r="BTV16" s="162"/>
      <c r="BTW16" s="162"/>
      <c r="BTX16" s="162"/>
      <c r="BTY16" s="162"/>
      <c r="BTZ16" s="162"/>
      <c r="BUA16" s="162"/>
      <c r="BUB16" s="162"/>
      <c r="BUC16" s="162"/>
      <c r="BUD16" s="162"/>
      <c r="BUE16" s="162"/>
      <c r="BUF16" s="162"/>
      <c r="BUG16" s="162"/>
      <c r="BUH16" s="162"/>
      <c r="BUI16" s="162"/>
      <c r="BUJ16" s="162"/>
      <c r="BUK16" s="162"/>
      <c r="BUL16" s="162"/>
      <c r="BUM16" s="162"/>
      <c r="BUN16" s="162"/>
      <c r="BUO16" s="162"/>
      <c r="BUP16" s="162"/>
      <c r="BUQ16" s="162"/>
      <c r="BUR16" s="162"/>
      <c r="BUS16" s="162"/>
      <c r="BUT16" s="162"/>
      <c r="BUU16" s="162"/>
      <c r="BUV16" s="162"/>
      <c r="BUW16" s="162"/>
      <c r="BUX16" s="162"/>
      <c r="BUY16" s="162"/>
      <c r="BUZ16" s="162"/>
      <c r="BVA16" s="162"/>
      <c r="BVB16" s="162"/>
      <c r="BVC16" s="162"/>
      <c r="BVD16" s="162"/>
      <c r="BVE16" s="162"/>
      <c r="BVF16" s="162"/>
      <c r="BVG16" s="162"/>
      <c r="BVH16" s="162"/>
      <c r="BVI16" s="162"/>
      <c r="BVJ16" s="162"/>
      <c r="BVK16" s="162"/>
      <c r="BVL16" s="162"/>
      <c r="BVM16" s="162"/>
      <c r="BVN16" s="162"/>
      <c r="BVO16" s="162"/>
      <c r="BVP16" s="162"/>
      <c r="BVQ16" s="162"/>
      <c r="BVR16" s="162"/>
      <c r="BVS16" s="162"/>
      <c r="BVT16" s="162"/>
      <c r="BVU16" s="162"/>
      <c r="BVV16" s="162"/>
      <c r="BVW16" s="162"/>
      <c r="BVX16" s="162"/>
      <c r="BVY16" s="162"/>
      <c r="BVZ16" s="162"/>
      <c r="BWA16" s="162"/>
      <c r="BWB16" s="162"/>
      <c r="BWC16" s="162"/>
      <c r="BWD16" s="162"/>
      <c r="BWE16" s="162"/>
      <c r="BWF16" s="162"/>
      <c r="BWG16" s="162"/>
      <c r="BWH16" s="162"/>
      <c r="BWI16" s="162"/>
      <c r="BWJ16" s="162"/>
      <c r="BWK16" s="162"/>
      <c r="BWL16" s="162"/>
      <c r="BWM16" s="162"/>
      <c r="BWN16" s="162"/>
      <c r="BWO16" s="162"/>
      <c r="BWP16" s="162"/>
      <c r="BWQ16" s="162"/>
      <c r="BWR16" s="162"/>
      <c r="BWS16" s="162"/>
      <c r="BWT16" s="162"/>
      <c r="BWU16" s="162"/>
      <c r="BWV16" s="162"/>
      <c r="BWW16" s="162"/>
      <c r="BWX16" s="162"/>
      <c r="BWY16" s="162"/>
      <c r="BWZ16" s="162"/>
      <c r="BXA16" s="162"/>
      <c r="BXB16" s="162"/>
      <c r="BXC16" s="162"/>
      <c r="BXD16" s="162"/>
      <c r="BXE16" s="162"/>
      <c r="BXF16" s="162"/>
      <c r="BXG16" s="162"/>
      <c r="BXH16" s="162"/>
      <c r="BXI16" s="162"/>
      <c r="BXJ16" s="162"/>
      <c r="BXK16" s="162"/>
      <c r="BXL16" s="162"/>
      <c r="BXM16" s="162"/>
      <c r="BXN16" s="162"/>
      <c r="BXO16" s="162"/>
      <c r="BXP16" s="162"/>
      <c r="BXQ16" s="162"/>
      <c r="BXR16" s="162"/>
      <c r="BXS16" s="162"/>
      <c r="BXT16" s="162"/>
      <c r="BXU16" s="162"/>
      <c r="BXV16" s="162"/>
      <c r="BXW16" s="162"/>
      <c r="BXX16" s="162"/>
      <c r="BXY16" s="162"/>
      <c r="BXZ16" s="162"/>
      <c r="BYA16" s="162"/>
      <c r="BYB16" s="162"/>
      <c r="BYC16" s="162"/>
      <c r="BYD16" s="162"/>
      <c r="BYE16" s="162"/>
      <c r="BYF16" s="162"/>
      <c r="BYG16" s="162"/>
      <c r="BYH16" s="162"/>
      <c r="BYI16" s="162"/>
      <c r="BYJ16" s="162"/>
      <c r="BYK16" s="162"/>
      <c r="BYL16" s="162"/>
      <c r="BYM16" s="162"/>
      <c r="BYN16" s="162"/>
      <c r="BYO16" s="162"/>
      <c r="BYP16" s="162"/>
      <c r="BYQ16" s="162"/>
      <c r="BYR16" s="162"/>
      <c r="BYS16" s="162"/>
      <c r="BYT16" s="162"/>
      <c r="BYU16" s="162"/>
      <c r="BYV16" s="162"/>
      <c r="BYW16" s="162"/>
      <c r="BYX16" s="162"/>
      <c r="BYY16" s="162"/>
      <c r="BYZ16" s="162"/>
      <c r="BZA16" s="162"/>
      <c r="BZB16" s="162"/>
      <c r="BZC16" s="162"/>
      <c r="BZD16" s="162"/>
      <c r="BZE16" s="162"/>
      <c r="BZF16" s="162"/>
      <c r="BZG16" s="162"/>
      <c r="BZH16" s="162"/>
      <c r="BZI16" s="162"/>
      <c r="BZJ16" s="162"/>
      <c r="BZK16" s="162"/>
      <c r="BZL16" s="162"/>
      <c r="BZM16" s="162"/>
      <c r="BZN16" s="162"/>
      <c r="BZO16" s="162"/>
      <c r="BZP16" s="162"/>
      <c r="BZQ16" s="162"/>
      <c r="BZR16" s="162"/>
      <c r="BZS16" s="162"/>
      <c r="BZT16" s="162"/>
      <c r="BZU16" s="162"/>
      <c r="BZV16" s="162"/>
      <c r="BZW16" s="162"/>
      <c r="BZX16" s="162"/>
      <c r="BZY16" s="162"/>
      <c r="BZZ16" s="162"/>
      <c r="CAA16" s="162"/>
      <c r="CAB16" s="162"/>
      <c r="CAC16" s="162"/>
      <c r="CAD16" s="162"/>
      <c r="CAE16" s="162"/>
      <c r="CAF16" s="162"/>
      <c r="CAG16" s="162"/>
      <c r="CAH16" s="162"/>
      <c r="CAI16" s="162"/>
      <c r="CAJ16" s="162"/>
      <c r="CAK16" s="162"/>
      <c r="CAL16" s="162"/>
      <c r="CAM16" s="162"/>
      <c r="CAN16" s="162"/>
      <c r="CAO16" s="162"/>
      <c r="CAP16" s="162"/>
      <c r="CAQ16" s="162"/>
      <c r="CAR16" s="162"/>
      <c r="CAS16" s="162"/>
      <c r="CAT16" s="162"/>
      <c r="CAU16" s="162"/>
      <c r="CAV16" s="162"/>
      <c r="CAW16" s="162"/>
      <c r="CAX16" s="162"/>
      <c r="CAY16" s="162"/>
      <c r="CAZ16" s="162"/>
      <c r="CBA16" s="162"/>
      <c r="CBB16" s="162"/>
      <c r="CBC16" s="162"/>
      <c r="CBD16" s="162"/>
      <c r="CBE16" s="162"/>
      <c r="CBF16" s="162"/>
      <c r="CBG16" s="162"/>
      <c r="CBH16" s="162"/>
      <c r="CBI16" s="162"/>
      <c r="CBJ16" s="162"/>
      <c r="CBK16" s="162"/>
      <c r="CBL16" s="162"/>
      <c r="CBM16" s="162"/>
      <c r="CBN16" s="162"/>
      <c r="CBO16" s="162"/>
      <c r="CBP16" s="162"/>
      <c r="CBQ16" s="162"/>
      <c r="CBR16" s="162"/>
      <c r="CBS16" s="162"/>
      <c r="CBT16" s="162"/>
      <c r="CBU16" s="162"/>
      <c r="CBV16" s="162"/>
      <c r="CBW16" s="162"/>
      <c r="CBX16" s="162"/>
      <c r="CBY16" s="162"/>
      <c r="CBZ16" s="162"/>
      <c r="CCA16" s="162"/>
      <c r="CCB16" s="162"/>
      <c r="CCC16" s="162"/>
      <c r="CCD16" s="162"/>
      <c r="CCE16" s="162"/>
      <c r="CCF16" s="162"/>
      <c r="CCG16" s="162"/>
      <c r="CCH16" s="162"/>
      <c r="CCI16" s="162"/>
      <c r="CCJ16" s="162"/>
      <c r="CCK16" s="162"/>
      <c r="CCL16" s="162"/>
      <c r="CCM16" s="162"/>
      <c r="CCN16" s="162"/>
      <c r="CCO16" s="162"/>
      <c r="CCP16" s="162"/>
      <c r="CCQ16" s="162"/>
      <c r="CCR16" s="162"/>
      <c r="CCS16" s="162"/>
      <c r="CCT16" s="162"/>
      <c r="CCU16" s="162"/>
      <c r="CCV16" s="162"/>
      <c r="CCW16" s="162"/>
      <c r="CCX16" s="162"/>
      <c r="CCY16" s="162"/>
      <c r="CCZ16" s="162"/>
      <c r="CDA16" s="162"/>
      <c r="CDB16" s="162"/>
      <c r="CDC16" s="162"/>
      <c r="CDD16" s="162"/>
      <c r="CDE16" s="162"/>
      <c r="CDF16" s="162"/>
      <c r="CDG16" s="162"/>
      <c r="CDH16" s="162"/>
      <c r="CDI16" s="162"/>
      <c r="CDJ16" s="162"/>
      <c r="CDK16" s="162"/>
      <c r="CDL16" s="162"/>
      <c r="CDM16" s="162"/>
      <c r="CDN16" s="162"/>
      <c r="CDO16" s="162"/>
      <c r="CDP16" s="162"/>
      <c r="CDQ16" s="162"/>
      <c r="CDR16" s="162"/>
      <c r="CDS16" s="162"/>
      <c r="CDT16" s="162"/>
      <c r="CDU16" s="162"/>
      <c r="CDV16" s="162"/>
      <c r="CDW16" s="162"/>
      <c r="CDX16" s="162"/>
      <c r="CDY16" s="162"/>
      <c r="CDZ16" s="162"/>
      <c r="CEA16" s="162"/>
      <c r="CEB16" s="162"/>
      <c r="CEC16" s="162"/>
      <c r="CED16" s="162"/>
      <c r="CEE16" s="162"/>
      <c r="CEF16" s="162"/>
      <c r="CEG16" s="162"/>
      <c r="CEH16" s="162"/>
      <c r="CEI16" s="162"/>
      <c r="CEJ16" s="162"/>
      <c r="CEK16" s="162"/>
      <c r="CEL16" s="162"/>
      <c r="CEM16" s="162"/>
      <c r="CEN16" s="162"/>
      <c r="CEO16" s="162"/>
      <c r="CEP16" s="162"/>
      <c r="CEQ16" s="162"/>
      <c r="CER16" s="162"/>
      <c r="CES16" s="162"/>
      <c r="CET16" s="162"/>
      <c r="CEU16" s="162"/>
      <c r="CEV16" s="162"/>
      <c r="CEW16" s="162"/>
      <c r="CEX16" s="162"/>
      <c r="CEY16" s="162"/>
      <c r="CEZ16" s="162"/>
      <c r="CFA16" s="162"/>
      <c r="CFB16" s="162"/>
      <c r="CFC16" s="162"/>
      <c r="CFD16" s="162"/>
      <c r="CFE16" s="162"/>
      <c r="CFF16" s="162"/>
      <c r="CFG16" s="162"/>
      <c r="CFH16" s="162"/>
      <c r="CFI16" s="162"/>
      <c r="CFJ16" s="162"/>
      <c r="CFK16" s="162"/>
      <c r="CFL16" s="162"/>
      <c r="CFM16" s="162"/>
      <c r="CFN16" s="162"/>
      <c r="CFO16" s="162"/>
      <c r="CFP16" s="162"/>
      <c r="CFQ16" s="162"/>
      <c r="CFR16" s="162"/>
      <c r="CFS16" s="162"/>
      <c r="CFT16" s="162"/>
      <c r="CFU16" s="162"/>
      <c r="CFV16" s="162"/>
      <c r="CFW16" s="162"/>
      <c r="CFX16" s="162"/>
      <c r="CFY16" s="162"/>
      <c r="CFZ16" s="162"/>
      <c r="CGA16" s="162"/>
      <c r="CGB16" s="162"/>
      <c r="CGC16" s="162"/>
      <c r="CGD16" s="162"/>
      <c r="CGE16" s="162"/>
      <c r="CGF16" s="162"/>
      <c r="CGG16" s="162"/>
      <c r="CGH16" s="162"/>
      <c r="CGI16" s="162"/>
      <c r="CGJ16" s="162"/>
      <c r="CGK16" s="162"/>
      <c r="CGL16" s="162"/>
      <c r="CGM16" s="162"/>
      <c r="CGN16" s="162"/>
      <c r="CGO16" s="162"/>
      <c r="CGP16" s="162"/>
      <c r="CGQ16" s="162"/>
      <c r="CGR16" s="162"/>
      <c r="CGS16" s="162"/>
      <c r="CGT16" s="162"/>
      <c r="CGU16" s="162"/>
      <c r="CGV16" s="162"/>
      <c r="CGW16" s="162"/>
      <c r="CGX16" s="162"/>
      <c r="CGY16" s="162"/>
      <c r="CGZ16" s="162"/>
      <c r="CHA16" s="162"/>
      <c r="CHB16" s="162"/>
      <c r="CHC16" s="162"/>
      <c r="CHD16" s="162"/>
      <c r="CHE16" s="162"/>
      <c r="CHF16" s="162"/>
      <c r="CHG16" s="162"/>
      <c r="CHH16" s="162"/>
      <c r="CHI16" s="162"/>
      <c r="CHJ16" s="162"/>
      <c r="CHK16" s="162"/>
      <c r="CHL16" s="162"/>
      <c r="CHM16" s="162"/>
      <c r="CHN16" s="162"/>
      <c r="CHO16" s="162"/>
      <c r="CHP16" s="162"/>
      <c r="CHQ16" s="162"/>
      <c r="CHR16" s="162"/>
      <c r="CHS16" s="162"/>
      <c r="CHT16" s="162"/>
      <c r="CHU16" s="162"/>
      <c r="CHV16" s="162"/>
      <c r="CHW16" s="162"/>
      <c r="CHX16" s="162"/>
      <c r="CHY16" s="162"/>
      <c r="CHZ16" s="162"/>
      <c r="CIA16" s="162"/>
      <c r="CIB16" s="162"/>
      <c r="CIC16" s="162"/>
      <c r="CID16" s="162"/>
      <c r="CIE16" s="162"/>
      <c r="CIF16" s="162"/>
      <c r="CIG16" s="162"/>
      <c r="CIH16" s="162"/>
      <c r="CII16" s="162"/>
      <c r="CIJ16" s="162"/>
      <c r="CIK16" s="162"/>
      <c r="CIL16" s="162"/>
      <c r="CIM16" s="162"/>
      <c r="CIN16" s="162"/>
      <c r="CIO16" s="162"/>
      <c r="CIP16" s="162"/>
      <c r="CIQ16" s="162"/>
      <c r="CIR16" s="162"/>
      <c r="CIS16" s="162"/>
      <c r="CIT16" s="162"/>
      <c r="CIU16" s="162"/>
      <c r="CIV16" s="162"/>
      <c r="CIW16" s="162"/>
      <c r="CIX16" s="162"/>
      <c r="CIY16" s="162"/>
      <c r="CIZ16" s="162"/>
      <c r="CJA16" s="162"/>
      <c r="CJB16" s="162"/>
      <c r="CJC16" s="162"/>
      <c r="CJD16" s="162"/>
      <c r="CJE16" s="162"/>
      <c r="CJF16" s="162"/>
      <c r="CJG16" s="162"/>
      <c r="CJH16" s="162"/>
      <c r="CJI16" s="162"/>
      <c r="CJJ16" s="162"/>
      <c r="CJK16" s="162"/>
      <c r="CJL16" s="162"/>
      <c r="CJM16" s="162"/>
      <c r="CJN16" s="162"/>
      <c r="CJO16" s="162"/>
      <c r="CJP16" s="162"/>
      <c r="CJQ16" s="162"/>
      <c r="CJR16" s="162"/>
      <c r="CJS16" s="162"/>
      <c r="CJT16" s="162"/>
      <c r="CJU16" s="162"/>
      <c r="CJV16" s="162"/>
      <c r="CJW16" s="162"/>
      <c r="CJX16" s="162"/>
      <c r="CJY16" s="162"/>
      <c r="CJZ16" s="162"/>
      <c r="CKA16" s="162"/>
      <c r="CKB16" s="162"/>
      <c r="CKC16" s="162"/>
      <c r="CKD16" s="162"/>
      <c r="CKE16" s="162"/>
      <c r="CKF16" s="162"/>
      <c r="CKG16" s="162"/>
      <c r="CKH16" s="162"/>
      <c r="CKI16" s="162"/>
      <c r="CKJ16" s="162"/>
      <c r="CKK16" s="162"/>
      <c r="CKL16" s="162"/>
      <c r="CKM16" s="162"/>
      <c r="CKN16" s="162"/>
      <c r="CKO16" s="162"/>
      <c r="CKP16" s="162"/>
      <c r="CKQ16" s="162"/>
      <c r="CKR16" s="162"/>
      <c r="CKS16" s="162"/>
      <c r="CKT16" s="162"/>
      <c r="CKU16" s="162"/>
      <c r="CKV16" s="162"/>
      <c r="CKW16" s="162"/>
      <c r="CKX16" s="162"/>
      <c r="CKY16" s="162"/>
      <c r="CKZ16" s="162"/>
      <c r="CLA16" s="162"/>
      <c r="CLB16" s="162"/>
      <c r="CLC16" s="162"/>
      <c r="CLD16" s="162"/>
      <c r="CLE16" s="162"/>
      <c r="CLF16" s="162"/>
      <c r="CLG16" s="162"/>
      <c r="CLH16" s="162"/>
      <c r="CLI16" s="162"/>
      <c r="CLJ16" s="162"/>
      <c r="CLK16" s="162"/>
      <c r="CLL16" s="162"/>
      <c r="CLM16" s="162"/>
      <c r="CLN16" s="162"/>
      <c r="CLO16" s="162"/>
      <c r="CLP16" s="162"/>
      <c r="CLQ16" s="162"/>
      <c r="CLR16" s="162"/>
      <c r="CLS16" s="162"/>
      <c r="CLT16" s="162"/>
      <c r="CLU16" s="162"/>
      <c r="CLV16" s="162"/>
      <c r="CLW16" s="162"/>
      <c r="CLX16" s="162"/>
      <c r="CLY16" s="162"/>
      <c r="CLZ16" s="162"/>
      <c r="CMA16" s="162"/>
      <c r="CMB16" s="162"/>
      <c r="CMC16" s="162"/>
      <c r="CMD16" s="162"/>
      <c r="CME16" s="162"/>
      <c r="CMF16" s="162"/>
      <c r="CMG16" s="162"/>
      <c r="CMH16" s="162"/>
      <c r="CMI16" s="162"/>
      <c r="CMJ16" s="162"/>
      <c r="CMK16" s="162"/>
      <c r="CML16" s="162"/>
      <c r="CMM16" s="162"/>
      <c r="CMN16" s="162"/>
      <c r="CMO16" s="162"/>
      <c r="CMP16" s="162"/>
      <c r="CMQ16" s="162"/>
      <c r="CMR16" s="162"/>
      <c r="CMS16" s="162"/>
      <c r="CMT16" s="162"/>
      <c r="CMU16" s="162"/>
      <c r="CMV16" s="162"/>
      <c r="CMW16" s="162"/>
      <c r="CMX16" s="162"/>
      <c r="CMY16" s="162"/>
      <c r="CMZ16" s="162"/>
      <c r="CNA16" s="162"/>
      <c r="CNB16" s="162"/>
      <c r="CNC16" s="162"/>
      <c r="CND16" s="162"/>
      <c r="CNE16" s="162"/>
      <c r="CNF16" s="162"/>
      <c r="CNG16" s="162"/>
      <c r="CNH16" s="162"/>
      <c r="CNI16" s="162"/>
      <c r="CNJ16" s="162"/>
      <c r="CNK16" s="162"/>
      <c r="CNL16" s="162"/>
      <c r="CNM16" s="162"/>
      <c r="CNN16" s="162"/>
      <c r="CNO16" s="162"/>
      <c r="CNP16" s="162"/>
      <c r="CNQ16" s="162"/>
      <c r="CNR16" s="162"/>
      <c r="CNS16" s="162"/>
      <c r="CNT16" s="162"/>
      <c r="CNU16" s="162"/>
      <c r="CNV16" s="162"/>
      <c r="CNW16" s="162"/>
      <c r="CNX16" s="162"/>
      <c r="CNY16" s="162"/>
      <c r="CNZ16" s="162"/>
      <c r="COA16" s="162"/>
      <c r="COB16" s="162"/>
      <c r="COC16" s="162"/>
      <c r="COD16" s="162"/>
      <c r="COE16" s="162"/>
      <c r="COF16" s="162"/>
      <c r="COG16" s="162"/>
      <c r="COH16" s="162"/>
      <c r="COI16" s="162"/>
      <c r="COJ16" s="162"/>
      <c r="COK16" s="162"/>
      <c r="COL16" s="162"/>
      <c r="COM16" s="162"/>
      <c r="CON16" s="162"/>
      <c r="COO16" s="162"/>
      <c r="COP16" s="162"/>
      <c r="COQ16" s="162"/>
      <c r="COR16" s="162"/>
      <c r="COS16" s="162"/>
      <c r="COT16" s="162"/>
      <c r="COU16" s="162"/>
      <c r="COV16" s="162"/>
      <c r="COW16" s="162"/>
      <c r="COX16" s="162"/>
      <c r="COY16" s="162"/>
      <c r="COZ16" s="162"/>
      <c r="CPA16" s="162"/>
      <c r="CPB16" s="162"/>
      <c r="CPC16" s="162"/>
      <c r="CPD16" s="162"/>
      <c r="CPE16" s="162"/>
      <c r="CPF16" s="162"/>
      <c r="CPG16" s="162"/>
      <c r="CPH16" s="162"/>
      <c r="CPI16" s="162"/>
      <c r="CPJ16" s="162"/>
      <c r="CPK16" s="162"/>
      <c r="CPL16" s="162"/>
      <c r="CPM16" s="162"/>
      <c r="CPN16" s="162"/>
      <c r="CPO16" s="162"/>
      <c r="CPP16" s="162"/>
      <c r="CPQ16" s="162"/>
      <c r="CPR16" s="162"/>
      <c r="CPS16" s="162"/>
      <c r="CPT16" s="162"/>
      <c r="CPU16" s="162"/>
      <c r="CPV16" s="162"/>
      <c r="CPW16" s="162"/>
      <c r="CPX16" s="162"/>
      <c r="CPY16" s="162"/>
      <c r="CPZ16" s="162"/>
      <c r="CQA16" s="162"/>
      <c r="CQB16" s="162"/>
      <c r="CQC16" s="162"/>
      <c r="CQD16" s="162"/>
      <c r="CQE16" s="162"/>
      <c r="CQF16" s="162"/>
      <c r="CQG16" s="162"/>
      <c r="CQH16" s="162"/>
      <c r="CQI16" s="162"/>
      <c r="CQJ16" s="162"/>
      <c r="CQK16" s="162"/>
      <c r="CQL16" s="162"/>
      <c r="CQM16" s="162"/>
      <c r="CQN16" s="162"/>
      <c r="CQO16" s="162"/>
      <c r="CQP16" s="162"/>
      <c r="CQQ16" s="162"/>
      <c r="CQR16" s="162"/>
      <c r="CQS16" s="162"/>
      <c r="CQT16" s="162"/>
      <c r="CQU16" s="162"/>
      <c r="CQV16" s="162"/>
      <c r="CQW16" s="162"/>
      <c r="CQX16" s="162"/>
      <c r="CQY16" s="162"/>
      <c r="CQZ16" s="162"/>
      <c r="CRA16" s="162"/>
      <c r="CRB16" s="162"/>
      <c r="CRC16" s="162"/>
      <c r="CRD16" s="162"/>
      <c r="CRE16" s="162"/>
      <c r="CRF16" s="162"/>
      <c r="CRG16" s="162"/>
      <c r="CRH16" s="162"/>
      <c r="CRI16" s="162"/>
      <c r="CRJ16" s="162"/>
      <c r="CRK16" s="162"/>
      <c r="CRL16" s="162"/>
      <c r="CRM16" s="162"/>
      <c r="CRN16" s="162"/>
      <c r="CRO16" s="162"/>
      <c r="CRP16" s="162"/>
      <c r="CRQ16" s="162"/>
      <c r="CRR16" s="162"/>
      <c r="CRS16" s="162"/>
      <c r="CRT16" s="162"/>
      <c r="CRU16" s="162"/>
      <c r="CRV16" s="162"/>
      <c r="CRW16" s="162"/>
      <c r="CRX16" s="162"/>
      <c r="CRY16" s="162"/>
      <c r="CRZ16" s="162"/>
      <c r="CSA16" s="162"/>
      <c r="CSB16" s="162"/>
      <c r="CSC16" s="162"/>
      <c r="CSD16" s="162"/>
      <c r="CSE16" s="162"/>
      <c r="CSF16" s="162"/>
      <c r="CSG16" s="162"/>
      <c r="CSH16" s="162"/>
      <c r="CSI16" s="162"/>
      <c r="CSJ16" s="162"/>
      <c r="CSK16" s="162"/>
      <c r="CSL16" s="162"/>
      <c r="CSM16" s="162"/>
      <c r="CSN16" s="162"/>
      <c r="CSO16" s="162"/>
      <c r="CSP16" s="162"/>
      <c r="CSQ16" s="162"/>
      <c r="CSR16" s="162"/>
      <c r="CSS16" s="162"/>
      <c r="CST16" s="162"/>
      <c r="CSU16" s="162"/>
      <c r="CSV16" s="162"/>
      <c r="CSW16" s="162"/>
      <c r="CSX16" s="162"/>
      <c r="CSY16" s="162"/>
      <c r="CSZ16" s="162"/>
      <c r="CTA16" s="162"/>
      <c r="CTB16" s="162"/>
      <c r="CTC16" s="162"/>
      <c r="CTD16" s="162"/>
      <c r="CTE16" s="162"/>
      <c r="CTF16" s="162"/>
      <c r="CTG16" s="162"/>
      <c r="CTH16" s="162"/>
      <c r="CTI16" s="162"/>
      <c r="CTJ16" s="162"/>
      <c r="CTK16" s="162"/>
      <c r="CTL16" s="162"/>
      <c r="CTM16" s="162"/>
      <c r="CTN16" s="162"/>
      <c r="CTO16" s="162"/>
      <c r="CTP16" s="162"/>
      <c r="CTQ16" s="162"/>
      <c r="CTR16" s="162"/>
      <c r="CTS16" s="162"/>
      <c r="CTT16" s="162"/>
      <c r="CTU16" s="162"/>
      <c r="CTV16" s="162"/>
      <c r="CTW16" s="162"/>
      <c r="CTX16" s="162"/>
      <c r="CTY16" s="162"/>
      <c r="CTZ16" s="162"/>
      <c r="CUA16" s="162"/>
      <c r="CUB16" s="162"/>
      <c r="CUC16" s="162"/>
      <c r="CUD16" s="162"/>
      <c r="CUE16" s="162"/>
      <c r="CUF16" s="162"/>
      <c r="CUG16" s="162"/>
      <c r="CUH16" s="162"/>
      <c r="CUI16" s="162"/>
      <c r="CUJ16" s="162"/>
      <c r="CUK16" s="162"/>
      <c r="CUL16" s="162"/>
      <c r="CUM16" s="162"/>
      <c r="CUN16" s="162"/>
      <c r="CUO16" s="162"/>
      <c r="CUP16" s="162"/>
      <c r="CUQ16" s="162"/>
      <c r="CUR16" s="162"/>
      <c r="CUS16" s="162"/>
      <c r="CUT16" s="162"/>
      <c r="CUU16" s="162"/>
      <c r="CUV16" s="162"/>
      <c r="CUW16" s="162"/>
      <c r="CUX16" s="162"/>
      <c r="CUY16" s="162"/>
      <c r="CUZ16" s="162"/>
      <c r="CVA16" s="162"/>
      <c r="CVB16" s="162"/>
      <c r="CVC16" s="162"/>
      <c r="CVD16" s="162"/>
      <c r="CVE16" s="162"/>
      <c r="CVF16" s="162"/>
      <c r="CVG16" s="162"/>
      <c r="CVH16" s="162"/>
      <c r="CVI16" s="162"/>
      <c r="CVJ16" s="162"/>
      <c r="CVK16" s="162"/>
      <c r="CVL16" s="162"/>
      <c r="CVM16" s="162"/>
      <c r="CVN16" s="162"/>
      <c r="CVO16" s="162"/>
      <c r="CVP16" s="162"/>
      <c r="CVQ16" s="162"/>
      <c r="CVR16" s="162"/>
      <c r="CVS16" s="162"/>
      <c r="CVT16" s="162"/>
      <c r="CVU16" s="162"/>
      <c r="CVV16" s="162"/>
      <c r="CVW16" s="162"/>
      <c r="CVX16" s="162"/>
      <c r="CVY16" s="162"/>
      <c r="CVZ16" s="162"/>
      <c r="CWA16" s="162"/>
      <c r="CWB16" s="162"/>
      <c r="CWC16" s="162"/>
      <c r="CWD16" s="162"/>
      <c r="CWE16" s="162"/>
      <c r="CWF16" s="162"/>
      <c r="CWG16" s="162"/>
      <c r="CWH16" s="162"/>
      <c r="CWI16" s="162"/>
      <c r="CWJ16" s="162"/>
      <c r="CWK16" s="162"/>
      <c r="CWL16" s="162"/>
      <c r="CWM16" s="162"/>
      <c r="CWN16" s="162"/>
      <c r="CWO16" s="162"/>
      <c r="CWP16" s="162"/>
      <c r="CWQ16" s="162"/>
      <c r="CWR16" s="162"/>
      <c r="CWS16" s="162"/>
      <c r="CWT16" s="162"/>
      <c r="CWU16" s="162"/>
      <c r="CWV16" s="162"/>
      <c r="CWW16" s="162"/>
      <c r="CWX16" s="162"/>
      <c r="CWY16" s="162"/>
      <c r="CWZ16" s="162"/>
      <c r="CXA16" s="162"/>
      <c r="CXB16" s="162"/>
      <c r="CXC16" s="162"/>
      <c r="CXD16" s="162"/>
      <c r="CXE16" s="162"/>
      <c r="CXF16" s="162"/>
      <c r="CXG16" s="162"/>
      <c r="CXH16" s="162"/>
      <c r="CXI16" s="162"/>
      <c r="CXJ16" s="162"/>
      <c r="CXK16" s="162"/>
      <c r="CXL16" s="162"/>
      <c r="CXM16" s="162"/>
      <c r="CXN16" s="162"/>
      <c r="CXO16" s="162"/>
      <c r="CXP16" s="162"/>
      <c r="CXQ16" s="162"/>
      <c r="CXR16" s="162"/>
      <c r="CXS16" s="162"/>
      <c r="CXT16" s="162"/>
      <c r="CXU16" s="162"/>
      <c r="CXV16" s="162"/>
      <c r="CXW16" s="162"/>
      <c r="CXX16" s="162"/>
      <c r="CXY16" s="162"/>
      <c r="CXZ16" s="162"/>
      <c r="CYA16" s="162"/>
      <c r="CYB16" s="162"/>
      <c r="CYC16" s="162"/>
      <c r="CYD16" s="162"/>
      <c r="CYE16" s="162"/>
      <c r="CYF16" s="162"/>
      <c r="CYG16" s="162"/>
      <c r="CYH16" s="162"/>
      <c r="CYI16" s="162"/>
      <c r="CYJ16" s="162"/>
      <c r="CYK16" s="162"/>
      <c r="CYL16" s="162"/>
      <c r="CYM16" s="162"/>
      <c r="CYN16" s="162"/>
      <c r="CYO16" s="162"/>
      <c r="CYP16" s="162"/>
      <c r="CYQ16" s="162"/>
      <c r="CYR16" s="162"/>
      <c r="CYS16" s="162"/>
      <c r="CYT16" s="162"/>
      <c r="CYU16" s="162"/>
      <c r="CYV16" s="162"/>
      <c r="CYW16" s="162"/>
      <c r="CYX16" s="162"/>
      <c r="CYY16" s="162"/>
      <c r="CYZ16" s="162"/>
      <c r="CZA16" s="162"/>
      <c r="CZB16" s="162"/>
      <c r="CZC16" s="162"/>
      <c r="CZD16" s="162"/>
      <c r="CZE16" s="162"/>
      <c r="CZF16" s="162"/>
      <c r="CZG16" s="162"/>
      <c r="CZH16" s="162"/>
      <c r="CZI16" s="162"/>
      <c r="CZJ16" s="162"/>
      <c r="CZK16" s="162"/>
      <c r="CZL16" s="162"/>
      <c r="CZM16" s="162"/>
      <c r="CZN16" s="162"/>
      <c r="CZO16" s="162"/>
      <c r="CZP16" s="162"/>
      <c r="CZQ16" s="162"/>
      <c r="CZR16" s="162"/>
      <c r="CZS16" s="162"/>
      <c r="CZT16" s="162"/>
      <c r="CZU16" s="162"/>
      <c r="CZV16" s="162"/>
      <c r="CZW16" s="162"/>
      <c r="CZX16" s="162"/>
      <c r="CZY16" s="162"/>
      <c r="CZZ16" s="162"/>
      <c r="DAA16" s="162"/>
      <c r="DAB16" s="162"/>
      <c r="DAC16" s="162"/>
      <c r="DAD16" s="162"/>
      <c r="DAE16" s="162"/>
      <c r="DAF16" s="162"/>
      <c r="DAG16" s="162"/>
      <c r="DAH16" s="162"/>
      <c r="DAI16" s="162"/>
      <c r="DAJ16" s="162"/>
      <c r="DAK16" s="162"/>
      <c r="DAL16" s="162"/>
      <c r="DAM16" s="162"/>
      <c r="DAN16" s="162"/>
      <c r="DAO16" s="162"/>
      <c r="DAP16" s="162"/>
      <c r="DAQ16" s="162"/>
      <c r="DAR16" s="162"/>
      <c r="DAS16" s="162"/>
      <c r="DAT16" s="162"/>
      <c r="DAU16" s="162"/>
      <c r="DAV16" s="162"/>
      <c r="DAW16" s="162"/>
      <c r="DAX16" s="162"/>
      <c r="DAY16" s="162"/>
      <c r="DAZ16" s="162"/>
      <c r="DBA16" s="162"/>
      <c r="DBB16" s="162"/>
      <c r="DBC16" s="162"/>
      <c r="DBD16" s="162"/>
      <c r="DBE16" s="162"/>
      <c r="DBF16" s="162"/>
      <c r="DBG16" s="162"/>
      <c r="DBH16" s="162"/>
      <c r="DBI16" s="162"/>
      <c r="DBJ16" s="162"/>
      <c r="DBK16" s="162"/>
      <c r="DBL16" s="162"/>
      <c r="DBM16" s="162"/>
      <c r="DBN16" s="162"/>
      <c r="DBO16" s="162"/>
      <c r="DBP16" s="162"/>
      <c r="DBQ16" s="162"/>
      <c r="DBR16" s="162"/>
      <c r="DBS16" s="162"/>
      <c r="DBT16" s="162"/>
      <c r="DBU16" s="162"/>
      <c r="DBV16" s="162"/>
      <c r="DBW16" s="162"/>
      <c r="DBX16" s="162"/>
      <c r="DBY16" s="162"/>
      <c r="DBZ16" s="162"/>
      <c r="DCA16" s="162"/>
      <c r="DCB16" s="162"/>
      <c r="DCC16" s="162"/>
      <c r="DCD16" s="162"/>
      <c r="DCE16" s="162"/>
      <c r="DCF16" s="162"/>
      <c r="DCG16" s="162"/>
      <c r="DCH16" s="162"/>
      <c r="DCI16" s="162"/>
      <c r="DCJ16" s="162"/>
      <c r="DCK16" s="162"/>
      <c r="DCL16" s="162"/>
      <c r="DCM16" s="162"/>
      <c r="DCN16" s="162"/>
      <c r="DCO16" s="162"/>
      <c r="DCP16" s="162"/>
      <c r="DCQ16" s="162"/>
      <c r="DCR16" s="162"/>
      <c r="DCS16" s="162"/>
      <c r="DCT16" s="162"/>
      <c r="DCU16" s="162"/>
      <c r="DCV16" s="162"/>
      <c r="DCW16" s="162"/>
      <c r="DCX16" s="162"/>
      <c r="DCY16" s="162"/>
      <c r="DCZ16" s="162"/>
      <c r="DDA16" s="162"/>
      <c r="DDB16" s="162"/>
      <c r="DDC16" s="162"/>
      <c r="DDD16" s="162"/>
      <c r="DDE16" s="162"/>
      <c r="DDF16" s="162"/>
      <c r="DDG16" s="162"/>
      <c r="DDH16" s="162"/>
      <c r="DDI16" s="162"/>
      <c r="DDJ16" s="162"/>
      <c r="DDK16" s="162"/>
      <c r="DDL16" s="162"/>
      <c r="DDM16" s="162"/>
      <c r="DDN16" s="162"/>
      <c r="DDO16" s="162"/>
      <c r="DDP16" s="162"/>
      <c r="DDQ16" s="162"/>
      <c r="DDR16" s="162"/>
      <c r="DDS16" s="162"/>
      <c r="DDT16" s="162"/>
      <c r="DDU16" s="162"/>
      <c r="DDV16" s="162"/>
      <c r="DDW16" s="162"/>
      <c r="DDX16" s="162"/>
      <c r="DDY16" s="162"/>
      <c r="DDZ16" s="162"/>
      <c r="DEA16" s="162"/>
      <c r="DEB16" s="162"/>
      <c r="DEC16" s="162"/>
      <c r="DED16" s="162"/>
      <c r="DEE16" s="162"/>
      <c r="DEF16" s="162"/>
      <c r="DEG16" s="162"/>
      <c r="DEH16" s="162"/>
      <c r="DEI16" s="162"/>
      <c r="DEJ16" s="162"/>
      <c r="DEK16" s="162"/>
      <c r="DEL16" s="162"/>
      <c r="DEM16" s="162"/>
      <c r="DEN16" s="162"/>
      <c r="DEO16" s="162"/>
      <c r="DEP16" s="162"/>
      <c r="DEQ16" s="162"/>
      <c r="DER16" s="162"/>
      <c r="DES16" s="162"/>
      <c r="DET16" s="162"/>
      <c r="DEU16" s="162"/>
      <c r="DEV16" s="162"/>
      <c r="DEW16" s="162"/>
      <c r="DEX16" s="162"/>
      <c r="DEY16" s="162"/>
      <c r="DEZ16" s="162"/>
      <c r="DFA16" s="162"/>
      <c r="DFB16" s="162"/>
      <c r="DFC16" s="162"/>
      <c r="DFD16" s="162"/>
      <c r="DFE16" s="162"/>
      <c r="DFF16" s="162"/>
      <c r="DFG16" s="162"/>
      <c r="DFH16" s="162"/>
      <c r="DFI16" s="162"/>
      <c r="DFJ16" s="162"/>
      <c r="DFK16" s="162"/>
      <c r="DFL16" s="162"/>
      <c r="DFM16" s="162"/>
      <c r="DFN16" s="162"/>
      <c r="DFO16" s="162"/>
      <c r="DFP16" s="162"/>
      <c r="DFQ16" s="162"/>
      <c r="DFR16" s="162"/>
      <c r="DFS16" s="162"/>
      <c r="DFT16" s="162"/>
      <c r="DFU16" s="162"/>
      <c r="DFV16" s="162"/>
      <c r="DFW16" s="162"/>
      <c r="DFX16" s="162"/>
      <c r="DFY16" s="162"/>
      <c r="DFZ16" s="162"/>
      <c r="DGA16" s="162"/>
      <c r="DGB16" s="162"/>
      <c r="DGC16" s="162"/>
      <c r="DGD16" s="162"/>
      <c r="DGE16" s="162"/>
      <c r="DGF16" s="162"/>
      <c r="DGG16" s="162"/>
      <c r="DGH16" s="162"/>
      <c r="DGI16" s="162"/>
      <c r="DGJ16" s="162"/>
      <c r="DGK16" s="162"/>
      <c r="DGL16" s="162"/>
      <c r="DGM16" s="162"/>
      <c r="DGN16" s="162"/>
      <c r="DGO16" s="162"/>
      <c r="DGP16" s="162"/>
      <c r="DGQ16" s="162"/>
      <c r="DGR16" s="162"/>
      <c r="DGS16" s="162"/>
      <c r="DGT16" s="162"/>
      <c r="DGU16" s="162"/>
      <c r="DGV16" s="162"/>
      <c r="DGW16" s="162"/>
      <c r="DGX16" s="162"/>
      <c r="DGY16" s="162"/>
      <c r="DGZ16" s="162"/>
      <c r="DHA16" s="162"/>
      <c r="DHB16" s="162"/>
      <c r="DHC16" s="162"/>
      <c r="DHD16" s="162"/>
      <c r="DHE16" s="162"/>
      <c r="DHF16" s="162"/>
      <c r="DHG16" s="162"/>
      <c r="DHH16" s="162"/>
      <c r="DHI16" s="162"/>
      <c r="DHJ16" s="162"/>
      <c r="DHK16" s="162"/>
      <c r="DHL16" s="162"/>
      <c r="DHM16" s="162"/>
      <c r="DHN16" s="162"/>
      <c r="DHO16" s="162"/>
      <c r="DHP16" s="162"/>
      <c r="DHQ16" s="162"/>
      <c r="DHR16" s="162"/>
      <c r="DHS16" s="162"/>
      <c r="DHT16" s="162"/>
      <c r="DHU16" s="162"/>
      <c r="DHV16" s="162"/>
      <c r="DHW16" s="162"/>
      <c r="DHX16" s="162"/>
      <c r="DHY16" s="162"/>
      <c r="DHZ16" s="162"/>
      <c r="DIA16" s="162"/>
      <c r="DIB16" s="162"/>
      <c r="DIC16" s="162"/>
      <c r="DID16" s="162"/>
      <c r="DIE16" s="162"/>
      <c r="DIF16" s="162"/>
      <c r="DIG16" s="162"/>
      <c r="DIH16" s="162"/>
      <c r="DII16" s="162"/>
      <c r="DIJ16" s="162"/>
      <c r="DIK16" s="162"/>
      <c r="DIL16" s="162"/>
      <c r="DIM16" s="162"/>
      <c r="DIN16" s="162"/>
      <c r="DIO16" s="162"/>
      <c r="DIP16" s="162"/>
      <c r="DIQ16" s="162"/>
      <c r="DIR16" s="162"/>
      <c r="DIS16" s="162"/>
      <c r="DIT16" s="162"/>
      <c r="DIU16" s="162"/>
      <c r="DIV16" s="162"/>
      <c r="DIW16" s="162"/>
      <c r="DIX16" s="162"/>
      <c r="DIY16" s="162"/>
      <c r="DIZ16" s="162"/>
      <c r="DJA16" s="162"/>
      <c r="DJB16" s="162"/>
      <c r="DJC16" s="162"/>
      <c r="DJD16" s="162"/>
      <c r="DJE16" s="162"/>
      <c r="DJF16" s="162"/>
      <c r="DJG16" s="162"/>
      <c r="DJH16" s="162"/>
      <c r="DJI16" s="162"/>
      <c r="DJJ16" s="162"/>
      <c r="DJK16" s="162"/>
      <c r="DJL16" s="162"/>
      <c r="DJM16" s="162"/>
      <c r="DJN16" s="162"/>
      <c r="DJO16" s="162"/>
      <c r="DJP16" s="162"/>
      <c r="DJQ16" s="162"/>
      <c r="DJR16" s="162"/>
      <c r="DJS16" s="162"/>
      <c r="DJT16" s="162"/>
      <c r="DJU16" s="162"/>
      <c r="DJV16" s="162"/>
      <c r="DJW16" s="162"/>
      <c r="DJX16" s="162"/>
      <c r="DJY16" s="162"/>
      <c r="DJZ16" s="162"/>
      <c r="DKA16" s="162"/>
      <c r="DKB16" s="162"/>
      <c r="DKC16" s="162"/>
      <c r="DKD16" s="162"/>
      <c r="DKE16" s="162"/>
      <c r="DKF16" s="162"/>
      <c r="DKG16" s="162"/>
      <c r="DKH16" s="162"/>
      <c r="DKI16" s="162"/>
      <c r="DKJ16" s="162"/>
      <c r="DKK16" s="162"/>
      <c r="DKL16" s="162"/>
      <c r="DKM16" s="162"/>
      <c r="DKN16" s="162"/>
      <c r="DKO16" s="162"/>
      <c r="DKP16" s="162"/>
      <c r="DKQ16" s="162"/>
      <c r="DKR16" s="162"/>
      <c r="DKS16" s="162"/>
      <c r="DKT16" s="162"/>
      <c r="DKU16" s="162"/>
      <c r="DKV16" s="162"/>
      <c r="DKW16" s="162"/>
      <c r="DKX16" s="162"/>
      <c r="DKY16" s="162"/>
      <c r="DKZ16" s="162"/>
      <c r="DLA16" s="162"/>
      <c r="DLB16" s="162"/>
      <c r="DLC16" s="162"/>
      <c r="DLD16" s="162"/>
      <c r="DLE16" s="162"/>
      <c r="DLF16" s="162"/>
      <c r="DLG16" s="162"/>
      <c r="DLH16" s="162"/>
      <c r="DLI16" s="162"/>
      <c r="DLJ16" s="162"/>
      <c r="DLK16" s="162"/>
      <c r="DLL16" s="162"/>
      <c r="DLM16" s="162"/>
      <c r="DLN16" s="162"/>
      <c r="DLO16" s="162"/>
      <c r="DLP16" s="162"/>
      <c r="DLQ16" s="162"/>
      <c r="DLR16" s="162"/>
      <c r="DLS16" s="162"/>
      <c r="DLT16" s="162"/>
      <c r="DLU16" s="162"/>
      <c r="DLV16" s="162"/>
      <c r="DLW16" s="162"/>
      <c r="DLX16" s="162"/>
      <c r="DLY16" s="162"/>
      <c r="DLZ16" s="162"/>
      <c r="DMA16" s="162"/>
      <c r="DMB16" s="162"/>
      <c r="DMC16" s="162"/>
      <c r="DMD16" s="162"/>
      <c r="DME16" s="162"/>
      <c r="DMF16" s="162"/>
      <c r="DMG16" s="162"/>
      <c r="DMH16" s="162"/>
      <c r="DMI16" s="162"/>
      <c r="DMJ16" s="162"/>
      <c r="DMK16" s="162"/>
      <c r="DML16" s="162"/>
      <c r="DMM16" s="162"/>
      <c r="DMN16" s="162"/>
      <c r="DMO16" s="162"/>
      <c r="DMP16" s="162"/>
      <c r="DMQ16" s="162"/>
      <c r="DMR16" s="162"/>
      <c r="DMS16" s="162"/>
      <c r="DMT16" s="162"/>
      <c r="DMU16" s="162"/>
      <c r="DMV16" s="162"/>
      <c r="DMW16" s="162"/>
      <c r="DMX16" s="162"/>
      <c r="DMY16" s="162"/>
      <c r="DMZ16" s="162"/>
      <c r="DNA16" s="162"/>
      <c r="DNB16" s="162"/>
      <c r="DNC16" s="162"/>
      <c r="DND16" s="162"/>
      <c r="DNE16" s="162"/>
      <c r="DNF16" s="162"/>
      <c r="DNG16" s="162"/>
      <c r="DNH16" s="162"/>
      <c r="DNI16" s="162"/>
      <c r="DNJ16" s="162"/>
      <c r="DNK16" s="162"/>
      <c r="DNL16" s="162"/>
      <c r="DNM16" s="162"/>
      <c r="DNN16" s="162"/>
      <c r="DNO16" s="162"/>
      <c r="DNP16" s="162"/>
      <c r="DNQ16" s="162"/>
      <c r="DNR16" s="162"/>
      <c r="DNS16" s="162"/>
      <c r="DNT16" s="162"/>
      <c r="DNU16" s="162"/>
      <c r="DNV16" s="162"/>
      <c r="DNW16" s="162"/>
      <c r="DNX16" s="162"/>
      <c r="DNY16" s="162"/>
      <c r="DNZ16" s="162"/>
      <c r="DOA16" s="162"/>
      <c r="DOB16" s="162"/>
      <c r="DOC16" s="162"/>
      <c r="DOD16" s="162"/>
      <c r="DOE16" s="162"/>
      <c r="DOF16" s="162"/>
      <c r="DOG16" s="162"/>
      <c r="DOH16" s="162"/>
      <c r="DOI16" s="162"/>
      <c r="DOJ16" s="162"/>
      <c r="DOK16" s="162"/>
      <c r="DOL16" s="162"/>
      <c r="DOM16" s="162"/>
      <c r="DON16" s="162"/>
      <c r="DOO16" s="162"/>
      <c r="DOP16" s="162"/>
      <c r="DOQ16" s="162"/>
      <c r="DOR16" s="162"/>
      <c r="DOS16" s="162"/>
      <c r="DOT16" s="162"/>
      <c r="DOU16" s="162"/>
      <c r="DOV16" s="162"/>
      <c r="DOW16" s="162"/>
      <c r="DOX16" s="162"/>
      <c r="DOY16" s="162"/>
      <c r="DOZ16" s="162"/>
      <c r="DPA16" s="162"/>
      <c r="DPB16" s="162"/>
      <c r="DPC16" s="162"/>
      <c r="DPD16" s="162"/>
      <c r="DPE16" s="162"/>
      <c r="DPF16" s="162"/>
      <c r="DPG16" s="162"/>
      <c r="DPH16" s="162"/>
      <c r="DPI16" s="162"/>
      <c r="DPJ16" s="162"/>
      <c r="DPK16" s="162"/>
      <c r="DPL16" s="162"/>
      <c r="DPM16" s="162"/>
      <c r="DPN16" s="162"/>
      <c r="DPO16" s="162"/>
      <c r="DPP16" s="162"/>
      <c r="DPQ16" s="162"/>
      <c r="DPR16" s="162"/>
      <c r="DPS16" s="162"/>
      <c r="DPT16" s="162"/>
      <c r="DPU16" s="162"/>
      <c r="DPV16" s="162"/>
      <c r="DPW16" s="162"/>
      <c r="DPX16" s="162"/>
      <c r="DPY16" s="162"/>
      <c r="DPZ16" s="162"/>
      <c r="DQA16" s="162"/>
      <c r="DQB16" s="162"/>
      <c r="DQC16" s="162"/>
      <c r="DQD16" s="162"/>
      <c r="DQE16" s="162"/>
      <c r="DQF16" s="162"/>
      <c r="DQG16" s="162"/>
      <c r="DQH16" s="162"/>
      <c r="DQI16" s="162"/>
      <c r="DQJ16" s="162"/>
      <c r="DQK16" s="162"/>
      <c r="DQL16" s="162"/>
      <c r="DQM16" s="162"/>
      <c r="DQN16" s="162"/>
      <c r="DQO16" s="162"/>
      <c r="DQP16" s="162"/>
      <c r="DQQ16" s="162"/>
      <c r="DQR16" s="162"/>
      <c r="DQS16" s="162"/>
      <c r="DQT16" s="162"/>
      <c r="DQU16" s="162"/>
      <c r="DQV16" s="162"/>
      <c r="DQW16" s="162"/>
      <c r="DQX16" s="162"/>
      <c r="DQY16" s="162"/>
      <c r="DQZ16" s="162"/>
      <c r="DRA16" s="162"/>
      <c r="DRB16" s="162"/>
      <c r="DRC16" s="162"/>
      <c r="DRD16" s="162"/>
      <c r="DRE16" s="162"/>
      <c r="DRF16" s="162"/>
      <c r="DRG16" s="162"/>
      <c r="DRH16" s="162"/>
      <c r="DRI16" s="162"/>
      <c r="DRJ16" s="162"/>
      <c r="DRK16" s="162"/>
      <c r="DRL16" s="162"/>
      <c r="DRM16" s="162"/>
      <c r="DRN16" s="162"/>
      <c r="DRO16" s="162"/>
      <c r="DRP16" s="162"/>
      <c r="DRQ16" s="162"/>
      <c r="DRR16" s="162"/>
      <c r="DRS16" s="162"/>
      <c r="DRT16" s="162"/>
      <c r="DRU16" s="162"/>
      <c r="DRV16" s="162"/>
      <c r="DRW16" s="162"/>
      <c r="DRX16" s="162"/>
      <c r="DRY16" s="162"/>
      <c r="DRZ16" s="162"/>
      <c r="DSA16" s="162"/>
      <c r="DSB16" s="162"/>
      <c r="DSC16" s="162"/>
      <c r="DSD16" s="162"/>
      <c r="DSE16" s="162"/>
      <c r="DSF16" s="162"/>
      <c r="DSG16" s="162"/>
      <c r="DSH16" s="162"/>
      <c r="DSI16" s="162"/>
      <c r="DSJ16" s="162"/>
      <c r="DSK16" s="162"/>
      <c r="DSL16" s="162"/>
      <c r="DSM16" s="162"/>
      <c r="DSN16" s="162"/>
      <c r="DSO16" s="162"/>
      <c r="DSP16" s="162"/>
      <c r="DSQ16" s="162"/>
      <c r="DSR16" s="162"/>
      <c r="DSS16" s="162"/>
      <c r="DST16" s="162"/>
      <c r="DSU16" s="162"/>
      <c r="DSV16" s="162"/>
      <c r="DSW16" s="162"/>
      <c r="DSX16" s="162"/>
      <c r="DSY16" s="162"/>
      <c r="DSZ16" s="162"/>
      <c r="DTA16" s="162"/>
      <c r="DTB16" s="162"/>
      <c r="DTC16" s="162"/>
      <c r="DTD16" s="162"/>
      <c r="DTE16" s="162"/>
      <c r="DTF16" s="162"/>
      <c r="DTG16" s="162"/>
      <c r="DTH16" s="162"/>
      <c r="DTI16" s="162"/>
      <c r="DTJ16" s="162"/>
      <c r="DTK16" s="162"/>
      <c r="DTL16" s="162"/>
      <c r="DTM16" s="162"/>
      <c r="DTN16" s="162"/>
      <c r="DTO16" s="162"/>
      <c r="DTP16" s="162"/>
      <c r="DTQ16" s="162"/>
      <c r="DTR16" s="162"/>
      <c r="DTS16" s="162"/>
      <c r="DTT16" s="162"/>
      <c r="DTU16" s="162"/>
      <c r="DTV16" s="162"/>
      <c r="DTW16" s="162"/>
      <c r="DTX16" s="162"/>
      <c r="DTY16" s="162"/>
      <c r="DTZ16" s="162"/>
      <c r="DUA16" s="162"/>
      <c r="DUB16" s="162"/>
      <c r="DUC16" s="162"/>
      <c r="DUD16" s="162"/>
      <c r="DUE16" s="162"/>
      <c r="DUF16" s="162"/>
      <c r="DUG16" s="162"/>
      <c r="DUH16" s="162"/>
      <c r="DUI16" s="162"/>
      <c r="DUJ16" s="162"/>
      <c r="DUK16" s="162"/>
      <c r="DUL16" s="162"/>
      <c r="DUM16" s="162"/>
      <c r="DUN16" s="162"/>
      <c r="DUO16" s="162"/>
      <c r="DUP16" s="162"/>
      <c r="DUQ16" s="162"/>
      <c r="DUR16" s="162"/>
      <c r="DUS16" s="162"/>
      <c r="DUT16" s="162"/>
      <c r="DUU16" s="162"/>
      <c r="DUV16" s="162"/>
      <c r="DUW16" s="162"/>
      <c r="DUX16" s="162"/>
      <c r="DUY16" s="162"/>
      <c r="DUZ16" s="162"/>
      <c r="DVA16" s="162"/>
      <c r="DVB16" s="162"/>
      <c r="DVC16" s="162"/>
      <c r="DVD16" s="162"/>
      <c r="DVE16" s="162"/>
      <c r="DVF16" s="162"/>
      <c r="DVG16" s="162"/>
      <c r="DVH16" s="162"/>
      <c r="DVI16" s="162"/>
      <c r="DVJ16" s="162"/>
      <c r="DVK16" s="162"/>
      <c r="DVL16" s="162"/>
      <c r="DVM16" s="162"/>
      <c r="DVN16" s="162"/>
      <c r="DVO16" s="162"/>
      <c r="DVP16" s="162"/>
      <c r="DVQ16" s="162"/>
      <c r="DVR16" s="162"/>
      <c r="DVS16" s="162"/>
      <c r="DVT16" s="162"/>
      <c r="DVU16" s="162"/>
      <c r="DVV16" s="162"/>
      <c r="DVW16" s="162"/>
      <c r="DVX16" s="162"/>
      <c r="DVY16" s="162"/>
      <c r="DVZ16" s="162"/>
      <c r="DWA16" s="162"/>
      <c r="DWB16" s="162"/>
      <c r="DWC16" s="162"/>
      <c r="DWD16" s="162"/>
      <c r="DWE16" s="162"/>
      <c r="DWF16" s="162"/>
      <c r="DWG16" s="162"/>
      <c r="DWH16" s="162"/>
      <c r="DWI16" s="162"/>
      <c r="DWJ16" s="162"/>
      <c r="DWK16" s="162"/>
      <c r="DWL16" s="162"/>
      <c r="DWM16" s="162"/>
      <c r="DWN16" s="162"/>
      <c r="DWO16" s="162"/>
      <c r="DWP16" s="162"/>
      <c r="DWQ16" s="162"/>
      <c r="DWR16" s="162"/>
      <c r="DWS16" s="162"/>
      <c r="DWT16" s="162"/>
      <c r="DWU16" s="162"/>
      <c r="DWV16" s="162"/>
      <c r="DWW16" s="162"/>
      <c r="DWX16" s="162"/>
      <c r="DWY16" s="162"/>
      <c r="DWZ16" s="162"/>
      <c r="DXA16" s="162"/>
      <c r="DXB16" s="162"/>
      <c r="DXC16" s="162"/>
      <c r="DXD16" s="162"/>
      <c r="DXE16" s="162"/>
      <c r="DXF16" s="162"/>
      <c r="DXG16" s="162"/>
      <c r="DXH16" s="162"/>
      <c r="DXI16" s="162"/>
      <c r="DXJ16" s="162"/>
      <c r="DXK16" s="162"/>
      <c r="DXL16" s="162"/>
      <c r="DXM16" s="162"/>
      <c r="DXN16" s="162"/>
      <c r="DXO16" s="162"/>
      <c r="DXP16" s="162"/>
      <c r="DXQ16" s="162"/>
      <c r="DXR16" s="162"/>
      <c r="DXS16" s="162"/>
      <c r="DXT16" s="162"/>
      <c r="DXU16" s="162"/>
      <c r="DXV16" s="162"/>
      <c r="DXW16" s="162"/>
      <c r="DXX16" s="162"/>
      <c r="DXY16" s="162"/>
      <c r="DXZ16" s="162"/>
      <c r="DYA16" s="162"/>
      <c r="DYB16" s="162"/>
      <c r="DYC16" s="162"/>
      <c r="DYD16" s="162"/>
      <c r="DYE16" s="162"/>
      <c r="DYF16" s="162"/>
      <c r="DYG16" s="162"/>
      <c r="DYH16" s="162"/>
      <c r="DYI16" s="162"/>
      <c r="DYJ16" s="162"/>
      <c r="DYK16" s="162"/>
      <c r="DYL16" s="162"/>
      <c r="DYM16" s="162"/>
      <c r="DYN16" s="162"/>
      <c r="DYO16" s="162"/>
      <c r="DYP16" s="162"/>
      <c r="DYQ16" s="162"/>
      <c r="DYR16" s="162"/>
      <c r="DYS16" s="162"/>
      <c r="DYT16" s="162"/>
      <c r="DYU16" s="162"/>
      <c r="DYV16" s="162"/>
      <c r="DYW16" s="162"/>
      <c r="DYX16" s="162"/>
      <c r="DYY16" s="162"/>
      <c r="DYZ16" s="162"/>
      <c r="DZA16" s="162"/>
      <c r="DZB16" s="162"/>
      <c r="DZC16" s="162"/>
      <c r="DZD16" s="162"/>
      <c r="DZE16" s="162"/>
      <c r="DZF16" s="162"/>
      <c r="DZG16" s="162"/>
      <c r="DZH16" s="162"/>
      <c r="DZI16" s="162"/>
      <c r="DZJ16" s="162"/>
      <c r="DZK16" s="162"/>
      <c r="DZL16" s="162"/>
      <c r="DZM16" s="162"/>
      <c r="DZN16" s="162"/>
      <c r="DZO16" s="162"/>
      <c r="DZP16" s="162"/>
      <c r="DZQ16" s="162"/>
      <c r="DZR16" s="162"/>
      <c r="DZS16" s="162"/>
      <c r="DZT16" s="162"/>
      <c r="DZU16" s="162"/>
      <c r="DZV16" s="162"/>
      <c r="DZW16" s="162"/>
      <c r="DZX16" s="162"/>
      <c r="DZY16" s="162"/>
      <c r="DZZ16" s="162"/>
      <c r="EAA16" s="162"/>
      <c r="EAB16" s="162"/>
      <c r="EAC16" s="162"/>
      <c r="EAD16" s="162"/>
      <c r="EAE16" s="162"/>
      <c r="EAF16" s="162"/>
      <c r="EAG16" s="162"/>
      <c r="EAH16" s="162"/>
      <c r="EAI16" s="162"/>
      <c r="EAJ16" s="162"/>
      <c r="EAK16" s="162"/>
      <c r="EAL16" s="162"/>
      <c r="EAM16" s="162"/>
      <c r="EAN16" s="162"/>
      <c r="EAO16" s="162"/>
      <c r="EAP16" s="162"/>
      <c r="EAQ16" s="162"/>
      <c r="EAR16" s="162"/>
      <c r="EAS16" s="162"/>
      <c r="EAT16" s="162"/>
      <c r="EAU16" s="162"/>
      <c r="EAV16" s="162"/>
      <c r="EAW16" s="162"/>
      <c r="EAX16" s="162"/>
      <c r="EAY16" s="162"/>
      <c r="EAZ16" s="162"/>
      <c r="EBA16" s="162"/>
      <c r="EBB16" s="162"/>
      <c r="EBC16" s="162"/>
      <c r="EBD16" s="162"/>
      <c r="EBE16" s="162"/>
      <c r="EBF16" s="162"/>
      <c r="EBG16" s="162"/>
      <c r="EBH16" s="162"/>
      <c r="EBI16" s="162"/>
      <c r="EBJ16" s="162"/>
      <c r="EBK16" s="162"/>
      <c r="EBL16" s="162"/>
      <c r="EBM16" s="162"/>
      <c r="EBN16" s="162"/>
      <c r="EBO16" s="162"/>
      <c r="EBP16" s="162"/>
      <c r="EBQ16" s="162"/>
      <c r="EBR16" s="162"/>
      <c r="EBS16" s="162"/>
      <c r="EBT16" s="162"/>
      <c r="EBU16" s="162"/>
      <c r="EBV16" s="162"/>
      <c r="EBW16" s="162"/>
      <c r="EBX16" s="162"/>
      <c r="EBY16" s="162"/>
      <c r="EBZ16" s="162"/>
      <c r="ECA16" s="162"/>
      <c r="ECB16" s="162"/>
      <c r="ECC16" s="162"/>
      <c r="ECD16" s="162"/>
      <c r="ECE16" s="162"/>
      <c r="ECF16" s="162"/>
      <c r="ECG16" s="162"/>
      <c r="ECH16" s="162"/>
      <c r="ECI16" s="162"/>
      <c r="ECJ16" s="162"/>
      <c r="ECK16" s="162"/>
      <c r="ECL16" s="162"/>
      <c r="ECM16" s="162"/>
      <c r="ECN16" s="162"/>
      <c r="ECO16" s="162"/>
      <c r="ECP16" s="162"/>
      <c r="ECQ16" s="162"/>
      <c r="ECR16" s="162"/>
      <c r="ECS16" s="162"/>
      <c r="ECT16" s="162"/>
      <c r="ECU16" s="162"/>
      <c r="ECV16" s="162"/>
      <c r="ECW16" s="162"/>
      <c r="ECX16" s="162"/>
      <c r="ECY16" s="162"/>
      <c r="ECZ16" s="162"/>
      <c r="EDA16" s="162"/>
      <c r="EDB16" s="162"/>
      <c r="EDC16" s="162"/>
      <c r="EDD16" s="162"/>
      <c r="EDE16" s="162"/>
      <c r="EDF16" s="162"/>
      <c r="EDG16" s="162"/>
      <c r="EDH16" s="162"/>
      <c r="EDI16" s="162"/>
      <c r="EDJ16" s="162"/>
      <c r="EDK16" s="162"/>
      <c r="EDL16" s="162"/>
      <c r="EDM16" s="162"/>
      <c r="EDN16" s="162"/>
      <c r="EDO16" s="162"/>
      <c r="EDP16" s="162"/>
      <c r="EDQ16" s="162"/>
      <c r="EDR16" s="162"/>
      <c r="EDS16" s="162"/>
      <c r="EDT16" s="162"/>
      <c r="EDU16" s="162"/>
      <c r="EDV16" s="162"/>
      <c r="EDW16" s="162"/>
      <c r="EDX16" s="162"/>
      <c r="EDY16" s="162"/>
      <c r="EDZ16" s="162"/>
      <c r="EEA16" s="162"/>
      <c r="EEB16" s="162"/>
      <c r="EEC16" s="162"/>
      <c r="EED16" s="162"/>
      <c r="EEE16" s="162"/>
      <c r="EEF16" s="162"/>
      <c r="EEG16" s="162"/>
      <c r="EEH16" s="162"/>
      <c r="EEI16" s="162"/>
      <c r="EEJ16" s="162"/>
      <c r="EEK16" s="162"/>
      <c r="EEL16" s="162"/>
      <c r="EEM16" s="162"/>
      <c r="EEN16" s="162"/>
      <c r="EEO16" s="162"/>
      <c r="EEP16" s="162"/>
      <c r="EEQ16" s="162"/>
      <c r="EER16" s="162"/>
      <c r="EES16" s="162"/>
      <c r="EET16" s="162"/>
      <c r="EEU16" s="162"/>
      <c r="EEV16" s="162"/>
      <c r="EEW16" s="162"/>
      <c r="EEX16" s="162"/>
      <c r="EEY16" s="162"/>
      <c r="EEZ16" s="162"/>
      <c r="EFA16" s="162"/>
      <c r="EFB16" s="162"/>
      <c r="EFC16" s="162"/>
      <c r="EFD16" s="162"/>
      <c r="EFE16" s="162"/>
      <c r="EFF16" s="162"/>
      <c r="EFG16" s="162"/>
      <c r="EFH16" s="162"/>
      <c r="EFI16" s="162"/>
      <c r="EFJ16" s="162"/>
      <c r="EFK16" s="162"/>
      <c r="EFL16" s="162"/>
      <c r="EFM16" s="162"/>
      <c r="EFN16" s="162"/>
      <c r="EFO16" s="162"/>
      <c r="EFP16" s="162"/>
      <c r="EFQ16" s="162"/>
      <c r="EFR16" s="162"/>
      <c r="EFS16" s="162"/>
      <c r="EFT16" s="162"/>
      <c r="EFU16" s="162"/>
      <c r="EFV16" s="162"/>
      <c r="EFW16" s="162"/>
      <c r="EFX16" s="162"/>
      <c r="EFY16" s="162"/>
      <c r="EFZ16" s="162"/>
      <c r="EGA16" s="162"/>
      <c r="EGB16" s="162"/>
      <c r="EGC16" s="162"/>
      <c r="EGD16" s="162"/>
      <c r="EGE16" s="162"/>
      <c r="EGF16" s="162"/>
      <c r="EGG16" s="162"/>
      <c r="EGH16" s="162"/>
      <c r="EGI16" s="162"/>
      <c r="EGJ16" s="162"/>
      <c r="EGK16" s="162"/>
      <c r="EGL16" s="162"/>
      <c r="EGM16" s="162"/>
      <c r="EGN16" s="162"/>
      <c r="EGO16" s="162"/>
      <c r="EGP16" s="162"/>
      <c r="EGQ16" s="162"/>
      <c r="EGR16" s="162"/>
      <c r="EGS16" s="162"/>
      <c r="EGT16" s="162"/>
      <c r="EGU16" s="162"/>
      <c r="EGV16" s="162"/>
      <c r="EGW16" s="162"/>
      <c r="EGX16" s="162"/>
      <c r="EGY16" s="162"/>
      <c r="EGZ16" s="162"/>
      <c r="EHA16" s="162"/>
      <c r="EHB16" s="162"/>
      <c r="EHC16" s="162"/>
      <c r="EHD16" s="162"/>
      <c r="EHE16" s="162"/>
      <c r="EHF16" s="162"/>
      <c r="EHG16" s="162"/>
      <c r="EHH16" s="162"/>
      <c r="EHI16" s="162"/>
      <c r="EHJ16" s="162"/>
      <c r="EHK16" s="162"/>
      <c r="EHL16" s="162"/>
      <c r="EHM16" s="162"/>
      <c r="EHN16" s="162"/>
      <c r="EHO16" s="162"/>
      <c r="EHP16" s="162"/>
      <c r="EHQ16" s="162"/>
      <c r="EHR16" s="162"/>
      <c r="EHS16" s="162"/>
      <c r="EHT16" s="162"/>
      <c r="EHU16" s="162"/>
      <c r="EHV16" s="162"/>
      <c r="EHW16" s="162"/>
      <c r="EHX16" s="162"/>
      <c r="EHY16" s="162"/>
      <c r="EHZ16" s="162"/>
      <c r="EIA16" s="162"/>
      <c r="EIB16" s="162"/>
      <c r="EIC16" s="162"/>
      <c r="EID16" s="162"/>
      <c r="EIE16" s="162"/>
      <c r="EIF16" s="162"/>
      <c r="EIG16" s="162"/>
      <c r="EIH16" s="162"/>
      <c r="EII16" s="162"/>
      <c r="EIJ16" s="162"/>
      <c r="EIK16" s="162"/>
      <c r="EIL16" s="162"/>
      <c r="EIM16" s="162"/>
      <c r="EIN16" s="162"/>
      <c r="EIO16" s="162"/>
      <c r="EIP16" s="162"/>
      <c r="EIQ16" s="162"/>
      <c r="EIR16" s="162"/>
      <c r="EIS16" s="162"/>
      <c r="EIT16" s="162"/>
      <c r="EIU16" s="162"/>
      <c r="EIV16" s="162"/>
      <c r="EIW16" s="162"/>
      <c r="EIX16" s="162"/>
      <c r="EIY16" s="162"/>
      <c r="EIZ16" s="162"/>
      <c r="EJA16" s="162"/>
      <c r="EJB16" s="162"/>
      <c r="EJC16" s="162"/>
      <c r="EJD16" s="162"/>
      <c r="EJE16" s="162"/>
      <c r="EJF16" s="162"/>
      <c r="EJG16" s="162"/>
      <c r="EJH16" s="162"/>
      <c r="EJI16" s="162"/>
      <c r="EJJ16" s="162"/>
      <c r="EJK16" s="162"/>
      <c r="EJL16" s="162"/>
      <c r="EJM16" s="162"/>
      <c r="EJN16" s="162"/>
      <c r="EJO16" s="162"/>
      <c r="EJP16" s="162"/>
      <c r="EJQ16" s="162"/>
      <c r="EJR16" s="162"/>
      <c r="EJS16" s="162"/>
      <c r="EJT16" s="162"/>
      <c r="EJU16" s="162"/>
      <c r="EJV16" s="162"/>
      <c r="EJW16" s="162"/>
      <c r="EJX16" s="162"/>
      <c r="EJY16" s="162"/>
      <c r="EJZ16" s="162"/>
      <c r="EKA16" s="162"/>
      <c r="EKB16" s="162"/>
      <c r="EKC16" s="162"/>
      <c r="EKD16" s="162"/>
      <c r="EKE16" s="162"/>
      <c r="EKF16" s="162"/>
      <c r="EKG16" s="162"/>
      <c r="EKH16" s="162"/>
      <c r="EKI16" s="162"/>
      <c r="EKJ16" s="162"/>
      <c r="EKK16" s="162"/>
      <c r="EKL16" s="162"/>
      <c r="EKM16" s="162"/>
      <c r="EKN16" s="162"/>
      <c r="EKO16" s="162"/>
      <c r="EKP16" s="162"/>
      <c r="EKQ16" s="162"/>
      <c r="EKR16" s="162"/>
      <c r="EKS16" s="162"/>
      <c r="EKT16" s="162"/>
      <c r="EKU16" s="162"/>
      <c r="EKV16" s="162"/>
      <c r="EKW16" s="162"/>
      <c r="EKX16" s="162"/>
      <c r="EKY16" s="162"/>
      <c r="EKZ16" s="162"/>
      <c r="ELA16" s="162"/>
      <c r="ELB16" s="162"/>
      <c r="ELC16" s="162"/>
      <c r="ELD16" s="162"/>
      <c r="ELE16" s="162"/>
      <c r="ELF16" s="162"/>
      <c r="ELG16" s="162"/>
      <c r="ELH16" s="162"/>
      <c r="ELI16" s="162"/>
      <c r="ELJ16" s="162"/>
      <c r="ELK16" s="162"/>
      <c r="ELL16" s="162"/>
      <c r="ELM16" s="162"/>
      <c r="ELN16" s="162"/>
      <c r="ELO16" s="162"/>
      <c r="ELP16" s="162"/>
      <c r="ELQ16" s="162"/>
      <c r="ELR16" s="162"/>
      <c r="ELS16" s="162"/>
      <c r="ELT16" s="162"/>
      <c r="ELU16" s="162"/>
      <c r="ELV16" s="162"/>
      <c r="ELW16" s="162"/>
      <c r="ELX16" s="162"/>
      <c r="ELY16" s="162"/>
      <c r="ELZ16" s="162"/>
      <c r="EMA16" s="162"/>
      <c r="EMB16" s="162"/>
      <c r="EMC16" s="162"/>
      <c r="EMD16" s="162"/>
      <c r="EME16" s="162"/>
      <c r="EMF16" s="162"/>
      <c r="EMG16" s="162"/>
      <c r="EMH16" s="162"/>
      <c r="EMI16" s="162"/>
      <c r="EMJ16" s="162"/>
      <c r="EMK16" s="162"/>
      <c r="EML16" s="162"/>
      <c r="EMM16" s="162"/>
      <c r="EMN16" s="162"/>
      <c r="EMO16" s="162"/>
      <c r="EMP16" s="162"/>
      <c r="EMQ16" s="162"/>
      <c r="EMR16" s="162"/>
      <c r="EMS16" s="162"/>
      <c r="EMT16" s="162"/>
      <c r="EMU16" s="162"/>
      <c r="EMV16" s="162"/>
      <c r="EMW16" s="162"/>
      <c r="EMX16" s="162"/>
      <c r="EMY16" s="162"/>
      <c r="EMZ16" s="162"/>
      <c r="ENA16" s="162"/>
      <c r="ENB16" s="162"/>
      <c r="ENC16" s="162"/>
      <c r="END16" s="162"/>
      <c r="ENE16" s="162"/>
      <c r="ENF16" s="162"/>
      <c r="ENG16" s="162"/>
      <c r="ENH16" s="162"/>
      <c r="ENI16" s="162"/>
      <c r="ENJ16" s="162"/>
      <c r="ENK16" s="162"/>
      <c r="ENL16" s="162"/>
      <c r="ENM16" s="162"/>
      <c r="ENN16" s="162"/>
      <c r="ENO16" s="162"/>
      <c r="ENP16" s="162"/>
      <c r="ENQ16" s="162"/>
      <c r="ENR16" s="162"/>
      <c r="ENS16" s="162"/>
      <c r="ENT16" s="162"/>
      <c r="ENU16" s="162"/>
      <c r="ENV16" s="162"/>
      <c r="ENW16" s="162"/>
      <c r="ENX16" s="162"/>
      <c r="ENY16" s="162"/>
      <c r="ENZ16" s="162"/>
      <c r="EOA16" s="162"/>
      <c r="EOB16" s="162"/>
      <c r="EOC16" s="162"/>
      <c r="EOD16" s="162"/>
      <c r="EOE16" s="162"/>
      <c r="EOF16" s="162"/>
      <c r="EOG16" s="162"/>
      <c r="EOH16" s="162"/>
      <c r="EOI16" s="162"/>
      <c r="EOJ16" s="162"/>
      <c r="EOK16" s="162"/>
      <c r="EOL16" s="162"/>
      <c r="EOM16" s="162"/>
      <c r="EON16" s="162"/>
      <c r="EOO16" s="162"/>
      <c r="EOP16" s="162"/>
      <c r="EOQ16" s="162"/>
      <c r="EOR16" s="162"/>
      <c r="EOS16" s="162"/>
      <c r="EOT16" s="162"/>
      <c r="EOU16" s="162"/>
      <c r="EOV16" s="162"/>
      <c r="EOW16" s="162"/>
      <c r="EOX16" s="162"/>
      <c r="EOY16" s="162"/>
      <c r="EOZ16" s="162"/>
      <c r="EPA16" s="162"/>
      <c r="EPB16" s="162"/>
      <c r="EPC16" s="162"/>
      <c r="EPD16" s="162"/>
      <c r="EPE16" s="162"/>
      <c r="EPF16" s="162"/>
      <c r="EPG16" s="162"/>
      <c r="EPH16" s="162"/>
      <c r="EPI16" s="162"/>
      <c r="EPJ16" s="162"/>
      <c r="EPK16" s="162"/>
      <c r="EPL16" s="162"/>
      <c r="EPM16" s="162"/>
      <c r="EPN16" s="162"/>
      <c r="EPO16" s="162"/>
      <c r="EPP16" s="162"/>
      <c r="EPQ16" s="162"/>
      <c r="EPR16" s="162"/>
      <c r="EPS16" s="162"/>
      <c r="EPT16" s="162"/>
      <c r="EPU16" s="162"/>
      <c r="EPV16" s="162"/>
      <c r="EPW16" s="162"/>
      <c r="EPX16" s="162"/>
      <c r="EPY16" s="162"/>
      <c r="EPZ16" s="162"/>
      <c r="EQA16" s="162"/>
      <c r="EQB16" s="162"/>
      <c r="EQC16" s="162"/>
      <c r="EQD16" s="162"/>
      <c r="EQE16" s="162"/>
      <c r="EQF16" s="162"/>
      <c r="EQG16" s="162"/>
      <c r="EQH16" s="162"/>
      <c r="EQI16" s="162"/>
      <c r="EQJ16" s="162"/>
      <c r="EQK16" s="162"/>
      <c r="EQL16" s="162"/>
      <c r="EQM16" s="162"/>
      <c r="EQN16" s="162"/>
      <c r="EQO16" s="162"/>
      <c r="EQP16" s="162"/>
      <c r="EQQ16" s="162"/>
      <c r="EQR16" s="162"/>
      <c r="EQS16" s="162"/>
      <c r="EQT16" s="162"/>
      <c r="EQU16" s="162"/>
      <c r="EQV16" s="162"/>
      <c r="EQW16" s="162"/>
      <c r="EQX16" s="162"/>
      <c r="EQY16" s="162"/>
      <c r="EQZ16" s="162"/>
      <c r="ERA16" s="162"/>
      <c r="ERB16" s="162"/>
      <c r="ERC16" s="162"/>
      <c r="ERD16" s="162"/>
      <c r="ERE16" s="162"/>
      <c r="ERF16" s="162"/>
      <c r="ERG16" s="162"/>
      <c r="ERH16" s="162"/>
      <c r="ERI16" s="162"/>
      <c r="ERJ16" s="162"/>
      <c r="ERK16" s="162"/>
      <c r="ERL16" s="162"/>
      <c r="ERM16" s="162"/>
      <c r="ERN16" s="162"/>
      <c r="ERO16" s="162"/>
      <c r="ERP16" s="162"/>
      <c r="ERQ16" s="162"/>
      <c r="ERR16" s="162"/>
      <c r="ERS16" s="162"/>
      <c r="ERT16" s="162"/>
      <c r="ERU16" s="162"/>
      <c r="ERV16" s="162"/>
      <c r="ERW16" s="162"/>
      <c r="ERX16" s="162"/>
      <c r="ERY16" s="162"/>
      <c r="ERZ16" s="162"/>
      <c r="ESA16" s="162"/>
      <c r="ESB16" s="162"/>
      <c r="ESC16" s="162"/>
      <c r="ESD16" s="162"/>
      <c r="ESE16" s="162"/>
      <c r="ESF16" s="162"/>
      <c r="ESG16" s="162"/>
      <c r="ESH16" s="162"/>
      <c r="ESI16" s="162"/>
      <c r="ESJ16" s="162"/>
      <c r="ESK16" s="162"/>
      <c r="ESL16" s="162"/>
      <c r="ESM16" s="162"/>
      <c r="ESN16" s="162"/>
      <c r="ESO16" s="162"/>
      <c r="ESP16" s="162"/>
      <c r="ESQ16" s="162"/>
      <c r="ESR16" s="162"/>
      <c r="ESS16" s="162"/>
      <c r="EST16" s="162"/>
      <c r="ESU16" s="162"/>
      <c r="ESV16" s="162"/>
      <c r="ESW16" s="162"/>
      <c r="ESX16" s="162"/>
      <c r="ESY16" s="162"/>
      <c r="ESZ16" s="162"/>
      <c r="ETA16" s="162"/>
      <c r="ETB16" s="162"/>
      <c r="ETC16" s="162"/>
      <c r="ETD16" s="162"/>
      <c r="ETE16" s="162"/>
      <c r="ETF16" s="162"/>
      <c r="ETG16" s="162"/>
      <c r="ETH16" s="162"/>
      <c r="ETI16" s="162"/>
      <c r="ETJ16" s="162"/>
      <c r="ETK16" s="162"/>
      <c r="ETL16" s="162"/>
      <c r="ETM16" s="162"/>
      <c r="ETN16" s="162"/>
      <c r="ETO16" s="162"/>
      <c r="ETP16" s="162"/>
      <c r="ETQ16" s="162"/>
      <c r="ETR16" s="162"/>
      <c r="ETS16" s="162"/>
      <c r="ETT16" s="162"/>
      <c r="ETU16" s="162"/>
      <c r="ETV16" s="162"/>
      <c r="ETW16" s="162"/>
      <c r="ETX16" s="162"/>
      <c r="ETY16" s="162"/>
      <c r="ETZ16" s="162"/>
      <c r="EUA16" s="162"/>
      <c r="EUB16" s="162"/>
      <c r="EUC16" s="162"/>
      <c r="EUD16" s="162"/>
      <c r="EUE16" s="162"/>
      <c r="EUF16" s="162"/>
      <c r="EUG16" s="162"/>
      <c r="EUH16" s="162"/>
      <c r="EUI16" s="162"/>
      <c r="EUJ16" s="162"/>
      <c r="EUK16" s="162"/>
      <c r="EUL16" s="162"/>
      <c r="EUM16" s="162"/>
      <c r="EUN16" s="162"/>
      <c r="EUO16" s="162"/>
      <c r="EUP16" s="162"/>
      <c r="EUQ16" s="162"/>
      <c r="EUR16" s="162"/>
      <c r="EUS16" s="162"/>
      <c r="EUT16" s="162"/>
      <c r="EUU16" s="162"/>
      <c r="EUV16" s="162"/>
      <c r="EUW16" s="162"/>
      <c r="EUX16" s="162"/>
      <c r="EUY16" s="162"/>
      <c r="EUZ16" s="162"/>
      <c r="EVA16" s="162"/>
      <c r="EVB16" s="162"/>
      <c r="EVC16" s="162"/>
      <c r="EVD16" s="162"/>
      <c r="EVE16" s="162"/>
      <c r="EVF16" s="162"/>
      <c r="EVG16" s="162"/>
      <c r="EVH16" s="162"/>
      <c r="EVI16" s="162"/>
      <c r="EVJ16" s="162"/>
      <c r="EVK16" s="162"/>
      <c r="EVL16" s="162"/>
      <c r="EVM16" s="162"/>
      <c r="EVN16" s="162"/>
      <c r="EVO16" s="162"/>
      <c r="EVP16" s="162"/>
      <c r="EVQ16" s="162"/>
      <c r="EVR16" s="162"/>
      <c r="EVS16" s="162"/>
      <c r="EVT16" s="162"/>
      <c r="EVU16" s="162"/>
      <c r="EVV16" s="162"/>
      <c r="EVW16" s="162"/>
      <c r="EVX16" s="162"/>
      <c r="EVY16" s="162"/>
      <c r="EVZ16" s="162"/>
      <c r="EWA16" s="162"/>
      <c r="EWB16" s="162"/>
      <c r="EWC16" s="162"/>
      <c r="EWD16" s="162"/>
      <c r="EWE16" s="162"/>
      <c r="EWF16" s="162"/>
      <c r="EWG16" s="162"/>
      <c r="EWH16" s="162"/>
      <c r="EWI16" s="162"/>
      <c r="EWJ16" s="162"/>
      <c r="EWK16" s="162"/>
      <c r="EWL16" s="162"/>
      <c r="EWM16" s="162"/>
      <c r="EWN16" s="162"/>
      <c r="EWO16" s="162"/>
      <c r="EWP16" s="162"/>
      <c r="EWQ16" s="162"/>
      <c r="EWR16" s="162"/>
      <c r="EWS16" s="162"/>
      <c r="EWT16" s="162"/>
      <c r="EWU16" s="162"/>
      <c r="EWV16" s="162"/>
      <c r="EWW16" s="162"/>
      <c r="EWX16" s="162"/>
      <c r="EWY16" s="162"/>
      <c r="EWZ16" s="162"/>
      <c r="EXA16" s="162"/>
      <c r="EXB16" s="162"/>
      <c r="EXC16" s="162"/>
      <c r="EXD16" s="162"/>
      <c r="EXE16" s="162"/>
      <c r="EXF16" s="162"/>
      <c r="EXG16" s="162"/>
      <c r="EXH16" s="162"/>
      <c r="EXI16" s="162"/>
      <c r="EXJ16" s="162"/>
      <c r="EXK16" s="162"/>
      <c r="EXL16" s="162"/>
      <c r="EXM16" s="162"/>
      <c r="EXN16" s="162"/>
      <c r="EXO16" s="162"/>
      <c r="EXP16" s="162"/>
      <c r="EXQ16" s="162"/>
      <c r="EXR16" s="162"/>
      <c r="EXS16" s="162"/>
      <c r="EXT16" s="162"/>
      <c r="EXU16" s="162"/>
      <c r="EXV16" s="162"/>
      <c r="EXW16" s="162"/>
      <c r="EXX16" s="162"/>
      <c r="EXY16" s="162"/>
      <c r="EXZ16" s="162"/>
      <c r="EYA16" s="162"/>
      <c r="EYB16" s="162"/>
      <c r="EYC16" s="162"/>
      <c r="EYD16" s="162"/>
      <c r="EYE16" s="162"/>
      <c r="EYF16" s="162"/>
      <c r="EYG16" s="162"/>
      <c r="EYH16" s="162"/>
      <c r="EYI16" s="162"/>
      <c r="EYJ16" s="162"/>
      <c r="EYK16" s="162"/>
      <c r="EYL16" s="162"/>
      <c r="EYM16" s="162"/>
      <c r="EYN16" s="162"/>
      <c r="EYO16" s="162"/>
      <c r="EYP16" s="162"/>
      <c r="EYQ16" s="162"/>
      <c r="EYR16" s="162"/>
      <c r="EYS16" s="162"/>
      <c r="EYT16" s="162"/>
      <c r="EYU16" s="162"/>
      <c r="EYV16" s="162"/>
      <c r="EYW16" s="162"/>
      <c r="EYX16" s="162"/>
      <c r="EYY16" s="162"/>
      <c r="EYZ16" s="162"/>
      <c r="EZA16" s="162"/>
      <c r="EZB16" s="162"/>
      <c r="EZC16" s="162"/>
      <c r="EZD16" s="162"/>
      <c r="EZE16" s="162"/>
      <c r="EZF16" s="162"/>
      <c r="EZG16" s="162"/>
      <c r="EZH16" s="162"/>
      <c r="EZI16" s="162"/>
      <c r="EZJ16" s="162"/>
      <c r="EZK16" s="162"/>
      <c r="EZL16" s="162"/>
      <c r="EZM16" s="162"/>
      <c r="EZN16" s="162"/>
      <c r="EZO16" s="162"/>
      <c r="EZP16" s="162"/>
      <c r="EZQ16" s="162"/>
      <c r="EZR16" s="162"/>
      <c r="EZS16" s="162"/>
      <c r="EZT16" s="162"/>
      <c r="EZU16" s="162"/>
      <c r="EZV16" s="162"/>
      <c r="EZW16" s="162"/>
      <c r="EZX16" s="162"/>
      <c r="EZY16" s="162"/>
      <c r="EZZ16" s="162"/>
      <c r="FAA16" s="162"/>
      <c r="FAB16" s="162"/>
      <c r="FAC16" s="162"/>
      <c r="FAD16" s="162"/>
      <c r="FAE16" s="162"/>
      <c r="FAF16" s="162"/>
      <c r="FAG16" s="162"/>
      <c r="FAH16" s="162"/>
      <c r="FAI16" s="162"/>
      <c r="FAJ16" s="162"/>
      <c r="FAK16" s="162"/>
      <c r="FAL16" s="162"/>
      <c r="FAM16" s="162"/>
      <c r="FAN16" s="162"/>
      <c r="FAO16" s="162"/>
      <c r="FAP16" s="162"/>
      <c r="FAQ16" s="162"/>
      <c r="FAR16" s="162"/>
      <c r="FAS16" s="162"/>
      <c r="FAT16" s="162"/>
      <c r="FAU16" s="162"/>
      <c r="FAV16" s="162"/>
      <c r="FAW16" s="162"/>
      <c r="FAX16" s="162"/>
      <c r="FAY16" s="162"/>
      <c r="FAZ16" s="162"/>
      <c r="FBA16" s="162"/>
      <c r="FBB16" s="162"/>
      <c r="FBC16" s="162"/>
      <c r="FBD16" s="162"/>
      <c r="FBE16" s="162"/>
      <c r="FBF16" s="162"/>
      <c r="FBG16" s="162"/>
      <c r="FBH16" s="162"/>
      <c r="FBI16" s="162"/>
      <c r="FBJ16" s="162"/>
      <c r="FBK16" s="162"/>
      <c r="FBL16" s="162"/>
      <c r="FBM16" s="162"/>
      <c r="FBN16" s="162"/>
      <c r="FBO16" s="162"/>
      <c r="FBP16" s="162"/>
      <c r="FBQ16" s="162"/>
      <c r="FBR16" s="162"/>
      <c r="FBS16" s="162"/>
      <c r="FBT16" s="162"/>
      <c r="FBU16" s="162"/>
      <c r="FBV16" s="162"/>
      <c r="FBW16" s="162"/>
      <c r="FBX16" s="162"/>
      <c r="FBY16" s="162"/>
      <c r="FBZ16" s="162"/>
      <c r="FCA16" s="162"/>
      <c r="FCB16" s="162"/>
      <c r="FCC16" s="162"/>
      <c r="FCD16" s="162"/>
      <c r="FCE16" s="162"/>
      <c r="FCF16" s="162"/>
      <c r="FCG16" s="162"/>
      <c r="FCH16" s="162"/>
      <c r="FCI16" s="162"/>
      <c r="FCJ16" s="162"/>
      <c r="FCK16" s="162"/>
      <c r="FCL16" s="162"/>
      <c r="FCM16" s="162"/>
      <c r="FCN16" s="162"/>
      <c r="FCO16" s="162"/>
      <c r="FCP16" s="162"/>
      <c r="FCQ16" s="162"/>
      <c r="FCR16" s="162"/>
      <c r="FCS16" s="162"/>
      <c r="FCT16" s="162"/>
      <c r="FCU16" s="162"/>
      <c r="FCV16" s="162"/>
      <c r="FCW16" s="162"/>
      <c r="FCX16" s="162"/>
      <c r="FCY16" s="162"/>
      <c r="FCZ16" s="162"/>
      <c r="FDA16" s="162"/>
      <c r="FDB16" s="162"/>
      <c r="FDC16" s="162"/>
      <c r="FDD16" s="162"/>
      <c r="FDE16" s="162"/>
      <c r="FDF16" s="162"/>
      <c r="FDG16" s="162"/>
      <c r="FDH16" s="162"/>
      <c r="FDI16" s="162"/>
      <c r="FDJ16" s="162"/>
      <c r="FDK16" s="162"/>
      <c r="FDL16" s="162"/>
      <c r="FDM16" s="162"/>
      <c r="FDN16" s="162"/>
      <c r="FDO16" s="162"/>
      <c r="FDP16" s="162"/>
      <c r="FDQ16" s="162"/>
      <c r="FDR16" s="162"/>
      <c r="FDS16" s="162"/>
      <c r="FDT16" s="162"/>
      <c r="FDU16" s="162"/>
      <c r="FDV16" s="162"/>
      <c r="FDW16" s="162"/>
      <c r="FDX16" s="162"/>
      <c r="FDY16" s="162"/>
      <c r="FDZ16" s="162"/>
      <c r="FEA16" s="162"/>
      <c r="FEB16" s="162"/>
      <c r="FEC16" s="162"/>
      <c r="FED16" s="162"/>
      <c r="FEE16" s="162"/>
      <c r="FEF16" s="162"/>
      <c r="FEG16" s="162"/>
      <c r="FEH16" s="162"/>
      <c r="FEI16" s="162"/>
      <c r="FEJ16" s="162"/>
      <c r="FEK16" s="162"/>
      <c r="FEL16" s="162"/>
      <c r="FEM16" s="162"/>
      <c r="FEN16" s="162"/>
      <c r="FEO16" s="162"/>
      <c r="FEP16" s="162"/>
      <c r="FEQ16" s="162"/>
      <c r="FER16" s="162"/>
      <c r="FES16" s="162"/>
      <c r="FET16" s="162"/>
      <c r="FEU16" s="162"/>
      <c r="FEV16" s="162"/>
      <c r="FEW16" s="162"/>
      <c r="FEX16" s="162"/>
      <c r="FEY16" s="162"/>
      <c r="FEZ16" s="162"/>
      <c r="FFA16" s="162"/>
      <c r="FFB16" s="162"/>
      <c r="FFC16" s="162"/>
      <c r="FFD16" s="162"/>
      <c r="FFE16" s="162"/>
      <c r="FFF16" s="162"/>
      <c r="FFG16" s="162"/>
      <c r="FFH16" s="162"/>
      <c r="FFI16" s="162"/>
      <c r="FFJ16" s="162"/>
      <c r="FFK16" s="162"/>
      <c r="FFL16" s="162"/>
      <c r="FFM16" s="162"/>
      <c r="FFN16" s="162"/>
      <c r="FFO16" s="162"/>
      <c r="FFP16" s="162"/>
      <c r="FFQ16" s="162"/>
      <c r="FFR16" s="162"/>
      <c r="FFS16" s="162"/>
      <c r="FFT16" s="162"/>
      <c r="FFU16" s="162"/>
      <c r="FFV16" s="162"/>
      <c r="FFW16" s="162"/>
      <c r="FFX16" s="162"/>
      <c r="FFY16" s="162"/>
      <c r="FFZ16" s="162"/>
      <c r="FGA16" s="162"/>
      <c r="FGB16" s="162"/>
      <c r="FGC16" s="162"/>
      <c r="FGD16" s="162"/>
      <c r="FGE16" s="162"/>
      <c r="FGF16" s="162"/>
      <c r="FGG16" s="162"/>
      <c r="FGH16" s="162"/>
      <c r="FGI16" s="162"/>
      <c r="FGJ16" s="162"/>
      <c r="FGK16" s="162"/>
      <c r="FGL16" s="162"/>
      <c r="FGM16" s="162"/>
      <c r="FGN16" s="162"/>
      <c r="FGO16" s="162"/>
      <c r="FGP16" s="162"/>
      <c r="FGQ16" s="162"/>
      <c r="FGR16" s="162"/>
      <c r="FGS16" s="162"/>
      <c r="FGT16" s="162"/>
      <c r="FGU16" s="162"/>
      <c r="FGV16" s="162"/>
      <c r="FGW16" s="162"/>
      <c r="FGX16" s="162"/>
      <c r="FGY16" s="162"/>
      <c r="FGZ16" s="162"/>
      <c r="FHA16" s="162"/>
      <c r="FHB16" s="162"/>
      <c r="FHC16" s="162"/>
      <c r="FHD16" s="162"/>
      <c r="FHE16" s="162"/>
      <c r="FHF16" s="162"/>
      <c r="FHG16" s="162"/>
      <c r="FHH16" s="162"/>
      <c r="FHI16" s="162"/>
      <c r="FHJ16" s="162"/>
      <c r="FHK16" s="162"/>
      <c r="FHL16" s="162"/>
      <c r="FHM16" s="162"/>
      <c r="FHN16" s="162"/>
      <c r="FHO16" s="162"/>
      <c r="FHP16" s="162"/>
      <c r="FHQ16" s="162"/>
      <c r="FHR16" s="162"/>
      <c r="FHS16" s="162"/>
      <c r="FHT16" s="162"/>
      <c r="FHU16" s="162"/>
      <c r="FHV16" s="162"/>
      <c r="FHW16" s="162"/>
      <c r="FHX16" s="162"/>
      <c r="FHY16" s="162"/>
      <c r="FHZ16" s="162"/>
      <c r="FIA16" s="162"/>
      <c r="FIB16" s="162"/>
      <c r="FIC16" s="162"/>
      <c r="FID16" s="162"/>
      <c r="FIE16" s="162"/>
      <c r="FIF16" s="162"/>
      <c r="FIG16" s="162"/>
      <c r="FIH16" s="162"/>
      <c r="FII16" s="162"/>
      <c r="FIJ16" s="162"/>
      <c r="FIK16" s="162"/>
      <c r="FIL16" s="162"/>
      <c r="FIM16" s="162"/>
      <c r="FIN16" s="162"/>
      <c r="FIO16" s="162"/>
      <c r="FIP16" s="162"/>
      <c r="FIQ16" s="162"/>
      <c r="FIR16" s="162"/>
      <c r="FIS16" s="162"/>
      <c r="FIT16" s="162"/>
      <c r="FIU16" s="162"/>
      <c r="FIV16" s="162"/>
      <c r="FIW16" s="162"/>
      <c r="FIX16" s="162"/>
      <c r="FIY16" s="162"/>
      <c r="FIZ16" s="162"/>
      <c r="FJA16" s="162"/>
      <c r="FJB16" s="162"/>
      <c r="FJC16" s="162"/>
      <c r="FJD16" s="162"/>
      <c r="FJE16" s="162"/>
      <c r="FJF16" s="162"/>
      <c r="FJG16" s="162"/>
      <c r="FJH16" s="162"/>
      <c r="FJI16" s="162"/>
      <c r="FJJ16" s="162"/>
      <c r="FJK16" s="162"/>
      <c r="FJL16" s="162"/>
      <c r="FJM16" s="162"/>
      <c r="FJN16" s="162"/>
      <c r="FJO16" s="162"/>
      <c r="FJP16" s="162"/>
      <c r="FJQ16" s="162"/>
      <c r="FJR16" s="162"/>
      <c r="FJS16" s="162"/>
      <c r="FJT16" s="162"/>
      <c r="FJU16" s="162"/>
      <c r="FJV16" s="162"/>
      <c r="FJW16" s="162"/>
      <c r="FJX16" s="162"/>
      <c r="FJY16" s="162"/>
      <c r="FJZ16" s="162"/>
      <c r="FKA16" s="162"/>
      <c r="FKB16" s="162"/>
      <c r="FKC16" s="162"/>
      <c r="FKD16" s="162"/>
      <c r="FKE16" s="162"/>
      <c r="FKF16" s="162"/>
      <c r="FKG16" s="162"/>
      <c r="FKH16" s="162"/>
      <c r="FKI16" s="162"/>
      <c r="FKJ16" s="162"/>
      <c r="FKK16" s="162"/>
      <c r="FKL16" s="162"/>
      <c r="FKM16" s="162"/>
      <c r="FKN16" s="162"/>
      <c r="FKO16" s="162"/>
      <c r="FKP16" s="162"/>
      <c r="FKQ16" s="162"/>
      <c r="FKR16" s="162"/>
      <c r="FKS16" s="162"/>
      <c r="FKT16" s="162"/>
      <c r="FKU16" s="162"/>
      <c r="FKV16" s="162"/>
      <c r="FKW16" s="162"/>
      <c r="FKX16" s="162"/>
      <c r="FKY16" s="162"/>
      <c r="FKZ16" s="162"/>
      <c r="FLA16" s="162"/>
      <c r="FLB16" s="162"/>
      <c r="FLC16" s="162"/>
      <c r="FLD16" s="162"/>
      <c r="FLE16" s="162"/>
      <c r="FLF16" s="162"/>
      <c r="FLG16" s="162"/>
      <c r="FLH16" s="162"/>
      <c r="FLI16" s="162"/>
      <c r="FLJ16" s="162"/>
      <c r="FLK16" s="162"/>
      <c r="FLL16" s="162"/>
      <c r="FLM16" s="162"/>
      <c r="FLN16" s="162"/>
      <c r="FLO16" s="162"/>
      <c r="FLP16" s="162"/>
      <c r="FLQ16" s="162"/>
      <c r="FLR16" s="162"/>
      <c r="FLS16" s="162"/>
      <c r="FLT16" s="162"/>
      <c r="FLU16" s="162"/>
      <c r="FLV16" s="162"/>
      <c r="FLW16" s="162"/>
      <c r="FLX16" s="162"/>
      <c r="FLY16" s="162"/>
      <c r="FLZ16" s="162"/>
      <c r="FMA16" s="162"/>
      <c r="FMB16" s="162"/>
      <c r="FMC16" s="162"/>
      <c r="FMD16" s="162"/>
      <c r="FME16" s="162"/>
      <c r="FMF16" s="162"/>
      <c r="FMG16" s="162"/>
      <c r="FMH16" s="162"/>
      <c r="FMI16" s="162"/>
      <c r="FMJ16" s="162"/>
      <c r="FMK16" s="162"/>
      <c r="FML16" s="162"/>
      <c r="FMM16" s="162"/>
      <c r="FMN16" s="162"/>
      <c r="FMO16" s="162"/>
      <c r="FMP16" s="162"/>
      <c r="FMQ16" s="162"/>
      <c r="FMR16" s="162"/>
      <c r="FMS16" s="162"/>
      <c r="FMT16" s="162"/>
      <c r="FMU16" s="162"/>
      <c r="FMV16" s="162"/>
      <c r="FMW16" s="162"/>
      <c r="FMX16" s="162"/>
      <c r="FMY16" s="162"/>
      <c r="FMZ16" s="162"/>
      <c r="FNA16" s="162"/>
      <c r="FNB16" s="162"/>
      <c r="FNC16" s="162"/>
      <c r="FND16" s="162"/>
      <c r="FNE16" s="162"/>
      <c r="FNF16" s="162"/>
      <c r="FNG16" s="162"/>
      <c r="FNH16" s="162"/>
      <c r="FNI16" s="162"/>
      <c r="FNJ16" s="162"/>
      <c r="FNK16" s="162"/>
      <c r="FNL16" s="162"/>
      <c r="FNM16" s="162"/>
      <c r="FNN16" s="162"/>
      <c r="FNO16" s="162"/>
      <c r="FNP16" s="162"/>
      <c r="FNQ16" s="162"/>
      <c r="FNR16" s="162"/>
      <c r="FNS16" s="162"/>
      <c r="FNT16" s="162"/>
      <c r="FNU16" s="162"/>
      <c r="FNV16" s="162"/>
      <c r="FNW16" s="162"/>
      <c r="FNX16" s="162"/>
      <c r="FNY16" s="162"/>
      <c r="FNZ16" s="162"/>
      <c r="FOA16" s="162"/>
      <c r="FOB16" s="162"/>
      <c r="FOC16" s="162"/>
      <c r="FOD16" s="162"/>
      <c r="FOE16" s="162"/>
      <c r="FOF16" s="162"/>
      <c r="FOG16" s="162"/>
      <c r="FOH16" s="162"/>
      <c r="FOI16" s="162"/>
      <c r="FOJ16" s="162"/>
      <c r="FOK16" s="162"/>
      <c r="FOL16" s="162"/>
      <c r="FOM16" s="162"/>
      <c r="FON16" s="162"/>
      <c r="FOO16" s="162"/>
      <c r="FOP16" s="162"/>
      <c r="FOQ16" s="162"/>
      <c r="FOR16" s="162"/>
      <c r="FOS16" s="162"/>
      <c r="FOT16" s="162"/>
      <c r="FOU16" s="162"/>
      <c r="FOV16" s="162"/>
      <c r="FOW16" s="162"/>
      <c r="FOX16" s="162"/>
      <c r="FOY16" s="162"/>
      <c r="FOZ16" s="162"/>
      <c r="FPA16" s="162"/>
      <c r="FPB16" s="162"/>
      <c r="FPC16" s="162"/>
      <c r="FPD16" s="162"/>
      <c r="FPE16" s="162"/>
      <c r="FPF16" s="162"/>
      <c r="FPG16" s="162"/>
      <c r="FPH16" s="162"/>
      <c r="FPI16" s="162"/>
      <c r="FPJ16" s="162"/>
      <c r="FPK16" s="162"/>
      <c r="FPL16" s="162"/>
      <c r="FPM16" s="162"/>
      <c r="FPN16" s="162"/>
      <c r="FPO16" s="162"/>
      <c r="FPP16" s="162"/>
      <c r="FPQ16" s="162"/>
      <c r="FPR16" s="162"/>
      <c r="FPS16" s="162"/>
      <c r="FPT16" s="162"/>
      <c r="FPU16" s="162"/>
      <c r="FPV16" s="162"/>
      <c r="FPW16" s="162"/>
      <c r="FPX16" s="162"/>
      <c r="FPY16" s="162"/>
      <c r="FPZ16" s="162"/>
      <c r="FQA16" s="162"/>
      <c r="FQB16" s="162"/>
      <c r="FQC16" s="162"/>
      <c r="FQD16" s="162"/>
      <c r="FQE16" s="162"/>
      <c r="FQF16" s="162"/>
      <c r="FQG16" s="162"/>
      <c r="FQH16" s="162"/>
      <c r="FQI16" s="162"/>
      <c r="FQJ16" s="162"/>
      <c r="FQK16" s="162"/>
      <c r="FQL16" s="162"/>
      <c r="FQM16" s="162"/>
      <c r="FQN16" s="162"/>
      <c r="FQO16" s="162"/>
      <c r="FQP16" s="162"/>
      <c r="FQQ16" s="162"/>
      <c r="FQR16" s="162"/>
      <c r="FQS16" s="162"/>
      <c r="FQT16" s="162"/>
      <c r="FQU16" s="162"/>
      <c r="FQV16" s="162"/>
      <c r="FQW16" s="162"/>
      <c r="FQX16" s="162"/>
      <c r="FQY16" s="162"/>
      <c r="FQZ16" s="162"/>
      <c r="FRA16" s="162"/>
      <c r="FRB16" s="162"/>
      <c r="FRC16" s="162"/>
      <c r="FRD16" s="162"/>
      <c r="FRE16" s="162"/>
      <c r="FRF16" s="162"/>
      <c r="FRG16" s="162"/>
      <c r="FRH16" s="162"/>
      <c r="FRI16" s="162"/>
      <c r="FRJ16" s="162"/>
      <c r="FRK16" s="162"/>
      <c r="FRL16" s="162"/>
      <c r="FRM16" s="162"/>
      <c r="FRN16" s="162"/>
      <c r="FRO16" s="162"/>
      <c r="FRP16" s="162"/>
      <c r="FRQ16" s="162"/>
      <c r="FRR16" s="162"/>
      <c r="FRS16" s="162"/>
      <c r="FRT16" s="162"/>
      <c r="FRU16" s="162"/>
      <c r="FRV16" s="162"/>
      <c r="FRW16" s="162"/>
      <c r="FRX16" s="162"/>
      <c r="FRY16" s="162"/>
      <c r="FRZ16" s="162"/>
      <c r="FSA16" s="162"/>
      <c r="FSB16" s="162"/>
      <c r="FSC16" s="162"/>
      <c r="FSD16" s="162"/>
      <c r="FSE16" s="162"/>
      <c r="FSF16" s="162"/>
      <c r="FSG16" s="162"/>
      <c r="FSH16" s="162"/>
      <c r="FSI16" s="162"/>
      <c r="FSJ16" s="162"/>
      <c r="FSK16" s="162"/>
      <c r="FSL16" s="162"/>
      <c r="FSM16" s="162"/>
      <c r="FSN16" s="162"/>
      <c r="FSO16" s="162"/>
      <c r="FSP16" s="162"/>
      <c r="FSQ16" s="162"/>
      <c r="FSR16" s="162"/>
      <c r="FSS16" s="162"/>
      <c r="FST16" s="162"/>
      <c r="FSU16" s="162"/>
      <c r="FSV16" s="162"/>
      <c r="FSW16" s="162"/>
      <c r="FSX16" s="162"/>
      <c r="FSY16" s="162"/>
      <c r="FSZ16" s="162"/>
      <c r="FTA16" s="162"/>
      <c r="FTB16" s="162"/>
      <c r="FTC16" s="162"/>
      <c r="FTD16" s="162"/>
      <c r="FTE16" s="162"/>
      <c r="FTF16" s="162"/>
      <c r="FTG16" s="162"/>
      <c r="FTH16" s="162"/>
      <c r="FTI16" s="162"/>
      <c r="FTJ16" s="162"/>
      <c r="FTK16" s="162"/>
      <c r="FTL16" s="162"/>
      <c r="FTM16" s="162"/>
      <c r="FTN16" s="162"/>
      <c r="FTO16" s="162"/>
      <c r="FTP16" s="162"/>
      <c r="FTQ16" s="162"/>
      <c r="FTR16" s="162"/>
      <c r="FTS16" s="162"/>
      <c r="FTT16" s="162"/>
      <c r="FTU16" s="162"/>
      <c r="FTV16" s="162"/>
      <c r="FTW16" s="162"/>
      <c r="FTX16" s="162"/>
      <c r="FTY16" s="162"/>
      <c r="FTZ16" s="162"/>
      <c r="FUA16" s="162"/>
      <c r="FUB16" s="162"/>
      <c r="FUC16" s="162"/>
      <c r="FUD16" s="162"/>
      <c r="FUE16" s="162"/>
      <c r="FUF16" s="162"/>
      <c r="FUG16" s="162"/>
      <c r="FUH16" s="162"/>
      <c r="FUI16" s="162"/>
      <c r="FUJ16" s="162"/>
      <c r="FUK16" s="162"/>
      <c r="FUL16" s="162"/>
      <c r="FUM16" s="162"/>
      <c r="FUN16" s="162"/>
      <c r="FUO16" s="162"/>
      <c r="FUP16" s="162"/>
      <c r="FUQ16" s="162"/>
      <c r="FUR16" s="162"/>
      <c r="FUS16" s="162"/>
      <c r="FUT16" s="162"/>
      <c r="FUU16" s="162"/>
      <c r="FUV16" s="162"/>
      <c r="FUW16" s="162"/>
      <c r="FUX16" s="162"/>
      <c r="FUY16" s="162"/>
      <c r="FUZ16" s="162"/>
      <c r="FVA16" s="162"/>
      <c r="FVB16" s="162"/>
      <c r="FVC16" s="162"/>
      <c r="FVD16" s="162"/>
      <c r="FVE16" s="162"/>
      <c r="FVF16" s="162"/>
      <c r="FVG16" s="162"/>
      <c r="FVH16" s="162"/>
      <c r="FVI16" s="162"/>
      <c r="FVJ16" s="162"/>
      <c r="FVK16" s="162"/>
      <c r="FVL16" s="162"/>
      <c r="FVM16" s="162"/>
      <c r="FVN16" s="162"/>
      <c r="FVO16" s="162"/>
      <c r="FVP16" s="162"/>
      <c r="FVQ16" s="162"/>
      <c r="FVR16" s="162"/>
      <c r="FVS16" s="162"/>
      <c r="FVT16" s="162"/>
      <c r="FVU16" s="162"/>
      <c r="FVV16" s="162"/>
      <c r="FVW16" s="162"/>
      <c r="FVX16" s="162"/>
      <c r="FVY16" s="162"/>
      <c r="FVZ16" s="162"/>
      <c r="FWA16" s="162"/>
      <c r="FWB16" s="162"/>
      <c r="FWC16" s="162"/>
      <c r="FWD16" s="162"/>
      <c r="FWE16" s="162"/>
      <c r="FWF16" s="162"/>
      <c r="FWG16" s="162"/>
      <c r="FWH16" s="162"/>
      <c r="FWI16" s="162"/>
      <c r="FWJ16" s="162"/>
      <c r="FWK16" s="162"/>
      <c r="FWL16" s="162"/>
      <c r="FWM16" s="162"/>
      <c r="FWN16" s="162"/>
      <c r="FWO16" s="162"/>
      <c r="FWP16" s="162"/>
      <c r="FWQ16" s="162"/>
      <c r="FWR16" s="162"/>
      <c r="FWS16" s="162"/>
      <c r="FWT16" s="162"/>
      <c r="FWU16" s="162"/>
      <c r="FWV16" s="162"/>
      <c r="FWW16" s="162"/>
      <c r="FWX16" s="162"/>
      <c r="FWY16" s="162"/>
      <c r="FWZ16" s="162"/>
      <c r="FXA16" s="162"/>
      <c r="FXB16" s="162"/>
      <c r="FXC16" s="162"/>
      <c r="FXD16" s="162"/>
      <c r="FXE16" s="162"/>
      <c r="FXF16" s="162"/>
      <c r="FXG16" s="162"/>
      <c r="FXH16" s="162"/>
      <c r="FXI16" s="162"/>
      <c r="FXJ16" s="162"/>
      <c r="FXK16" s="162"/>
      <c r="FXL16" s="162"/>
      <c r="FXM16" s="162"/>
      <c r="FXN16" s="162"/>
      <c r="FXO16" s="162"/>
      <c r="FXP16" s="162"/>
      <c r="FXQ16" s="162"/>
      <c r="FXR16" s="162"/>
      <c r="FXS16" s="162"/>
      <c r="FXT16" s="162"/>
      <c r="FXU16" s="162"/>
      <c r="FXV16" s="162"/>
      <c r="FXW16" s="162"/>
      <c r="FXX16" s="162"/>
      <c r="FXY16" s="162"/>
      <c r="FXZ16" s="162"/>
      <c r="FYA16" s="162"/>
      <c r="FYB16" s="162"/>
      <c r="FYC16" s="162"/>
      <c r="FYD16" s="162"/>
      <c r="FYE16" s="162"/>
      <c r="FYF16" s="162"/>
      <c r="FYG16" s="162"/>
      <c r="FYH16" s="162"/>
      <c r="FYI16" s="162"/>
      <c r="FYJ16" s="162"/>
      <c r="FYK16" s="162"/>
      <c r="FYL16" s="162"/>
      <c r="FYM16" s="162"/>
      <c r="FYN16" s="162"/>
      <c r="FYO16" s="162"/>
      <c r="FYP16" s="162"/>
      <c r="FYQ16" s="162"/>
      <c r="FYR16" s="162"/>
      <c r="FYS16" s="162"/>
      <c r="FYT16" s="162"/>
      <c r="FYU16" s="162"/>
      <c r="FYV16" s="162"/>
      <c r="FYW16" s="162"/>
      <c r="FYX16" s="162"/>
      <c r="FYY16" s="162"/>
      <c r="FYZ16" s="162"/>
      <c r="FZA16" s="162"/>
      <c r="FZB16" s="162"/>
      <c r="FZC16" s="162"/>
      <c r="FZD16" s="162"/>
      <c r="FZE16" s="162"/>
      <c r="FZF16" s="162"/>
      <c r="FZG16" s="162"/>
      <c r="FZH16" s="162"/>
      <c r="FZI16" s="162"/>
      <c r="FZJ16" s="162"/>
      <c r="FZK16" s="162"/>
      <c r="FZL16" s="162"/>
      <c r="FZM16" s="162"/>
      <c r="FZN16" s="162"/>
      <c r="FZO16" s="162"/>
      <c r="FZP16" s="162"/>
      <c r="FZQ16" s="162"/>
      <c r="FZR16" s="162"/>
      <c r="FZS16" s="162"/>
      <c r="FZT16" s="162"/>
      <c r="FZU16" s="162"/>
      <c r="FZV16" s="162"/>
      <c r="FZW16" s="162"/>
      <c r="FZX16" s="162"/>
      <c r="FZY16" s="162"/>
      <c r="FZZ16" s="162"/>
      <c r="GAA16" s="162"/>
      <c r="GAB16" s="162"/>
      <c r="GAC16" s="162"/>
      <c r="GAD16" s="162"/>
      <c r="GAE16" s="162"/>
      <c r="GAF16" s="162"/>
      <c r="GAG16" s="162"/>
      <c r="GAH16" s="162"/>
      <c r="GAI16" s="162"/>
      <c r="GAJ16" s="162"/>
      <c r="GAK16" s="162"/>
      <c r="GAL16" s="162"/>
      <c r="GAM16" s="162"/>
      <c r="GAN16" s="162"/>
      <c r="GAO16" s="162"/>
      <c r="GAP16" s="162"/>
      <c r="GAQ16" s="162"/>
      <c r="GAR16" s="162"/>
      <c r="GAS16" s="162"/>
      <c r="GAT16" s="162"/>
      <c r="GAU16" s="162"/>
      <c r="GAV16" s="162"/>
      <c r="GAW16" s="162"/>
      <c r="GAX16" s="162"/>
      <c r="GAY16" s="162"/>
      <c r="GAZ16" s="162"/>
      <c r="GBA16" s="162"/>
      <c r="GBB16" s="162"/>
      <c r="GBC16" s="162"/>
      <c r="GBD16" s="162"/>
      <c r="GBE16" s="162"/>
      <c r="GBF16" s="162"/>
      <c r="GBG16" s="162"/>
      <c r="GBH16" s="162"/>
      <c r="GBI16" s="162"/>
      <c r="GBJ16" s="162"/>
      <c r="GBK16" s="162"/>
      <c r="GBL16" s="162"/>
      <c r="GBM16" s="162"/>
      <c r="GBN16" s="162"/>
      <c r="GBO16" s="162"/>
      <c r="GBP16" s="162"/>
      <c r="GBQ16" s="162"/>
      <c r="GBR16" s="162"/>
      <c r="GBS16" s="162"/>
      <c r="GBT16" s="162"/>
      <c r="GBU16" s="162"/>
      <c r="GBV16" s="162"/>
      <c r="GBW16" s="162"/>
      <c r="GBX16" s="162"/>
      <c r="GBY16" s="162"/>
      <c r="GBZ16" s="162"/>
      <c r="GCA16" s="162"/>
      <c r="GCB16" s="162"/>
      <c r="GCC16" s="162"/>
      <c r="GCD16" s="162"/>
      <c r="GCE16" s="162"/>
      <c r="GCF16" s="162"/>
      <c r="GCG16" s="162"/>
      <c r="GCH16" s="162"/>
      <c r="GCI16" s="162"/>
      <c r="GCJ16" s="162"/>
      <c r="GCK16" s="162"/>
      <c r="GCL16" s="162"/>
      <c r="GCM16" s="162"/>
      <c r="GCN16" s="162"/>
      <c r="GCO16" s="162"/>
      <c r="GCP16" s="162"/>
      <c r="GCQ16" s="162"/>
      <c r="GCR16" s="162"/>
      <c r="GCS16" s="162"/>
      <c r="GCT16" s="162"/>
      <c r="GCU16" s="162"/>
      <c r="GCV16" s="162"/>
      <c r="GCW16" s="162"/>
      <c r="GCX16" s="162"/>
      <c r="GCY16" s="162"/>
      <c r="GCZ16" s="162"/>
      <c r="GDA16" s="162"/>
      <c r="GDB16" s="162"/>
      <c r="GDC16" s="162"/>
      <c r="GDD16" s="162"/>
      <c r="GDE16" s="162"/>
      <c r="GDF16" s="162"/>
      <c r="GDG16" s="162"/>
      <c r="GDH16" s="162"/>
      <c r="GDI16" s="162"/>
      <c r="GDJ16" s="162"/>
      <c r="GDK16" s="162"/>
      <c r="GDL16" s="162"/>
      <c r="GDM16" s="162"/>
      <c r="GDN16" s="162"/>
      <c r="GDO16" s="162"/>
      <c r="GDP16" s="162"/>
      <c r="GDQ16" s="162"/>
      <c r="GDR16" s="162"/>
      <c r="GDS16" s="162"/>
      <c r="GDT16" s="162"/>
      <c r="GDU16" s="162"/>
      <c r="GDV16" s="162"/>
      <c r="GDW16" s="162"/>
      <c r="GDX16" s="162"/>
      <c r="GDY16" s="162"/>
      <c r="GDZ16" s="162"/>
      <c r="GEA16" s="162"/>
      <c r="GEB16" s="162"/>
      <c r="GEC16" s="162"/>
      <c r="GED16" s="162"/>
      <c r="GEE16" s="162"/>
      <c r="GEF16" s="162"/>
      <c r="GEG16" s="162"/>
      <c r="GEH16" s="162"/>
      <c r="GEI16" s="162"/>
      <c r="GEJ16" s="162"/>
      <c r="GEK16" s="162"/>
      <c r="GEL16" s="162"/>
      <c r="GEM16" s="162"/>
      <c r="GEN16" s="162"/>
      <c r="GEO16" s="162"/>
      <c r="GEP16" s="162"/>
      <c r="GEQ16" s="162"/>
      <c r="GER16" s="162"/>
      <c r="GES16" s="162"/>
      <c r="GET16" s="162"/>
      <c r="GEU16" s="162"/>
      <c r="GEV16" s="162"/>
      <c r="GEW16" s="162"/>
      <c r="GEX16" s="162"/>
      <c r="GEY16" s="162"/>
      <c r="GEZ16" s="162"/>
      <c r="GFA16" s="162"/>
      <c r="GFB16" s="162"/>
      <c r="GFC16" s="162"/>
      <c r="GFD16" s="162"/>
      <c r="GFE16" s="162"/>
      <c r="GFF16" s="162"/>
      <c r="GFG16" s="162"/>
      <c r="GFH16" s="162"/>
      <c r="GFI16" s="162"/>
      <c r="GFJ16" s="162"/>
      <c r="GFK16" s="162"/>
      <c r="GFL16" s="162"/>
      <c r="GFM16" s="162"/>
      <c r="GFN16" s="162"/>
      <c r="GFO16" s="162"/>
      <c r="GFP16" s="162"/>
      <c r="GFQ16" s="162"/>
      <c r="GFR16" s="162"/>
      <c r="GFS16" s="162"/>
      <c r="GFT16" s="162"/>
      <c r="GFU16" s="162"/>
      <c r="GFV16" s="162"/>
      <c r="GFW16" s="162"/>
      <c r="GFX16" s="162"/>
      <c r="GFY16" s="162"/>
      <c r="GFZ16" s="162"/>
      <c r="GGA16" s="162"/>
      <c r="GGB16" s="162"/>
      <c r="GGC16" s="162"/>
      <c r="GGD16" s="162"/>
      <c r="GGE16" s="162"/>
      <c r="GGF16" s="162"/>
      <c r="GGG16" s="162"/>
      <c r="GGH16" s="162"/>
      <c r="GGI16" s="162"/>
      <c r="GGJ16" s="162"/>
      <c r="GGK16" s="162"/>
      <c r="GGL16" s="162"/>
      <c r="GGM16" s="162"/>
      <c r="GGN16" s="162"/>
      <c r="GGO16" s="162"/>
      <c r="GGP16" s="162"/>
      <c r="GGQ16" s="162"/>
      <c r="GGR16" s="162"/>
      <c r="GGS16" s="162"/>
      <c r="GGT16" s="162"/>
      <c r="GGU16" s="162"/>
      <c r="GGV16" s="162"/>
      <c r="GGW16" s="162"/>
      <c r="GGX16" s="162"/>
      <c r="GGY16" s="162"/>
      <c r="GGZ16" s="162"/>
      <c r="GHA16" s="162"/>
      <c r="GHB16" s="162"/>
      <c r="GHC16" s="162"/>
      <c r="GHD16" s="162"/>
      <c r="GHE16" s="162"/>
      <c r="GHF16" s="162"/>
      <c r="GHG16" s="162"/>
      <c r="GHH16" s="162"/>
      <c r="GHI16" s="162"/>
      <c r="GHJ16" s="162"/>
      <c r="GHK16" s="162"/>
      <c r="GHL16" s="162"/>
      <c r="GHM16" s="162"/>
      <c r="GHN16" s="162"/>
      <c r="GHO16" s="162"/>
      <c r="GHP16" s="162"/>
      <c r="GHQ16" s="162"/>
      <c r="GHR16" s="162"/>
      <c r="GHS16" s="162"/>
      <c r="GHT16" s="162"/>
      <c r="GHU16" s="162"/>
      <c r="GHV16" s="162"/>
      <c r="GHW16" s="162"/>
      <c r="GHX16" s="162"/>
      <c r="GHY16" s="162"/>
      <c r="GHZ16" s="162"/>
      <c r="GIA16" s="162"/>
      <c r="GIB16" s="162"/>
      <c r="GIC16" s="162"/>
      <c r="GID16" s="162"/>
      <c r="GIE16" s="162"/>
      <c r="GIF16" s="162"/>
      <c r="GIG16" s="162"/>
      <c r="GIH16" s="162"/>
      <c r="GII16" s="162"/>
      <c r="GIJ16" s="162"/>
      <c r="GIK16" s="162"/>
      <c r="GIL16" s="162"/>
      <c r="GIM16" s="162"/>
      <c r="GIN16" s="162"/>
      <c r="GIO16" s="162"/>
      <c r="GIP16" s="162"/>
      <c r="GIQ16" s="162"/>
      <c r="GIR16" s="162"/>
      <c r="GIS16" s="162"/>
      <c r="GIT16" s="162"/>
      <c r="GIU16" s="162"/>
      <c r="GIV16" s="162"/>
      <c r="GIW16" s="162"/>
      <c r="GIX16" s="162"/>
      <c r="GIY16" s="162"/>
      <c r="GIZ16" s="162"/>
      <c r="GJA16" s="162"/>
      <c r="GJB16" s="162"/>
      <c r="GJC16" s="162"/>
      <c r="GJD16" s="162"/>
      <c r="GJE16" s="162"/>
      <c r="GJF16" s="162"/>
      <c r="GJG16" s="162"/>
      <c r="GJH16" s="162"/>
      <c r="GJI16" s="162"/>
      <c r="GJJ16" s="162"/>
      <c r="GJK16" s="162"/>
      <c r="GJL16" s="162"/>
      <c r="GJM16" s="162"/>
      <c r="GJN16" s="162"/>
      <c r="GJO16" s="162"/>
      <c r="GJP16" s="162"/>
      <c r="GJQ16" s="162"/>
      <c r="GJR16" s="162"/>
      <c r="GJS16" s="162"/>
      <c r="GJT16" s="162"/>
      <c r="GJU16" s="162"/>
      <c r="GJV16" s="162"/>
      <c r="GJW16" s="162"/>
      <c r="GJX16" s="162"/>
      <c r="GJY16" s="162"/>
      <c r="GJZ16" s="162"/>
      <c r="GKA16" s="162"/>
      <c r="GKB16" s="162"/>
      <c r="GKC16" s="162"/>
      <c r="GKD16" s="162"/>
      <c r="GKE16" s="162"/>
      <c r="GKF16" s="162"/>
      <c r="GKG16" s="162"/>
      <c r="GKH16" s="162"/>
      <c r="GKI16" s="162"/>
      <c r="GKJ16" s="162"/>
      <c r="GKK16" s="162"/>
      <c r="GKL16" s="162"/>
      <c r="GKM16" s="162"/>
      <c r="GKN16" s="162"/>
      <c r="GKO16" s="162"/>
      <c r="GKP16" s="162"/>
      <c r="GKQ16" s="162"/>
      <c r="GKR16" s="162"/>
      <c r="GKS16" s="162"/>
      <c r="GKT16" s="162"/>
      <c r="GKU16" s="162"/>
      <c r="GKV16" s="162"/>
      <c r="GKW16" s="162"/>
      <c r="GKX16" s="162"/>
      <c r="GKY16" s="162"/>
      <c r="GKZ16" s="162"/>
      <c r="GLA16" s="162"/>
      <c r="GLB16" s="162"/>
      <c r="GLC16" s="162"/>
      <c r="GLD16" s="162"/>
      <c r="GLE16" s="162"/>
      <c r="GLF16" s="162"/>
      <c r="GLG16" s="162"/>
      <c r="GLH16" s="162"/>
      <c r="GLI16" s="162"/>
      <c r="GLJ16" s="162"/>
      <c r="GLK16" s="162"/>
      <c r="GLL16" s="162"/>
      <c r="GLM16" s="162"/>
      <c r="GLN16" s="162"/>
      <c r="GLO16" s="162"/>
      <c r="GLP16" s="162"/>
      <c r="GLQ16" s="162"/>
      <c r="GLR16" s="162"/>
      <c r="GLS16" s="162"/>
      <c r="GLT16" s="162"/>
      <c r="GLU16" s="162"/>
      <c r="GLV16" s="162"/>
      <c r="GLW16" s="162"/>
      <c r="GLX16" s="162"/>
      <c r="GLY16" s="162"/>
      <c r="GLZ16" s="162"/>
      <c r="GMA16" s="162"/>
      <c r="GMB16" s="162"/>
      <c r="GMC16" s="162"/>
      <c r="GMD16" s="162"/>
      <c r="GME16" s="162"/>
      <c r="GMF16" s="162"/>
      <c r="GMG16" s="162"/>
      <c r="GMH16" s="162"/>
      <c r="GMI16" s="162"/>
      <c r="GMJ16" s="162"/>
      <c r="GMK16" s="162"/>
      <c r="GML16" s="162"/>
      <c r="GMM16" s="162"/>
      <c r="GMN16" s="162"/>
      <c r="GMO16" s="162"/>
      <c r="GMP16" s="162"/>
      <c r="GMQ16" s="162"/>
      <c r="GMR16" s="162"/>
      <c r="GMS16" s="162"/>
      <c r="GMT16" s="162"/>
      <c r="GMU16" s="162"/>
      <c r="GMV16" s="162"/>
      <c r="GMW16" s="162"/>
      <c r="GMX16" s="162"/>
      <c r="GMY16" s="162"/>
      <c r="GMZ16" s="162"/>
      <c r="GNA16" s="162"/>
      <c r="GNB16" s="162"/>
      <c r="GNC16" s="162"/>
      <c r="GND16" s="162"/>
      <c r="GNE16" s="162"/>
      <c r="GNF16" s="162"/>
      <c r="GNG16" s="162"/>
      <c r="GNH16" s="162"/>
      <c r="GNI16" s="162"/>
      <c r="GNJ16" s="162"/>
      <c r="GNK16" s="162"/>
      <c r="GNL16" s="162"/>
      <c r="GNM16" s="162"/>
      <c r="GNN16" s="162"/>
      <c r="GNO16" s="162"/>
      <c r="GNP16" s="162"/>
      <c r="GNQ16" s="162"/>
      <c r="GNR16" s="162"/>
      <c r="GNS16" s="162"/>
      <c r="GNT16" s="162"/>
      <c r="GNU16" s="162"/>
      <c r="GNV16" s="162"/>
      <c r="GNW16" s="162"/>
      <c r="GNX16" s="162"/>
      <c r="GNY16" s="162"/>
      <c r="GNZ16" s="162"/>
      <c r="GOA16" s="162"/>
      <c r="GOB16" s="162"/>
      <c r="GOC16" s="162"/>
      <c r="GOD16" s="162"/>
      <c r="GOE16" s="162"/>
      <c r="GOF16" s="162"/>
      <c r="GOG16" s="162"/>
      <c r="GOH16" s="162"/>
      <c r="GOI16" s="162"/>
      <c r="GOJ16" s="162"/>
      <c r="GOK16" s="162"/>
      <c r="GOL16" s="162"/>
      <c r="GOM16" s="162"/>
      <c r="GON16" s="162"/>
      <c r="GOO16" s="162"/>
      <c r="GOP16" s="162"/>
      <c r="GOQ16" s="162"/>
      <c r="GOR16" s="162"/>
      <c r="GOS16" s="162"/>
      <c r="GOT16" s="162"/>
      <c r="GOU16" s="162"/>
      <c r="GOV16" s="162"/>
      <c r="GOW16" s="162"/>
      <c r="GOX16" s="162"/>
      <c r="GOY16" s="162"/>
      <c r="GOZ16" s="162"/>
      <c r="GPA16" s="162"/>
      <c r="GPB16" s="162"/>
      <c r="GPC16" s="162"/>
      <c r="GPD16" s="162"/>
      <c r="GPE16" s="162"/>
      <c r="GPF16" s="162"/>
      <c r="GPG16" s="162"/>
      <c r="GPH16" s="162"/>
      <c r="GPI16" s="162"/>
      <c r="GPJ16" s="162"/>
      <c r="GPK16" s="162"/>
      <c r="GPL16" s="162"/>
      <c r="GPM16" s="162"/>
      <c r="GPN16" s="162"/>
      <c r="GPO16" s="162"/>
      <c r="GPP16" s="162"/>
      <c r="GPQ16" s="162"/>
      <c r="GPR16" s="162"/>
      <c r="GPS16" s="162"/>
      <c r="GPT16" s="162"/>
      <c r="GPU16" s="162"/>
      <c r="GPV16" s="162"/>
      <c r="GPW16" s="162"/>
      <c r="GPX16" s="162"/>
      <c r="GPY16" s="162"/>
      <c r="GPZ16" s="162"/>
      <c r="GQA16" s="162"/>
      <c r="GQB16" s="162"/>
      <c r="GQC16" s="162"/>
      <c r="GQD16" s="162"/>
      <c r="GQE16" s="162"/>
      <c r="GQF16" s="162"/>
      <c r="GQG16" s="162"/>
      <c r="GQH16" s="162"/>
      <c r="GQI16" s="162"/>
      <c r="GQJ16" s="162"/>
      <c r="GQK16" s="162"/>
      <c r="GQL16" s="162"/>
      <c r="GQM16" s="162"/>
      <c r="GQN16" s="162"/>
      <c r="GQO16" s="162"/>
      <c r="GQP16" s="162"/>
      <c r="GQQ16" s="162"/>
      <c r="GQR16" s="162"/>
      <c r="GQS16" s="162"/>
      <c r="GQT16" s="162"/>
      <c r="GQU16" s="162"/>
      <c r="GQV16" s="162"/>
      <c r="GQW16" s="162"/>
      <c r="GQX16" s="162"/>
      <c r="GQY16" s="162"/>
      <c r="GQZ16" s="162"/>
      <c r="GRA16" s="162"/>
      <c r="GRB16" s="162"/>
      <c r="GRC16" s="162"/>
      <c r="GRD16" s="162"/>
      <c r="GRE16" s="162"/>
      <c r="GRF16" s="162"/>
      <c r="GRG16" s="162"/>
      <c r="GRH16" s="162"/>
      <c r="GRI16" s="162"/>
      <c r="GRJ16" s="162"/>
      <c r="GRK16" s="162"/>
      <c r="GRL16" s="162"/>
      <c r="GRM16" s="162"/>
      <c r="GRN16" s="162"/>
      <c r="GRO16" s="162"/>
      <c r="GRP16" s="162"/>
      <c r="GRQ16" s="162"/>
      <c r="GRR16" s="162"/>
      <c r="GRS16" s="162"/>
      <c r="GRT16" s="162"/>
      <c r="GRU16" s="162"/>
      <c r="GRV16" s="162"/>
      <c r="GRW16" s="162"/>
      <c r="GRX16" s="162"/>
      <c r="GRY16" s="162"/>
      <c r="GRZ16" s="162"/>
      <c r="GSA16" s="162"/>
      <c r="GSB16" s="162"/>
      <c r="GSC16" s="162"/>
      <c r="GSD16" s="162"/>
      <c r="GSE16" s="162"/>
      <c r="GSF16" s="162"/>
      <c r="GSG16" s="162"/>
      <c r="GSH16" s="162"/>
      <c r="GSI16" s="162"/>
      <c r="GSJ16" s="162"/>
      <c r="GSK16" s="162"/>
      <c r="GSL16" s="162"/>
      <c r="GSM16" s="162"/>
      <c r="GSN16" s="162"/>
      <c r="GSO16" s="162"/>
      <c r="GSP16" s="162"/>
      <c r="GSQ16" s="162"/>
      <c r="GSR16" s="162"/>
      <c r="GSS16" s="162"/>
      <c r="GST16" s="162"/>
      <c r="GSU16" s="162"/>
      <c r="GSV16" s="162"/>
      <c r="GSW16" s="162"/>
      <c r="GSX16" s="162"/>
      <c r="GSY16" s="162"/>
      <c r="GSZ16" s="162"/>
      <c r="GTA16" s="162"/>
      <c r="GTB16" s="162"/>
      <c r="GTC16" s="162"/>
      <c r="GTD16" s="162"/>
      <c r="GTE16" s="162"/>
      <c r="GTF16" s="162"/>
      <c r="GTG16" s="162"/>
      <c r="GTH16" s="162"/>
      <c r="GTI16" s="162"/>
      <c r="GTJ16" s="162"/>
      <c r="GTK16" s="162"/>
      <c r="GTL16" s="162"/>
      <c r="GTM16" s="162"/>
      <c r="GTN16" s="162"/>
      <c r="GTO16" s="162"/>
      <c r="GTP16" s="162"/>
      <c r="GTQ16" s="162"/>
      <c r="GTR16" s="162"/>
      <c r="GTS16" s="162"/>
      <c r="GTT16" s="162"/>
      <c r="GTU16" s="162"/>
      <c r="GTV16" s="162"/>
      <c r="GTW16" s="162"/>
      <c r="GTX16" s="162"/>
      <c r="GTY16" s="162"/>
      <c r="GTZ16" s="162"/>
      <c r="GUA16" s="162"/>
      <c r="GUB16" s="162"/>
      <c r="GUC16" s="162"/>
      <c r="GUD16" s="162"/>
      <c r="GUE16" s="162"/>
      <c r="GUF16" s="162"/>
      <c r="GUG16" s="162"/>
      <c r="GUH16" s="162"/>
      <c r="GUI16" s="162"/>
      <c r="GUJ16" s="162"/>
      <c r="GUK16" s="162"/>
      <c r="GUL16" s="162"/>
      <c r="GUM16" s="162"/>
      <c r="GUN16" s="162"/>
      <c r="GUO16" s="162"/>
      <c r="GUP16" s="162"/>
      <c r="GUQ16" s="162"/>
      <c r="GUR16" s="162"/>
      <c r="GUS16" s="162"/>
      <c r="GUT16" s="162"/>
      <c r="GUU16" s="162"/>
      <c r="GUV16" s="162"/>
      <c r="GUW16" s="162"/>
      <c r="GUX16" s="162"/>
      <c r="GUY16" s="162"/>
      <c r="GUZ16" s="162"/>
      <c r="GVA16" s="162"/>
      <c r="GVB16" s="162"/>
      <c r="GVC16" s="162"/>
      <c r="GVD16" s="162"/>
      <c r="GVE16" s="162"/>
      <c r="GVF16" s="162"/>
      <c r="GVG16" s="162"/>
      <c r="GVH16" s="162"/>
      <c r="GVI16" s="162"/>
      <c r="GVJ16" s="162"/>
      <c r="GVK16" s="162"/>
      <c r="GVL16" s="162"/>
      <c r="GVM16" s="162"/>
      <c r="GVN16" s="162"/>
      <c r="GVO16" s="162"/>
      <c r="GVP16" s="162"/>
      <c r="GVQ16" s="162"/>
      <c r="GVR16" s="162"/>
      <c r="GVS16" s="162"/>
      <c r="GVT16" s="162"/>
      <c r="GVU16" s="162"/>
      <c r="GVV16" s="162"/>
      <c r="GVW16" s="162"/>
      <c r="GVX16" s="162"/>
      <c r="GVY16" s="162"/>
      <c r="GVZ16" s="162"/>
      <c r="GWA16" s="162"/>
      <c r="GWB16" s="162"/>
      <c r="GWC16" s="162"/>
      <c r="GWD16" s="162"/>
      <c r="GWE16" s="162"/>
      <c r="GWF16" s="162"/>
      <c r="GWG16" s="162"/>
      <c r="GWH16" s="162"/>
      <c r="GWI16" s="162"/>
      <c r="GWJ16" s="162"/>
      <c r="GWK16" s="162"/>
      <c r="GWL16" s="162"/>
      <c r="GWM16" s="162"/>
      <c r="GWN16" s="162"/>
      <c r="GWO16" s="162"/>
      <c r="GWP16" s="162"/>
      <c r="GWQ16" s="162"/>
      <c r="GWR16" s="162"/>
      <c r="GWS16" s="162"/>
      <c r="GWT16" s="162"/>
      <c r="GWU16" s="162"/>
      <c r="GWV16" s="162"/>
      <c r="GWW16" s="162"/>
      <c r="GWX16" s="162"/>
      <c r="GWY16" s="162"/>
      <c r="GWZ16" s="162"/>
      <c r="GXA16" s="162"/>
      <c r="GXB16" s="162"/>
      <c r="GXC16" s="162"/>
      <c r="GXD16" s="162"/>
      <c r="GXE16" s="162"/>
      <c r="GXF16" s="162"/>
      <c r="GXG16" s="162"/>
      <c r="GXH16" s="162"/>
      <c r="GXI16" s="162"/>
      <c r="GXJ16" s="162"/>
      <c r="GXK16" s="162"/>
      <c r="GXL16" s="162"/>
      <c r="GXM16" s="162"/>
      <c r="GXN16" s="162"/>
      <c r="GXO16" s="162"/>
      <c r="GXP16" s="162"/>
      <c r="GXQ16" s="162"/>
      <c r="GXR16" s="162"/>
      <c r="GXS16" s="162"/>
      <c r="GXT16" s="162"/>
      <c r="GXU16" s="162"/>
      <c r="GXV16" s="162"/>
      <c r="GXW16" s="162"/>
      <c r="GXX16" s="162"/>
      <c r="GXY16" s="162"/>
      <c r="GXZ16" s="162"/>
      <c r="GYA16" s="162"/>
      <c r="GYB16" s="162"/>
      <c r="GYC16" s="162"/>
      <c r="GYD16" s="162"/>
      <c r="GYE16" s="162"/>
      <c r="GYF16" s="162"/>
      <c r="GYG16" s="162"/>
      <c r="GYH16" s="162"/>
      <c r="GYI16" s="162"/>
      <c r="GYJ16" s="162"/>
      <c r="GYK16" s="162"/>
      <c r="GYL16" s="162"/>
      <c r="GYM16" s="162"/>
      <c r="GYN16" s="162"/>
      <c r="GYO16" s="162"/>
      <c r="GYP16" s="162"/>
      <c r="GYQ16" s="162"/>
      <c r="GYR16" s="162"/>
      <c r="GYS16" s="162"/>
      <c r="GYT16" s="162"/>
      <c r="GYU16" s="162"/>
      <c r="GYV16" s="162"/>
      <c r="GYW16" s="162"/>
      <c r="GYX16" s="162"/>
      <c r="GYY16" s="162"/>
      <c r="GYZ16" s="162"/>
      <c r="GZA16" s="162"/>
      <c r="GZB16" s="162"/>
      <c r="GZC16" s="162"/>
      <c r="GZD16" s="162"/>
      <c r="GZE16" s="162"/>
      <c r="GZF16" s="162"/>
      <c r="GZG16" s="162"/>
      <c r="GZH16" s="162"/>
      <c r="GZI16" s="162"/>
      <c r="GZJ16" s="162"/>
      <c r="GZK16" s="162"/>
      <c r="GZL16" s="162"/>
      <c r="GZM16" s="162"/>
      <c r="GZN16" s="162"/>
      <c r="GZO16" s="162"/>
      <c r="GZP16" s="162"/>
      <c r="GZQ16" s="162"/>
      <c r="GZR16" s="162"/>
      <c r="GZS16" s="162"/>
      <c r="GZT16" s="162"/>
      <c r="GZU16" s="162"/>
      <c r="GZV16" s="162"/>
      <c r="GZW16" s="162"/>
      <c r="GZX16" s="162"/>
      <c r="GZY16" s="162"/>
      <c r="GZZ16" s="162"/>
      <c r="HAA16" s="162"/>
      <c r="HAB16" s="162"/>
      <c r="HAC16" s="162"/>
      <c r="HAD16" s="162"/>
      <c r="HAE16" s="162"/>
      <c r="HAF16" s="162"/>
      <c r="HAG16" s="162"/>
      <c r="HAH16" s="162"/>
      <c r="HAI16" s="162"/>
      <c r="HAJ16" s="162"/>
      <c r="HAK16" s="162"/>
      <c r="HAL16" s="162"/>
      <c r="HAM16" s="162"/>
      <c r="HAN16" s="162"/>
      <c r="HAO16" s="162"/>
      <c r="HAP16" s="162"/>
      <c r="HAQ16" s="162"/>
      <c r="HAR16" s="162"/>
      <c r="HAS16" s="162"/>
      <c r="HAT16" s="162"/>
      <c r="HAU16" s="162"/>
      <c r="HAV16" s="162"/>
      <c r="HAW16" s="162"/>
      <c r="HAX16" s="162"/>
      <c r="HAY16" s="162"/>
      <c r="HAZ16" s="162"/>
      <c r="HBA16" s="162"/>
      <c r="HBB16" s="162"/>
      <c r="HBC16" s="162"/>
      <c r="HBD16" s="162"/>
      <c r="HBE16" s="162"/>
      <c r="HBF16" s="162"/>
      <c r="HBG16" s="162"/>
      <c r="HBH16" s="162"/>
      <c r="HBI16" s="162"/>
      <c r="HBJ16" s="162"/>
      <c r="HBK16" s="162"/>
      <c r="HBL16" s="162"/>
      <c r="HBM16" s="162"/>
      <c r="HBN16" s="162"/>
      <c r="HBO16" s="162"/>
      <c r="HBP16" s="162"/>
      <c r="HBQ16" s="162"/>
      <c r="HBR16" s="162"/>
      <c r="HBS16" s="162"/>
      <c r="HBT16" s="162"/>
      <c r="HBU16" s="162"/>
      <c r="HBV16" s="162"/>
      <c r="HBW16" s="162"/>
      <c r="HBX16" s="162"/>
      <c r="HBY16" s="162"/>
      <c r="HBZ16" s="162"/>
      <c r="HCA16" s="162"/>
      <c r="HCB16" s="162"/>
      <c r="HCC16" s="162"/>
      <c r="HCD16" s="162"/>
      <c r="HCE16" s="162"/>
      <c r="HCF16" s="162"/>
      <c r="HCG16" s="162"/>
      <c r="HCH16" s="162"/>
      <c r="HCI16" s="162"/>
      <c r="HCJ16" s="162"/>
      <c r="HCK16" s="162"/>
      <c r="HCL16" s="162"/>
      <c r="HCM16" s="162"/>
      <c r="HCN16" s="162"/>
      <c r="HCO16" s="162"/>
      <c r="HCP16" s="162"/>
      <c r="HCQ16" s="162"/>
      <c r="HCR16" s="162"/>
      <c r="HCS16" s="162"/>
      <c r="HCT16" s="162"/>
      <c r="HCU16" s="162"/>
      <c r="HCV16" s="162"/>
      <c r="HCW16" s="162"/>
      <c r="HCX16" s="162"/>
      <c r="HCY16" s="162"/>
      <c r="HCZ16" s="162"/>
      <c r="HDA16" s="162"/>
      <c r="HDB16" s="162"/>
      <c r="HDC16" s="162"/>
      <c r="HDD16" s="162"/>
      <c r="HDE16" s="162"/>
      <c r="HDF16" s="162"/>
      <c r="HDG16" s="162"/>
      <c r="HDH16" s="162"/>
      <c r="HDI16" s="162"/>
      <c r="HDJ16" s="162"/>
      <c r="HDK16" s="162"/>
      <c r="HDL16" s="162"/>
      <c r="HDM16" s="162"/>
      <c r="HDN16" s="162"/>
      <c r="HDO16" s="162"/>
      <c r="HDP16" s="162"/>
      <c r="HDQ16" s="162"/>
      <c r="HDR16" s="162"/>
      <c r="HDS16" s="162"/>
      <c r="HDT16" s="162"/>
      <c r="HDU16" s="162"/>
      <c r="HDV16" s="162"/>
      <c r="HDW16" s="162"/>
      <c r="HDX16" s="162"/>
      <c r="HDY16" s="162"/>
      <c r="HDZ16" s="162"/>
      <c r="HEA16" s="162"/>
      <c r="HEB16" s="162"/>
      <c r="HEC16" s="162"/>
      <c r="HED16" s="162"/>
      <c r="HEE16" s="162"/>
      <c r="HEF16" s="162"/>
      <c r="HEG16" s="162"/>
      <c r="HEH16" s="162"/>
      <c r="HEI16" s="162"/>
      <c r="HEJ16" s="162"/>
      <c r="HEK16" s="162"/>
      <c r="HEL16" s="162"/>
      <c r="HEM16" s="162"/>
      <c r="HEN16" s="162"/>
      <c r="HEO16" s="162"/>
      <c r="HEP16" s="162"/>
      <c r="HEQ16" s="162"/>
      <c r="HER16" s="162"/>
      <c r="HES16" s="162"/>
      <c r="HET16" s="162"/>
      <c r="HEU16" s="162"/>
      <c r="HEV16" s="162"/>
      <c r="HEW16" s="162"/>
      <c r="HEX16" s="162"/>
      <c r="HEY16" s="162"/>
      <c r="HEZ16" s="162"/>
      <c r="HFA16" s="162"/>
      <c r="HFB16" s="162"/>
      <c r="HFC16" s="162"/>
      <c r="HFD16" s="162"/>
      <c r="HFE16" s="162"/>
      <c r="HFF16" s="162"/>
      <c r="HFG16" s="162"/>
      <c r="HFH16" s="162"/>
      <c r="HFI16" s="162"/>
      <c r="HFJ16" s="162"/>
      <c r="HFK16" s="162"/>
      <c r="HFL16" s="162"/>
      <c r="HFM16" s="162"/>
      <c r="HFN16" s="162"/>
      <c r="HFO16" s="162"/>
      <c r="HFP16" s="162"/>
      <c r="HFQ16" s="162"/>
      <c r="HFR16" s="162"/>
      <c r="HFS16" s="162"/>
      <c r="HFT16" s="162"/>
      <c r="HFU16" s="162"/>
      <c r="HFV16" s="162"/>
      <c r="HFW16" s="162"/>
      <c r="HFX16" s="162"/>
      <c r="HFY16" s="162"/>
      <c r="HFZ16" s="162"/>
      <c r="HGA16" s="162"/>
      <c r="HGB16" s="162"/>
      <c r="HGC16" s="162"/>
      <c r="HGD16" s="162"/>
      <c r="HGE16" s="162"/>
      <c r="HGF16" s="162"/>
      <c r="HGG16" s="162"/>
      <c r="HGH16" s="162"/>
      <c r="HGI16" s="162"/>
      <c r="HGJ16" s="162"/>
      <c r="HGK16" s="162"/>
      <c r="HGL16" s="162"/>
      <c r="HGM16" s="162"/>
      <c r="HGN16" s="162"/>
      <c r="HGO16" s="162"/>
      <c r="HGP16" s="162"/>
      <c r="HGQ16" s="162"/>
      <c r="HGR16" s="162"/>
      <c r="HGS16" s="162"/>
      <c r="HGT16" s="162"/>
      <c r="HGU16" s="162"/>
      <c r="HGV16" s="162"/>
      <c r="HGW16" s="162"/>
      <c r="HGX16" s="162"/>
      <c r="HGY16" s="162"/>
      <c r="HGZ16" s="162"/>
      <c r="HHA16" s="162"/>
      <c r="HHB16" s="162"/>
      <c r="HHC16" s="162"/>
      <c r="HHD16" s="162"/>
      <c r="HHE16" s="162"/>
      <c r="HHF16" s="162"/>
      <c r="HHG16" s="162"/>
      <c r="HHH16" s="162"/>
      <c r="HHI16" s="162"/>
      <c r="HHJ16" s="162"/>
      <c r="HHK16" s="162"/>
      <c r="HHL16" s="162"/>
      <c r="HHM16" s="162"/>
      <c r="HHN16" s="162"/>
      <c r="HHO16" s="162"/>
      <c r="HHP16" s="162"/>
      <c r="HHQ16" s="162"/>
      <c r="HHR16" s="162"/>
      <c r="HHS16" s="162"/>
      <c r="HHT16" s="162"/>
      <c r="HHU16" s="162"/>
      <c r="HHV16" s="162"/>
      <c r="HHW16" s="162"/>
      <c r="HHX16" s="162"/>
      <c r="HHY16" s="162"/>
      <c r="HHZ16" s="162"/>
      <c r="HIA16" s="162"/>
      <c r="HIB16" s="162"/>
      <c r="HIC16" s="162"/>
      <c r="HID16" s="162"/>
      <c r="HIE16" s="162"/>
      <c r="HIF16" s="162"/>
      <c r="HIG16" s="162"/>
      <c r="HIH16" s="162"/>
      <c r="HII16" s="162"/>
      <c r="HIJ16" s="162"/>
      <c r="HIK16" s="162"/>
      <c r="HIL16" s="162"/>
      <c r="HIM16" s="162"/>
      <c r="HIN16" s="162"/>
      <c r="HIO16" s="162"/>
      <c r="HIP16" s="162"/>
      <c r="HIQ16" s="162"/>
      <c r="HIR16" s="162"/>
      <c r="HIS16" s="162"/>
      <c r="HIT16" s="162"/>
      <c r="HIU16" s="162"/>
      <c r="HIV16" s="162"/>
      <c r="HIW16" s="162"/>
      <c r="HIX16" s="162"/>
      <c r="HIY16" s="162"/>
      <c r="HIZ16" s="162"/>
      <c r="HJA16" s="162"/>
      <c r="HJB16" s="162"/>
      <c r="HJC16" s="162"/>
      <c r="HJD16" s="162"/>
      <c r="HJE16" s="162"/>
      <c r="HJF16" s="162"/>
      <c r="HJG16" s="162"/>
      <c r="HJH16" s="162"/>
      <c r="HJI16" s="162"/>
      <c r="HJJ16" s="162"/>
      <c r="HJK16" s="162"/>
      <c r="HJL16" s="162"/>
      <c r="HJM16" s="162"/>
      <c r="HJN16" s="162"/>
      <c r="HJO16" s="162"/>
      <c r="HJP16" s="162"/>
      <c r="HJQ16" s="162"/>
      <c r="HJR16" s="162"/>
      <c r="HJS16" s="162"/>
      <c r="HJT16" s="162"/>
      <c r="HJU16" s="162"/>
      <c r="HJV16" s="162"/>
      <c r="HJW16" s="162"/>
      <c r="HJX16" s="162"/>
      <c r="HJY16" s="162"/>
      <c r="HJZ16" s="162"/>
      <c r="HKA16" s="162"/>
      <c r="HKB16" s="162"/>
      <c r="HKC16" s="162"/>
      <c r="HKD16" s="162"/>
      <c r="HKE16" s="162"/>
      <c r="HKF16" s="162"/>
      <c r="HKG16" s="162"/>
      <c r="HKH16" s="162"/>
      <c r="HKI16" s="162"/>
      <c r="HKJ16" s="162"/>
      <c r="HKK16" s="162"/>
      <c r="HKL16" s="162"/>
      <c r="HKM16" s="162"/>
      <c r="HKN16" s="162"/>
      <c r="HKO16" s="162"/>
      <c r="HKP16" s="162"/>
      <c r="HKQ16" s="162"/>
      <c r="HKR16" s="162"/>
      <c r="HKS16" s="162"/>
      <c r="HKT16" s="162"/>
      <c r="HKU16" s="162"/>
      <c r="HKV16" s="162"/>
      <c r="HKW16" s="162"/>
      <c r="HKX16" s="162"/>
      <c r="HKY16" s="162"/>
      <c r="HKZ16" s="162"/>
      <c r="HLA16" s="162"/>
      <c r="HLB16" s="162"/>
      <c r="HLC16" s="162"/>
      <c r="HLD16" s="162"/>
      <c r="HLE16" s="162"/>
      <c r="HLF16" s="162"/>
      <c r="HLG16" s="162"/>
      <c r="HLH16" s="162"/>
      <c r="HLI16" s="162"/>
      <c r="HLJ16" s="162"/>
      <c r="HLK16" s="162"/>
      <c r="HLL16" s="162"/>
      <c r="HLM16" s="162"/>
      <c r="HLN16" s="162"/>
      <c r="HLO16" s="162"/>
      <c r="HLP16" s="162"/>
      <c r="HLQ16" s="162"/>
      <c r="HLR16" s="162"/>
      <c r="HLS16" s="162"/>
      <c r="HLT16" s="162"/>
      <c r="HLU16" s="162"/>
      <c r="HLV16" s="162"/>
      <c r="HLW16" s="162"/>
      <c r="HLX16" s="162"/>
      <c r="HLY16" s="162"/>
      <c r="HLZ16" s="162"/>
      <c r="HMA16" s="162"/>
      <c r="HMB16" s="162"/>
      <c r="HMC16" s="162"/>
      <c r="HMD16" s="162"/>
      <c r="HME16" s="162"/>
      <c r="HMF16" s="162"/>
      <c r="HMG16" s="162"/>
      <c r="HMH16" s="162"/>
      <c r="HMI16" s="162"/>
      <c r="HMJ16" s="162"/>
      <c r="HMK16" s="162"/>
      <c r="HML16" s="162"/>
      <c r="HMM16" s="162"/>
      <c r="HMN16" s="162"/>
      <c r="HMO16" s="162"/>
      <c r="HMP16" s="162"/>
      <c r="HMQ16" s="162"/>
      <c r="HMR16" s="162"/>
      <c r="HMS16" s="162"/>
      <c r="HMT16" s="162"/>
      <c r="HMU16" s="162"/>
      <c r="HMV16" s="162"/>
      <c r="HMW16" s="162"/>
      <c r="HMX16" s="162"/>
      <c r="HMY16" s="162"/>
      <c r="HMZ16" s="162"/>
      <c r="HNA16" s="162"/>
      <c r="HNB16" s="162"/>
      <c r="HNC16" s="162"/>
      <c r="HND16" s="162"/>
      <c r="HNE16" s="162"/>
      <c r="HNF16" s="162"/>
      <c r="HNG16" s="162"/>
      <c r="HNH16" s="162"/>
      <c r="HNI16" s="162"/>
      <c r="HNJ16" s="162"/>
      <c r="HNK16" s="162"/>
      <c r="HNL16" s="162"/>
      <c r="HNM16" s="162"/>
      <c r="HNN16" s="162"/>
      <c r="HNO16" s="162"/>
      <c r="HNP16" s="162"/>
      <c r="HNQ16" s="162"/>
      <c r="HNR16" s="162"/>
      <c r="HNS16" s="162"/>
      <c r="HNT16" s="162"/>
      <c r="HNU16" s="162"/>
      <c r="HNV16" s="162"/>
      <c r="HNW16" s="162"/>
      <c r="HNX16" s="162"/>
      <c r="HNY16" s="162"/>
      <c r="HNZ16" s="162"/>
      <c r="HOA16" s="162"/>
      <c r="HOB16" s="162"/>
      <c r="HOC16" s="162"/>
      <c r="HOD16" s="162"/>
      <c r="HOE16" s="162"/>
      <c r="HOF16" s="162"/>
      <c r="HOG16" s="162"/>
      <c r="HOH16" s="162"/>
      <c r="HOI16" s="162"/>
      <c r="HOJ16" s="162"/>
      <c r="HOK16" s="162"/>
      <c r="HOL16" s="162"/>
      <c r="HOM16" s="162"/>
      <c r="HON16" s="162"/>
      <c r="HOO16" s="162"/>
      <c r="HOP16" s="162"/>
      <c r="HOQ16" s="162"/>
      <c r="HOR16" s="162"/>
      <c r="HOS16" s="162"/>
      <c r="HOT16" s="162"/>
      <c r="HOU16" s="162"/>
      <c r="HOV16" s="162"/>
      <c r="HOW16" s="162"/>
      <c r="HOX16" s="162"/>
      <c r="HOY16" s="162"/>
      <c r="HOZ16" s="162"/>
      <c r="HPA16" s="162"/>
      <c r="HPB16" s="162"/>
      <c r="HPC16" s="162"/>
      <c r="HPD16" s="162"/>
      <c r="HPE16" s="162"/>
      <c r="HPF16" s="162"/>
      <c r="HPG16" s="162"/>
      <c r="HPH16" s="162"/>
      <c r="HPI16" s="162"/>
      <c r="HPJ16" s="162"/>
      <c r="HPK16" s="162"/>
      <c r="HPL16" s="162"/>
      <c r="HPM16" s="162"/>
      <c r="HPN16" s="162"/>
      <c r="HPO16" s="162"/>
      <c r="HPP16" s="162"/>
      <c r="HPQ16" s="162"/>
      <c r="HPR16" s="162"/>
      <c r="HPS16" s="162"/>
      <c r="HPT16" s="162"/>
      <c r="HPU16" s="162"/>
      <c r="HPV16" s="162"/>
      <c r="HPW16" s="162"/>
      <c r="HPX16" s="162"/>
      <c r="HPY16" s="162"/>
      <c r="HPZ16" s="162"/>
      <c r="HQA16" s="162"/>
      <c r="HQB16" s="162"/>
      <c r="HQC16" s="162"/>
      <c r="HQD16" s="162"/>
      <c r="HQE16" s="162"/>
      <c r="HQF16" s="162"/>
      <c r="HQG16" s="162"/>
      <c r="HQH16" s="162"/>
      <c r="HQI16" s="162"/>
      <c r="HQJ16" s="162"/>
      <c r="HQK16" s="162"/>
      <c r="HQL16" s="162"/>
      <c r="HQM16" s="162"/>
      <c r="HQN16" s="162"/>
      <c r="HQO16" s="162"/>
      <c r="HQP16" s="162"/>
      <c r="HQQ16" s="162"/>
      <c r="HQR16" s="162"/>
      <c r="HQS16" s="162"/>
      <c r="HQT16" s="162"/>
      <c r="HQU16" s="162"/>
      <c r="HQV16" s="162"/>
      <c r="HQW16" s="162"/>
      <c r="HQX16" s="162"/>
      <c r="HQY16" s="162"/>
      <c r="HQZ16" s="162"/>
      <c r="HRA16" s="162"/>
      <c r="HRB16" s="162"/>
      <c r="HRC16" s="162"/>
      <c r="HRD16" s="162"/>
      <c r="HRE16" s="162"/>
      <c r="HRF16" s="162"/>
      <c r="HRG16" s="162"/>
      <c r="HRH16" s="162"/>
      <c r="HRI16" s="162"/>
      <c r="HRJ16" s="162"/>
      <c r="HRK16" s="162"/>
      <c r="HRL16" s="162"/>
      <c r="HRM16" s="162"/>
      <c r="HRN16" s="162"/>
      <c r="HRO16" s="162"/>
      <c r="HRP16" s="162"/>
      <c r="HRQ16" s="162"/>
      <c r="HRR16" s="162"/>
      <c r="HRS16" s="162"/>
      <c r="HRT16" s="162"/>
      <c r="HRU16" s="162"/>
      <c r="HRV16" s="162"/>
      <c r="HRW16" s="162"/>
      <c r="HRX16" s="162"/>
      <c r="HRY16" s="162"/>
      <c r="HRZ16" s="162"/>
      <c r="HSA16" s="162"/>
      <c r="HSB16" s="162"/>
      <c r="HSC16" s="162"/>
      <c r="HSD16" s="162"/>
      <c r="HSE16" s="162"/>
      <c r="HSF16" s="162"/>
      <c r="HSG16" s="162"/>
      <c r="HSH16" s="162"/>
      <c r="HSI16" s="162"/>
      <c r="HSJ16" s="162"/>
      <c r="HSK16" s="162"/>
      <c r="HSL16" s="162"/>
      <c r="HSM16" s="162"/>
      <c r="HSN16" s="162"/>
      <c r="HSO16" s="162"/>
      <c r="HSP16" s="162"/>
      <c r="HSQ16" s="162"/>
      <c r="HSR16" s="162"/>
      <c r="HSS16" s="162"/>
      <c r="HST16" s="162"/>
      <c r="HSU16" s="162"/>
      <c r="HSV16" s="162"/>
      <c r="HSW16" s="162"/>
      <c r="HSX16" s="162"/>
      <c r="HSY16" s="162"/>
      <c r="HSZ16" s="162"/>
      <c r="HTA16" s="162"/>
      <c r="HTB16" s="162"/>
      <c r="HTC16" s="162"/>
      <c r="HTD16" s="162"/>
      <c r="HTE16" s="162"/>
      <c r="HTF16" s="162"/>
      <c r="HTG16" s="162"/>
      <c r="HTH16" s="162"/>
      <c r="HTI16" s="162"/>
      <c r="HTJ16" s="162"/>
      <c r="HTK16" s="162"/>
      <c r="HTL16" s="162"/>
      <c r="HTM16" s="162"/>
      <c r="HTN16" s="162"/>
      <c r="HTO16" s="162"/>
      <c r="HTP16" s="162"/>
      <c r="HTQ16" s="162"/>
      <c r="HTR16" s="162"/>
      <c r="HTS16" s="162"/>
      <c r="HTT16" s="162"/>
      <c r="HTU16" s="162"/>
      <c r="HTV16" s="162"/>
      <c r="HTW16" s="162"/>
      <c r="HTX16" s="162"/>
      <c r="HTY16" s="162"/>
      <c r="HTZ16" s="162"/>
      <c r="HUA16" s="162"/>
      <c r="HUB16" s="162"/>
      <c r="HUC16" s="162"/>
      <c r="HUD16" s="162"/>
      <c r="HUE16" s="162"/>
      <c r="HUF16" s="162"/>
      <c r="HUG16" s="162"/>
      <c r="HUH16" s="162"/>
      <c r="HUI16" s="162"/>
      <c r="HUJ16" s="162"/>
      <c r="HUK16" s="162"/>
      <c r="HUL16" s="162"/>
      <c r="HUM16" s="162"/>
      <c r="HUN16" s="162"/>
      <c r="HUO16" s="162"/>
      <c r="HUP16" s="162"/>
      <c r="HUQ16" s="162"/>
      <c r="HUR16" s="162"/>
      <c r="HUS16" s="162"/>
      <c r="HUT16" s="162"/>
      <c r="HUU16" s="162"/>
      <c r="HUV16" s="162"/>
      <c r="HUW16" s="162"/>
      <c r="HUX16" s="162"/>
      <c r="HUY16" s="162"/>
      <c r="HUZ16" s="162"/>
      <c r="HVA16" s="162"/>
      <c r="HVB16" s="162"/>
      <c r="HVC16" s="162"/>
      <c r="HVD16" s="162"/>
      <c r="HVE16" s="162"/>
      <c r="HVF16" s="162"/>
      <c r="HVG16" s="162"/>
      <c r="HVH16" s="162"/>
      <c r="HVI16" s="162"/>
      <c r="HVJ16" s="162"/>
      <c r="HVK16" s="162"/>
      <c r="HVL16" s="162"/>
      <c r="HVM16" s="162"/>
      <c r="HVN16" s="162"/>
      <c r="HVO16" s="162"/>
      <c r="HVP16" s="162"/>
      <c r="HVQ16" s="162"/>
      <c r="HVR16" s="162"/>
      <c r="HVS16" s="162"/>
      <c r="HVT16" s="162"/>
      <c r="HVU16" s="162"/>
      <c r="HVV16" s="162"/>
      <c r="HVW16" s="162"/>
      <c r="HVX16" s="162"/>
      <c r="HVY16" s="162"/>
      <c r="HVZ16" s="162"/>
      <c r="HWA16" s="162"/>
      <c r="HWB16" s="162"/>
      <c r="HWC16" s="162"/>
      <c r="HWD16" s="162"/>
      <c r="HWE16" s="162"/>
      <c r="HWF16" s="162"/>
      <c r="HWG16" s="162"/>
      <c r="HWH16" s="162"/>
      <c r="HWI16" s="162"/>
      <c r="HWJ16" s="162"/>
      <c r="HWK16" s="162"/>
      <c r="HWL16" s="162"/>
      <c r="HWM16" s="162"/>
      <c r="HWN16" s="162"/>
      <c r="HWO16" s="162"/>
      <c r="HWP16" s="162"/>
      <c r="HWQ16" s="162"/>
      <c r="HWR16" s="162"/>
      <c r="HWS16" s="162"/>
      <c r="HWT16" s="162"/>
      <c r="HWU16" s="162"/>
      <c r="HWV16" s="162"/>
      <c r="HWW16" s="162"/>
      <c r="HWX16" s="162"/>
      <c r="HWY16" s="162"/>
      <c r="HWZ16" s="162"/>
      <c r="HXA16" s="162"/>
      <c r="HXB16" s="162"/>
      <c r="HXC16" s="162"/>
      <c r="HXD16" s="162"/>
      <c r="HXE16" s="162"/>
      <c r="HXF16" s="162"/>
      <c r="HXG16" s="162"/>
      <c r="HXH16" s="162"/>
      <c r="HXI16" s="162"/>
      <c r="HXJ16" s="162"/>
      <c r="HXK16" s="162"/>
      <c r="HXL16" s="162"/>
      <c r="HXM16" s="162"/>
      <c r="HXN16" s="162"/>
      <c r="HXO16" s="162"/>
      <c r="HXP16" s="162"/>
      <c r="HXQ16" s="162"/>
      <c r="HXR16" s="162"/>
      <c r="HXS16" s="162"/>
      <c r="HXT16" s="162"/>
      <c r="HXU16" s="162"/>
      <c r="HXV16" s="162"/>
      <c r="HXW16" s="162"/>
      <c r="HXX16" s="162"/>
      <c r="HXY16" s="162"/>
      <c r="HXZ16" s="162"/>
      <c r="HYA16" s="162"/>
      <c r="HYB16" s="162"/>
      <c r="HYC16" s="162"/>
      <c r="HYD16" s="162"/>
      <c r="HYE16" s="162"/>
      <c r="HYF16" s="162"/>
      <c r="HYG16" s="162"/>
      <c r="HYH16" s="162"/>
      <c r="HYI16" s="162"/>
      <c r="HYJ16" s="162"/>
      <c r="HYK16" s="162"/>
      <c r="HYL16" s="162"/>
      <c r="HYM16" s="162"/>
      <c r="HYN16" s="162"/>
      <c r="HYO16" s="162"/>
      <c r="HYP16" s="162"/>
      <c r="HYQ16" s="162"/>
      <c r="HYR16" s="162"/>
      <c r="HYS16" s="162"/>
      <c r="HYT16" s="162"/>
      <c r="HYU16" s="162"/>
      <c r="HYV16" s="162"/>
      <c r="HYW16" s="162"/>
      <c r="HYX16" s="162"/>
      <c r="HYY16" s="162"/>
      <c r="HYZ16" s="162"/>
      <c r="HZA16" s="162"/>
      <c r="HZB16" s="162"/>
      <c r="HZC16" s="162"/>
      <c r="HZD16" s="162"/>
      <c r="HZE16" s="162"/>
      <c r="HZF16" s="162"/>
      <c r="HZG16" s="162"/>
      <c r="HZH16" s="162"/>
      <c r="HZI16" s="162"/>
      <c r="HZJ16" s="162"/>
      <c r="HZK16" s="162"/>
      <c r="HZL16" s="162"/>
      <c r="HZM16" s="162"/>
      <c r="HZN16" s="162"/>
      <c r="HZO16" s="162"/>
      <c r="HZP16" s="162"/>
      <c r="HZQ16" s="162"/>
      <c r="HZR16" s="162"/>
      <c r="HZS16" s="162"/>
      <c r="HZT16" s="162"/>
      <c r="HZU16" s="162"/>
      <c r="HZV16" s="162"/>
      <c r="HZW16" s="162"/>
      <c r="HZX16" s="162"/>
      <c r="HZY16" s="162"/>
      <c r="HZZ16" s="162"/>
      <c r="IAA16" s="162"/>
      <c r="IAB16" s="162"/>
      <c r="IAC16" s="162"/>
      <c r="IAD16" s="162"/>
      <c r="IAE16" s="162"/>
      <c r="IAF16" s="162"/>
      <c r="IAG16" s="162"/>
      <c r="IAH16" s="162"/>
      <c r="IAI16" s="162"/>
      <c r="IAJ16" s="162"/>
      <c r="IAK16" s="162"/>
      <c r="IAL16" s="162"/>
      <c r="IAM16" s="162"/>
      <c r="IAN16" s="162"/>
      <c r="IAO16" s="162"/>
      <c r="IAP16" s="162"/>
      <c r="IAQ16" s="162"/>
      <c r="IAR16" s="162"/>
      <c r="IAS16" s="162"/>
      <c r="IAT16" s="162"/>
      <c r="IAU16" s="162"/>
      <c r="IAV16" s="162"/>
      <c r="IAW16" s="162"/>
      <c r="IAX16" s="162"/>
      <c r="IAY16" s="162"/>
      <c r="IAZ16" s="162"/>
      <c r="IBA16" s="162"/>
      <c r="IBB16" s="162"/>
      <c r="IBC16" s="162"/>
      <c r="IBD16" s="162"/>
      <c r="IBE16" s="162"/>
      <c r="IBF16" s="162"/>
      <c r="IBG16" s="162"/>
      <c r="IBH16" s="162"/>
      <c r="IBI16" s="162"/>
      <c r="IBJ16" s="162"/>
      <c r="IBK16" s="162"/>
      <c r="IBL16" s="162"/>
      <c r="IBM16" s="162"/>
      <c r="IBN16" s="162"/>
      <c r="IBO16" s="162"/>
      <c r="IBP16" s="162"/>
      <c r="IBQ16" s="162"/>
      <c r="IBR16" s="162"/>
      <c r="IBS16" s="162"/>
      <c r="IBT16" s="162"/>
      <c r="IBU16" s="162"/>
      <c r="IBV16" s="162"/>
      <c r="IBW16" s="162"/>
      <c r="IBX16" s="162"/>
      <c r="IBY16" s="162"/>
      <c r="IBZ16" s="162"/>
      <c r="ICA16" s="162"/>
      <c r="ICB16" s="162"/>
      <c r="ICC16" s="162"/>
      <c r="ICD16" s="162"/>
      <c r="ICE16" s="162"/>
      <c r="ICF16" s="162"/>
      <c r="ICG16" s="162"/>
      <c r="ICH16" s="162"/>
      <c r="ICI16" s="162"/>
      <c r="ICJ16" s="162"/>
      <c r="ICK16" s="162"/>
      <c r="ICL16" s="162"/>
      <c r="ICM16" s="162"/>
      <c r="ICN16" s="162"/>
      <c r="ICO16" s="162"/>
      <c r="ICP16" s="162"/>
      <c r="ICQ16" s="162"/>
      <c r="ICR16" s="162"/>
      <c r="ICS16" s="162"/>
      <c r="ICT16" s="162"/>
      <c r="ICU16" s="162"/>
      <c r="ICV16" s="162"/>
      <c r="ICW16" s="162"/>
      <c r="ICX16" s="162"/>
      <c r="ICY16" s="162"/>
      <c r="ICZ16" s="162"/>
      <c r="IDA16" s="162"/>
      <c r="IDB16" s="162"/>
      <c r="IDC16" s="162"/>
      <c r="IDD16" s="162"/>
      <c r="IDE16" s="162"/>
      <c r="IDF16" s="162"/>
      <c r="IDG16" s="162"/>
      <c r="IDH16" s="162"/>
      <c r="IDI16" s="162"/>
      <c r="IDJ16" s="162"/>
      <c r="IDK16" s="162"/>
      <c r="IDL16" s="162"/>
      <c r="IDM16" s="162"/>
      <c r="IDN16" s="162"/>
      <c r="IDO16" s="162"/>
      <c r="IDP16" s="162"/>
      <c r="IDQ16" s="162"/>
      <c r="IDR16" s="162"/>
      <c r="IDS16" s="162"/>
      <c r="IDT16" s="162"/>
      <c r="IDU16" s="162"/>
      <c r="IDV16" s="162"/>
      <c r="IDW16" s="162"/>
      <c r="IDX16" s="162"/>
      <c r="IDY16" s="162"/>
      <c r="IDZ16" s="162"/>
      <c r="IEA16" s="162"/>
      <c r="IEB16" s="162"/>
      <c r="IEC16" s="162"/>
      <c r="IED16" s="162"/>
      <c r="IEE16" s="162"/>
      <c r="IEF16" s="162"/>
      <c r="IEG16" s="162"/>
      <c r="IEH16" s="162"/>
      <c r="IEI16" s="162"/>
      <c r="IEJ16" s="162"/>
      <c r="IEK16" s="162"/>
      <c r="IEL16" s="162"/>
      <c r="IEM16" s="162"/>
      <c r="IEN16" s="162"/>
      <c r="IEO16" s="162"/>
      <c r="IEP16" s="162"/>
      <c r="IEQ16" s="162"/>
      <c r="IER16" s="162"/>
      <c r="IES16" s="162"/>
      <c r="IET16" s="162"/>
      <c r="IEU16" s="162"/>
      <c r="IEV16" s="162"/>
      <c r="IEW16" s="162"/>
      <c r="IEX16" s="162"/>
      <c r="IEY16" s="162"/>
      <c r="IEZ16" s="162"/>
      <c r="IFA16" s="162"/>
      <c r="IFB16" s="162"/>
      <c r="IFC16" s="162"/>
      <c r="IFD16" s="162"/>
      <c r="IFE16" s="162"/>
      <c r="IFF16" s="162"/>
      <c r="IFG16" s="162"/>
      <c r="IFH16" s="162"/>
      <c r="IFI16" s="162"/>
      <c r="IFJ16" s="162"/>
      <c r="IFK16" s="162"/>
      <c r="IFL16" s="162"/>
      <c r="IFM16" s="162"/>
      <c r="IFN16" s="162"/>
      <c r="IFO16" s="162"/>
      <c r="IFP16" s="162"/>
      <c r="IFQ16" s="162"/>
      <c r="IFR16" s="162"/>
      <c r="IFS16" s="162"/>
      <c r="IFT16" s="162"/>
      <c r="IFU16" s="162"/>
      <c r="IFV16" s="162"/>
      <c r="IFW16" s="162"/>
      <c r="IFX16" s="162"/>
      <c r="IFY16" s="162"/>
      <c r="IFZ16" s="162"/>
      <c r="IGA16" s="162"/>
      <c r="IGB16" s="162"/>
      <c r="IGC16" s="162"/>
      <c r="IGD16" s="162"/>
      <c r="IGE16" s="162"/>
      <c r="IGF16" s="162"/>
      <c r="IGG16" s="162"/>
      <c r="IGH16" s="162"/>
      <c r="IGI16" s="162"/>
      <c r="IGJ16" s="162"/>
      <c r="IGK16" s="162"/>
      <c r="IGL16" s="162"/>
      <c r="IGM16" s="162"/>
      <c r="IGN16" s="162"/>
      <c r="IGO16" s="162"/>
      <c r="IGP16" s="162"/>
      <c r="IGQ16" s="162"/>
      <c r="IGR16" s="162"/>
      <c r="IGS16" s="162"/>
      <c r="IGT16" s="162"/>
      <c r="IGU16" s="162"/>
      <c r="IGV16" s="162"/>
      <c r="IGW16" s="162"/>
      <c r="IGX16" s="162"/>
      <c r="IGY16" s="162"/>
      <c r="IGZ16" s="162"/>
      <c r="IHA16" s="162"/>
      <c r="IHB16" s="162"/>
      <c r="IHC16" s="162"/>
      <c r="IHD16" s="162"/>
      <c r="IHE16" s="162"/>
      <c r="IHF16" s="162"/>
      <c r="IHG16" s="162"/>
      <c r="IHH16" s="162"/>
      <c r="IHI16" s="162"/>
      <c r="IHJ16" s="162"/>
      <c r="IHK16" s="162"/>
      <c r="IHL16" s="162"/>
      <c r="IHM16" s="162"/>
      <c r="IHN16" s="162"/>
      <c r="IHO16" s="162"/>
      <c r="IHP16" s="162"/>
      <c r="IHQ16" s="162"/>
      <c r="IHR16" s="162"/>
      <c r="IHS16" s="162"/>
      <c r="IHT16" s="162"/>
      <c r="IHU16" s="162"/>
      <c r="IHV16" s="162"/>
      <c r="IHW16" s="162"/>
      <c r="IHX16" s="162"/>
      <c r="IHY16" s="162"/>
      <c r="IHZ16" s="162"/>
      <c r="IIA16" s="162"/>
      <c r="IIB16" s="162"/>
      <c r="IIC16" s="162"/>
      <c r="IID16" s="162"/>
      <c r="IIE16" s="162"/>
      <c r="IIF16" s="162"/>
      <c r="IIG16" s="162"/>
      <c r="IIH16" s="162"/>
      <c r="III16" s="162"/>
      <c r="IIJ16" s="162"/>
      <c r="IIK16" s="162"/>
      <c r="IIL16" s="162"/>
      <c r="IIM16" s="162"/>
      <c r="IIN16" s="162"/>
      <c r="IIO16" s="162"/>
      <c r="IIP16" s="162"/>
      <c r="IIQ16" s="162"/>
      <c r="IIR16" s="162"/>
      <c r="IIS16" s="162"/>
      <c r="IIT16" s="162"/>
      <c r="IIU16" s="162"/>
      <c r="IIV16" s="162"/>
      <c r="IIW16" s="162"/>
      <c r="IIX16" s="162"/>
      <c r="IIY16" s="162"/>
      <c r="IIZ16" s="162"/>
      <c r="IJA16" s="162"/>
      <c r="IJB16" s="162"/>
      <c r="IJC16" s="162"/>
      <c r="IJD16" s="162"/>
      <c r="IJE16" s="162"/>
      <c r="IJF16" s="162"/>
      <c r="IJG16" s="162"/>
      <c r="IJH16" s="162"/>
      <c r="IJI16" s="162"/>
      <c r="IJJ16" s="162"/>
      <c r="IJK16" s="162"/>
      <c r="IJL16" s="162"/>
      <c r="IJM16" s="162"/>
      <c r="IJN16" s="162"/>
      <c r="IJO16" s="162"/>
      <c r="IJP16" s="162"/>
      <c r="IJQ16" s="162"/>
      <c r="IJR16" s="162"/>
      <c r="IJS16" s="162"/>
      <c r="IJT16" s="162"/>
      <c r="IJU16" s="162"/>
      <c r="IJV16" s="162"/>
      <c r="IJW16" s="162"/>
      <c r="IJX16" s="162"/>
      <c r="IJY16" s="162"/>
      <c r="IJZ16" s="162"/>
      <c r="IKA16" s="162"/>
      <c r="IKB16" s="162"/>
      <c r="IKC16" s="162"/>
      <c r="IKD16" s="162"/>
      <c r="IKE16" s="162"/>
      <c r="IKF16" s="162"/>
      <c r="IKG16" s="162"/>
      <c r="IKH16" s="162"/>
      <c r="IKI16" s="162"/>
      <c r="IKJ16" s="162"/>
      <c r="IKK16" s="162"/>
      <c r="IKL16" s="162"/>
      <c r="IKM16" s="162"/>
      <c r="IKN16" s="162"/>
      <c r="IKO16" s="162"/>
      <c r="IKP16" s="162"/>
      <c r="IKQ16" s="162"/>
      <c r="IKR16" s="162"/>
      <c r="IKS16" s="162"/>
      <c r="IKT16" s="162"/>
      <c r="IKU16" s="162"/>
      <c r="IKV16" s="162"/>
      <c r="IKW16" s="162"/>
      <c r="IKX16" s="162"/>
      <c r="IKY16" s="162"/>
      <c r="IKZ16" s="162"/>
      <c r="ILA16" s="162"/>
      <c r="ILB16" s="162"/>
      <c r="ILC16" s="162"/>
      <c r="ILD16" s="162"/>
      <c r="ILE16" s="162"/>
      <c r="ILF16" s="162"/>
      <c r="ILG16" s="162"/>
      <c r="ILH16" s="162"/>
      <c r="ILI16" s="162"/>
      <c r="ILJ16" s="162"/>
      <c r="ILK16" s="162"/>
      <c r="ILL16" s="162"/>
      <c r="ILM16" s="162"/>
      <c r="ILN16" s="162"/>
      <c r="ILO16" s="162"/>
      <c r="ILP16" s="162"/>
      <c r="ILQ16" s="162"/>
      <c r="ILR16" s="162"/>
      <c r="ILS16" s="162"/>
      <c r="ILT16" s="162"/>
      <c r="ILU16" s="162"/>
      <c r="ILV16" s="162"/>
      <c r="ILW16" s="162"/>
      <c r="ILX16" s="162"/>
      <c r="ILY16" s="162"/>
      <c r="ILZ16" s="162"/>
      <c r="IMA16" s="162"/>
      <c r="IMB16" s="162"/>
      <c r="IMC16" s="162"/>
      <c r="IMD16" s="162"/>
      <c r="IME16" s="162"/>
      <c r="IMF16" s="162"/>
      <c r="IMG16" s="162"/>
      <c r="IMH16" s="162"/>
      <c r="IMI16" s="162"/>
      <c r="IMJ16" s="162"/>
      <c r="IMK16" s="162"/>
      <c r="IML16" s="162"/>
      <c r="IMM16" s="162"/>
      <c r="IMN16" s="162"/>
      <c r="IMO16" s="162"/>
      <c r="IMP16" s="162"/>
      <c r="IMQ16" s="162"/>
      <c r="IMR16" s="162"/>
      <c r="IMS16" s="162"/>
      <c r="IMT16" s="162"/>
      <c r="IMU16" s="162"/>
      <c r="IMV16" s="162"/>
      <c r="IMW16" s="162"/>
      <c r="IMX16" s="162"/>
      <c r="IMY16" s="162"/>
      <c r="IMZ16" s="162"/>
      <c r="INA16" s="162"/>
      <c r="INB16" s="162"/>
      <c r="INC16" s="162"/>
      <c r="IND16" s="162"/>
      <c r="INE16" s="162"/>
      <c r="INF16" s="162"/>
      <c r="ING16" s="162"/>
      <c r="INH16" s="162"/>
      <c r="INI16" s="162"/>
      <c r="INJ16" s="162"/>
      <c r="INK16" s="162"/>
      <c r="INL16" s="162"/>
      <c r="INM16" s="162"/>
      <c r="INN16" s="162"/>
      <c r="INO16" s="162"/>
      <c r="INP16" s="162"/>
      <c r="INQ16" s="162"/>
      <c r="INR16" s="162"/>
      <c r="INS16" s="162"/>
      <c r="INT16" s="162"/>
      <c r="INU16" s="162"/>
      <c r="INV16" s="162"/>
      <c r="INW16" s="162"/>
      <c r="INX16" s="162"/>
      <c r="INY16" s="162"/>
      <c r="INZ16" s="162"/>
      <c r="IOA16" s="162"/>
      <c r="IOB16" s="162"/>
      <c r="IOC16" s="162"/>
      <c r="IOD16" s="162"/>
      <c r="IOE16" s="162"/>
      <c r="IOF16" s="162"/>
      <c r="IOG16" s="162"/>
      <c r="IOH16" s="162"/>
      <c r="IOI16" s="162"/>
      <c r="IOJ16" s="162"/>
      <c r="IOK16" s="162"/>
      <c r="IOL16" s="162"/>
      <c r="IOM16" s="162"/>
      <c r="ION16" s="162"/>
      <c r="IOO16" s="162"/>
      <c r="IOP16" s="162"/>
      <c r="IOQ16" s="162"/>
      <c r="IOR16" s="162"/>
      <c r="IOS16" s="162"/>
      <c r="IOT16" s="162"/>
      <c r="IOU16" s="162"/>
      <c r="IOV16" s="162"/>
      <c r="IOW16" s="162"/>
      <c r="IOX16" s="162"/>
      <c r="IOY16" s="162"/>
      <c r="IOZ16" s="162"/>
      <c r="IPA16" s="162"/>
      <c r="IPB16" s="162"/>
      <c r="IPC16" s="162"/>
      <c r="IPD16" s="162"/>
      <c r="IPE16" s="162"/>
      <c r="IPF16" s="162"/>
      <c r="IPG16" s="162"/>
      <c r="IPH16" s="162"/>
      <c r="IPI16" s="162"/>
      <c r="IPJ16" s="162"/>
      <c r="IPK16" s="162"/>
      <c r="IPL16" s="162"/>
      <c r="IPM16" s="162"/>
      <c r="IPN16" s="162"/>
      <c r="IPO16" s="162"/>
      <c r="IPP16" s="162"/>
      <c r="IPQ16" s="162"/>
      <c r="IPR16" s="162"/>
      <c r="IPS16" s="162"/>
      <c r="IPT16" s="162"/>
      <c r="IPU16" s="162"/>
      <c r="IPV16" s="162"/>
      <c r="IPW16" s="162"/>
      <c r="IPX16" s="162"/>
      <c r="IPY16" s="162"/>
      <c r="IPZ16" s="162"/>
      <c r="IQA16" s="162"/>
      <c r="IQB16" s="162"/>
      <c r="IQC16" s="162"/>
      <c r="IQD16" s="162"/>
      <c r="IQE16" s="162"/>
      <c r="IQF16" s="162"/>
      <c r="IQG16" s="162"/>
      <c r="IQH16" s="162"/>
      <c r="IQI16" s="162"/>
      <c r="IQJ16" s="162"/>
      <c r="IQK16" s="162"/>
      <c r="IQL16" s="162"/>
      <c r="IQM16" s="162"/>
      <c r="IQN16" s="162"/>
      <c r="IQO16" s="162"/>
      <c r="IQP16" s="162"/>
      <c r="IQQ16" s="162"/>
      <c r="IQR16" s="162"/>
      <c r="IQS16" s="162"/>
      <c r="IQT16" s="162"/>
      <c r="IQU16" s="162"/>
      <c r="IQV16" s="162"/>
      <c r="IQW16" s="162"/>
      <c r="IQX16" s="162"/>
      <c r="IQY16" s="162"/>
      <c r="IQZ16" s="162"/>
      <c r="IRA16" s="162"/>
      <c r="IRB16" s="162"/>
      <c r="IRC16" s="162"/>
      <c r="IRD16" s="162"/>
      <c r="IRE16" s="162"/>
      <c r="IRF16" s="162"/>
      <c r="IRG16" s="162"/>
      <c r="IRH16" s="162"/>
      <c r="IRI16" s="162"/>
      <c r="IRJ16" s="162"/>
      <c r="IRK16" s="162"/>
      <c r="IRL16" s="162"/>
      <c r="IRM16" s="162"/>
      <c r="IRN16" s="162"/>
      <c r="IRO16" s="162"/>
      <c r="IRP16" s="162"/>
      <c r="IRQ16" s="162"/>
      <c r="IRR16" s="162"/>
      <c r="IRS16" s="162"/>
      <c r="IRT16" s="162"/>
      <c r="IRU16" s="162"/>
      <c r="IRV16" s="162"/>
      <c r="IRW16" s="162"/>
      <c r="IRX16" s="162"/>
      <c r="IRY16" s="162"/>
      <c r="IRZ16" s="162"/>
      <c r="ISA16" s="162"/>
      <c r="ISB16" s="162"/>
      <c r="ISC16" s="162"/>
      <c r="ISD16" s="162"/>
      <c r="ISE16" s="162"/>
      <c r="ISF16" s="162"/>
      <c r="ISG16" s="162"/>
      <c r="ISH16" s="162"/>
      <c r="ISI16" s="162"/>
      <c r="ISJ16" s="162"/>
      <c r="ISK16" s="162"/>
      <c r="ISL16" s="162"/>
      <c r="ISM16" s="162"/>
      <c r="ISN16" s="162"/>
      <c r="ISO16" s="162"/>
      <c r="ISP16" s="162"/>
      <c r="ISQ16" s="162"/>
      <c r="ISR16" s="162"/>
      <c r="ISS16" s="162"/>
      <c r="IST16" s="162"/>
      <c r="ISU16" s="162"/>
      <c r="ISV16" s="162"/>
      <c r="ISW16" s="162"/>
      <c r="ISX16" s="162"/>
      <c r="ISY16" s="162"/>
      <c r="ISZ16" s="162"/>
      <c r="ITA16" s="162"/>
      <c r="ITB16" s="162"/>
      <c r="ITC16" s="162"/>
      <c r="ITD16" s="162"/>
      <c r="ITE16" s="162"/>
      <c r="ITF16" s="162"/>
      <c r="ITG16" s="162"/>
      <c r="ITH16" s="162"/>
      <c r="ITI16" s="162"/>
      <c r="ITJ16" s="162"/>
      <c r="ITK16" s="162"/>
      <c r="ITL16" s="162"/>
      <c r="ITM16" s="162"/>
      <c r="ITN16" s="162"/>
      <c r="ITO16" s="162"/>
      <c r="ITP16" s="162"/>
      <c r="ITQ16" s="162"/>
      <c r="ITR16" s="162"/>
      <c r="ITS16" s="162"/>
      <c r="ITT16" s="162"/>
      <c r="ITU16" s="162"/>
      <c r="ITV16" s="162"/>
      <c r="ITW16" s="162"/>
      <c r="ITX16" s="162"/>
      <c r="ITY16" s="162"/>
      <c r="ITZ16" s="162"/>
      <c r="IUA16" s="162"/>
      <c r="IUB16" s="162"/>
      <c r="IUC16" s="162"/>
      <c r="IUD16" s="162"/>
      <c r="IUE16" s="162"/>
      <c r="IUF16" s="162"/>
      <c r="IUG16" s="162"/>
      <c r="IUH16" s="162"/>
      <c r="IUI16" s="162"/>
      <c r="IUJ16" s="162"/>
      <c r="IUK16" s="162"/>
      <c r="IUL16" s="162"/>
      <c r="IUM16" s="162"/>
      <c r="IUN16" s="162"/>
      <c r="IUO16" s="162"/>
      <c r="IUP16" s="162"/>
      <c r="IUQ16" s="162"/>
      <c r="IUR16" s="162"/>
      <c r="IUS16" s="162"/>
      <c r="IUT16" s="162"/>
      <c r="IUU16" s="162"/>
      <c r="IUV16" s="162"/>
      <c r="IUW16" s="162"/>
      <c r="IUX16" s="162"/>
      <c r="IUY16" s="162"/>
      <c r="IUZ16" s="162"/>
      <c r="IVA16" s="162"/>
      <c r="IVB16" s="162"/>
      <c r="IVC16" s="162"/>
      <c r="IVD16" s="162"/>
      <c r="IVE16" s="162"/>
      <c r="IVF16" s="162"/>
      <c r="IVG16" s="162"/>
      <c r="IVH16" s="162"/>
      <c r="IVI16" s="162"/>
      <c r="IVJ16" s="162"/>
      <c r="IVK16" s="162"/>
      <c r="IVL16" s="162"/>
      <c r="IVM16" s="162"/>
      <c r="IVN16" s="162"/>
      <c r="IVO16" s="162"/>
      <c r="IVP16" s="162"/>
      <c r="IVQ16" s="162"/>
      <c r="IVR16" s="162"/>
      <c r="IVS16" s="162"/>
      <c r="IVT16" s="162"/>
      <c r="IVU16" s="162"/>
      <c r="IVV16" s="162"/>
      <c r="IVW16" s="162"/>
      <c r="IVX16" s="162"/>
      <c r="IVY16" s="162"/>
      <c r="IVZ16" s="162"/>
      <c r="IWA16" s="162"/>
      <c r="IWB16" s="162"/>
      <c r="IWC16" s="162"/>
      <c r="IWD16" s="162"/>
      <c r="IWE16" s="162"/>
      <c r="IWF16" s="162"/>
      <c r="IWG16" s="162"/>
      <c r="IWH16" s="162"/>
      <c r="IWI16" s="162"/>
      <c r="IWJ16" s="162"/>
      <c r="IWK16" s="162"/>
      <c r="IWL16" s="162"/>
      <c r="IWM16" s="162"/>
      <c r="IWN16" s="162"/>
      <c r="IWO16" s="162"/>
      <c r="IWP16" s="162"/>
      <c r="IWQ16" s="162"/>
      <c r="IWR16" s="162"/>
      <c r="IWS16" s="162"/>
      <c r="IWT16" s="162"/>
      <c r="IWU16" s="162"/>
      <c r="IWV16" s="162"/>
      <c r="IWW16" s="162"/>
      <c r="IWX16" s="162"/>
      <c r="IWY16" s="162"/>
      <c r="IWZ16" s="162"/>
      <c r="IXA16" s="162"/>
      <c r="IXB16" s="162"/>
      <c r="IXC16" s="162"/>
      <c r="IXD16" s="162"/>
      <c r="IXE16" s="162"/>
      <c r="IXF16" s="162"/>
      <c r="IXG16" s="162"/>
      <c r="IXH16" s="162"/>
      <c r="IXI16" s="162"/>
      <c r="IXJ16" s="162"/>
      <c r="IXK16" s="162"/>
      <c r="IXL16" s="162"/>
      <c r="IXM16" s="162"/>
      <c r="IXN16" s="162"/>
      <c r="IXO16" s="162"/>
      <c r="IXP16" s="162"/>
      <c r="IXQ16" s="162"/>
      <c r="IXR16" s="162"/>
      <c r="IXS16" s="162"/>
      <c r="IXT16" s="162"/>
      <c r="IXU16" s="162"/>
      <c r="IXV16" s="162"/>
      <c r="IXW16" s="162"/>
      <c r="IXX16" s="162"/>
      <c r="IXY16" s="162"/>
      <c r="IXZ16" s="162"/>
      <c r="IYA16" s="162"/>
      <c r="IYB16" s="162"/>
      <c r="IYC16" s="162"/>
      <c r="IYD16" s="162"/>
      <c r="IYE16" s="162"/>
      <c r="IYF16" s="162"/>
      <c r="IYG16" s="162"/>
      <c r="IYH16" s="162"/>
      <c r="IYI16" s="162"/>
      <c r="IYJ16" s="162"/>
      <c r="IYK16" s="162"/>
      <c r="IYL16" s="162"/>
      <c r="IYM16" s="162"/>
      <c r="IYN16" s="162"/>
      <c r="IYO16" s="162"/>
      <c r="IYP16" s="162"/>
      <c r="IYQ16" s="162"/>
      <c r="IYR16" s="162"/>
      <c r="IYS16" s="162"/>
      <c r="IYT16" s="162"/>
      <c r="IYU16" s="162"/>
      <c r="IYV16" s="162"/>
      <c r="IYW16" s="162"/>
      <c r="IYX16" s="162"/>
      <c r="IYY16" s="162"/>
      <c r="IYZ16" s="162"/>
      <c r="IZA16" s="162"/>
      <c r="IZB16" s="162"/>
      <c r="IZC16" s="162"/>
      <c r="IZD16" s="162"/>
      <c r="IZE16" s="162"/>
      <c r="IZF16" s="162"/>
      <c r="IZG16" s="162"/>
      <c r="IZH16" s="162"/>
      <c r="IZI16" s="162"/>
      <c r="IZJ16" s="162"/>
      <c r="IZK16" s="162"/>
      <c r="IZL16" s="162"/>
      <c r="IZM16" s="162"/>
      <c r="IZN16" s="162"/>
      <c r="IZO16" s="162"/>
      <c r="IZP16" s="162"/>
      <c r="IZQ16" s="162"/>
      <c r="IZR16" s="162"/>
      <c r="IZS16" s="162"/>
      <c r="IZT16" s="162"/>
      <c r="IZU16" s="162"/>
      <c r="IZV16" s="162"/>
      <c r="IZW16" s="162"/>
      <c r="IZX16" s="162"/>
      <c r="IZY16" s="162"/>
      <c r="IZZ16" s="162"/>
      <c r="JAA16" s="162"/>
      <c r="JAB16" s="162"/>
      <c r="JAC16" s="162"/>
      <c r="JAD16" s="162"/>
      <c r="JAE16" s="162"/>
      <c r="JAF16" s="162"/>
      <c r="JAG16" s="162"/>
      <c r="JAH16" s="162"/>
      <c r="JAI16" s="162"/>
      <c r="JAJ16" s="162"/>
      <c r="JAK16" s="162"/>
      <c r="JAL16" s="162"/>
      <c r="JAM16" s="162"/>
      <c r="JAN16" s="162"/>
      <c r="JAO16" s="162"/>
      <c r="JAP16" s="162"/>
      <c r="JAQ16" s="162"/>
      <c r="JAR16" s="162"/>
      <c r="JAS16" s="162"/>
      <c r="JAT16" s="162"/>
      <c r="JAU16" s="162"/>
      <c r="JAV16" s="162"/>
      <c r="JAW16" s="162"/>
      <c r="JAX16" s="162"/>
      <c r="JAY16" s="162"/>
      <c r="JAZ16" s="162"/>
      <c r="JBA16" s="162"/>
      <c r="JBB16" s="162"/>
      <c r="JBC16" s="162"/>
      <c r="JBD16" s="162"/>
      <c r="JBE16" s="162"/>
      <c r="JBF16" s="162"/>
      <c r="JBG16" s="162"/>
      <c r="JBH16" s="162"/>
      <c r="JBI16" s="162"/>
      <c r="JBJ16" s="162"/>
      <c r="JBK16" s="162"/>
      <c r="JBL16" s="162"/>
      <c r="JBM16" s="162"/>
      <c r="JBN16" s="162"/>
      <c r="JBO16" s="162"/>
      <c r="JBP16" s="162"/>
      <c r="JBQ16" s="162"/>
      <c r="JBR16" s="162"/>
      <c r="JBS16" s="162"/>
      <c r="JBT16" s="162"/>
      <c r="JBU16" s="162"/>
      <c r="JBV16" s="162"/>
      <c r="JBW16" s="162"/>
      <c r="JBX16" s="162"/>
      <c r="JBY16" s="162"/>
      <c r="JBZ16" s="162"/>
      <c r="JCA16" s="162"/>
      <c r="JCB16" s="162"/>
      <c r="JCC16" s="162"/>
      <c r="JCD16" s="162"/>
      <c r="JCE16" s="162"/>
      <c r="JCF16" s="162"/>
      <c r="JCG16" s="162"/>
      <c r="JCH16" s="162"/>
      <c r="JCI16" s="162"/>
      <c r="JCJ16" s="162"/>
      <c r="JCK16" s="162"/>
      <c r="JCL16" s="162"/>
      <c r="JCM16" s="162"/>
      <c r="JCN16" s="162"/>
      <c r="JCO16" s="162"/>
      <c r="JCP16" s="162"/>
      <c r="JCQ16" s="162"/>
      <c r="JCR16" s="162"/>
      <c r="JCS16" s="162"/>
      <c r="JCT16" s="162"/>
      <c r="JCU16" s="162"/>
      <c r="JCV16" s="162"/>
      <c r="JCW16" s="162"/>
      <c r="JCX16" s="162"/>
      <c r="JCY16" s="162"/>
      <c r="JCZ16" s="162"/>
      <c r="JDA16" s="162"/>
      <c r="JDB16" s="162"/>
      <c r="JDC16" s="162"/>
      <c r="JDD16" s="162"/>
      <c r="JDE16" s="162"/>
      <c r="JDF16" s="162"/>
      <c r="JDG16" s="162"/>
      <c r="JDH16" s="162"/>
      <c r="JDI16" s="162"/>
      <c r="JDJ16" s="162"/>
      <c r="JDK16" s="162"/>
      <c r="JDL16" s="162"/>
      <c r="JDM16" s="162"/>
      <c r="JDN16" s="162"/>
      <c r="JDO16" s="162"/>
      <c r="JDP16" s="162"/>
      <c r="JDQ16" s="162"/>
      <c r="JDR16" s="162"/>
      <c r="JDS16" s="162"/>
      <c r="JDT16" s="162"/>
      <c r="JDU16" s="162"/>
      <c r="JDV16" s="162"/>
      <c r="JDW16" s="162"/>
      <c r="JDX16" s="162"/>
      <c r="JDY16" s="162"/>
      <c r="JDZ16" s="162"/>
      <c r="JEA16" s="162"/>
      <c r="JEB16" s="162"/>
      <c r="JEC16" s="162"/>
      <c r="JED16" s="162"/>
      <c r="JEE16" s="162"/>
      <c r="JEF16" s="162"/>
      <c r="JEG16" s="162"/>
      <c r="JEH16" s="162"/>
      <c r="JEI16" s="162"/>
      <c r="JEJ16" s="162"/>
      <c r="JEK16" s="162"/>
      <c r="JEL16" s="162"/>
      <c r="JEM16" s="162"/>
      <c r="JEN16" s="162"/>
      <c r="JEO16" s="162"/>
      <c r="JEP16" s="162"/>
      <c r="JEQ16" s="162"/>
      <c r="JER16" s="162"/>
      <c r="JES16" s="162"/>
      <c r="JET16" s="162"/>
      <c r="JEU16" s="162"/>
      <c r="JEV16" s="162"/>
      <c r="JEW16" s="162"/>
      <c r="JEX16" s="162"/>
      <c r="JEY16" s="162"/>
      <c r="JEZ16" s="162"/>
      <c r="JFA16" s="162"/>
      <c r="JFB16" s="162"/>
      <c r="JFC16" s="162"/>
      <c r="JFD16" s="162"/>
      <c r="JFE16" s="162"/>
      <c r="JFF16" s="162"/>
      <c r="JFG16" s="162"/>
      <c r="JFH16" s="162"/>
      <c r="JFI16" s="162"/>
      <c r="JFJ16" s="162"/>
      <c r="JFK16" s="162"/>
      <c r="JFL16" s="162"/>
      <c r="JFM16" s="162"/>
      <c r="JFN16" s="162"/>
      <c r="JFO16" s="162"/>
      <c r="JFP16" s="162"/>
      <c r="JFQ16" s="162"/>
      <c r="JFR16" s="162"/>
      <c r="JFS16" s="162"/>
      <c r="JFT16" s="162"/>
      <c r="JFU16" s="162"/>
      <c r="JFV16" s="162"/>
      <c r="JFW16" s="162"/>
      <c r="JFX16" s="162"/>
      <c r="JFY16" s="162"/>
      <c r="JFZ16" s="162"/>
      <c r="JGA16" s="162"/>
      <c r="JGB16" s="162"/>
      <c r="JGC16" s="162"/>
      <c r="JGD16" s="162"/>
      <c r="JGE16" s="162"/>
      <c r="JGF16" s="162"/>
      <c r="JGG16" s="162"/>
      <c r="JGH16" s="162"/>
      <c r="JGI16" s="162"/>
      <c r="JGJ16" s="162"/>
      <c r="JGK16" s="162"/>
      <c r="JGL16" s="162"/>
      <c r="JGM16" s="162"/>
      <c r="JGN16" s="162"/>
      <c r="JGO16" s="162"/>
      <c r="JGP16" s="162"/>
      <c r="JGQ16" s="162"/>
      <c r="JGR16" s="162"/>
      <c r="JGS16" s="162"/>
      <c r="JGT16" s="162"/>
      <c r="JGU16" s="162"/>
      <c r="JGV16" s="162"/>
      <c r="JGW16" s="162"/>
      <c r="JGX16" s="162"/>
      <c r="JGY16" s="162"/>
      <c r="JGZ16" s="162"/>
      <c r="JHA16" s="162"/>
      <c r="JHB16" s="162"/>
      <c r="JHC16" s="162"/>
      <c r="JHD16" s="162"/>
      <c r="JHE16" s="162"/>
      <c r="JHF16" s="162"/>
      <c r="JHG16" s="162"/>
      <c r="JHH16" s="162"/>
      <c r="JHI16" s="162"/>
      <c r="JHJ16" s="162"/>
      <c r="JHK16" s="162"/>
      <c r="JHL16" s="162"/>
      <c r="JHM16" s="162"/>
      <c r="JHN16" s="162"/>
      <c r="JHO16" s="162"/>
      <c r="JHP16" s="162"/>
      <c r="JHQ16" s="162"/>
      <c r="JHR16" s="162"/>
      <c r="JHS16" s="162"/>
      <c r="JHT16" s="162"/>
      <c r="JHU16" s="162"/>
      <c r="JHV16" s="162"/>
      <c r="JHW16" s="162"/>
      <c r="JHX16" s="162"/>
      <c r="JHY16" s="162"/>
      <c r="JHZ16" s="162"/>
      <c r="JIA16" s="162"/>
      <c r="JIB16" s="162"/>
      <c r="JIC16" s="162"/>
      <c r="JID16" s="162"/>
      <c r="JIE16" s="162"/>
      <c r="JIF16" s="162"/>
      <c r="JIG16" s="162"/>
      <c r="JIH16" s="162"/>
      <c r="JII16" s="162"/>
      <c r="JIJ16" s="162"/>
      <c r="JIK16" s="162"/>
      <c r="JIL16" s="162"/>
      <c r="JIM16" s="162"/>
      <c r="JIN16" s="162"/>
      <c r="JIO16" s="162"/>
      <c r="JIP16" s="162"/>
      <c r="JIQ16" s="162"/>
      <c r="JIR16" s="162"/>
      <c r="JIS16" s="162"/>
      <c r="JIT16" s="162"/>
      <c r="JIU16" s="162"/>
      <c r="JIV16" s="162"/>
      <c r="JIW16" s="162"/>
      <c r="JIX16" s="162"/>
      <c r="JIY16" s="162"/>
      <c r="JIZ16" s="162"/>
      <c r="JJA16" s="162"/>
      <c r="JJB16" s="162"/>
      <c r="JJC16" s="162"/>
      <c r="JJD16" s="162"/>
      <c r="JJE16" s="162"/>
      <c r="JJF16" s="162"/>
      <c r="JJG16" s="162"/>
      <c r="JJH16" s="162"/>
      <c r="JJI16" s="162"/>
      <c r="JJJ16" s="162"/>
      <c r="JJK16" s="162"/>
      <c r="JJL16" s="162"/>
      <c r="JJM16" s="162"/>
      <c r="JJN16" s="162"/>
      <c r="JJO16" s="162"/>
      <c r="JJP16" s="162"/>
      <c r="JJQ16" s="162"/>
      <c r="JJR16" s="162"/>
      <c r="JJS16" s="162"/>
      <c r="JJT16" s="162"/>
      <c r="JJU16" s="162"/>
      <c r="JJV16" s="162"/>
      <c r="JJW16" s="162"/>
      <c r="JJX16" s="162"/>
      <c r="JJY16" s="162"/>
      <c r="JJZ16" s="162"/>
      <c r="JKA16" s="162"/>
      <c r="JKB16" s="162"/>
      <c r="JKC16" s="162"/>
      <c r="JKD16" s="162"/>
      <c r="JKE16" s="162"/>
      <c r="JKF16" s="162"/>
      <c r="JKG16" s="162"/>
      <c r="JKH16" s="162"/>
      <c r="JKI16" s="162"/>
      <c r="JKJ16" s="162"/>
      <c r="JKK16" s="162"/>
      <c r="JKL16" s="162"/>
      <c r="JKM16" s="162"/>
      <c r="JKN16" s="162"/>
      <c r="JKO16" s="162"/>
      <c r="JKP16" s="162"/>
      <c r="JKQ16" s="162"/>
      <c r="JKR16" s="162"/>
      <c r="JKS16" s="162"/>
      <c r="JKT16" s="162"/>
      <c r="JKU16" s="162"/>
      <c r="JKV16" s="162"/>
      <c r="JKW16" s="162"/>
      <c r="JKX16" s="162"/>
      <c r="JKY16" s="162"/>
      <c r="JKZ16" s="162"/>
      <c r="JLA16" s="162"/>
      <c r="JLB16" s="162"/>
      <c r="JLC16" s="162"/>
      <c r="JLD16" s="162"/>
      <c r="JLE16" s="162"/>
      <c r="JLF16" s="162"/>
      <c r="JLG16" s="162"/>
      <c r="JLH16" s="162"/>
      <c r="JLI16" s="162"/>
      <c r="JLJ16" s="162"/>
      <c r="JLK16" s="162"/>
      <c r="JLL16" s="162"/>
      <c r="JLM16" s="162"/>
      <c r="JLN16" s="162"/>
      <c r="JLO16" s="162"/>
      <c r="JLP16" s="162"/>
      <c r="JLQ16" s="162"/>
      <c r="JLR16" s="162"/>
      <c r="JLS16" s="162"/>
      <c r="JLT16" s="162"/>
      <c r="JLU16" s="162"/>
      <c r="JLV16" s="162"/>
      <c r="JLW16" s="162"/>
      <c r="JLX16" s="162"/>
      <c r="JLY16" s="162"/>
      <c r="JLZ16" s="162"/>
      <c r="JMA16" s="162"/>
      <c r="JMB16" s="162"/>
      <c r="JMC16" s="162"/>
      <c r="JMD16" s="162"/>
      <c r="JME16" s="162"/>
      <c r="JMF16" s="162"/>
      <c r="JMG16" s="162"/>
      <c r="JMH16" s="162"/>
      <c r="JMI16" s="162"/>
      <c r="JMJ16" s="162"/>
      <c r="JMK16" s="162"/>
      <c r="JML16" s="162"/>
      <c r="JMM16" s="162"/>
      <c r="JMN16" s="162"/>
      <c r="JMO16" s="162"/>
      <c r="JMP16" s="162"/>
      <c r="JMQ16" s="162"/>
      <c r="JMR16" s="162"/>
      <c r="JMS16" s="162"/>
      <c r="JMT16" s="162"/>
      <c r="JMU16" s="162"/>
      <c r="JMV16" s="162"/>
      <c r="JMW16" s="162"/>
      <c r="JMX16" s="162"/>
      <c r="JMY16" s="162"/>
      <c r="JMZ16" s="162"/>
      <c r="JNA16" s="162"/>
      <c r="JNB16" s="162"/>
      <c r="JNC16" s="162"/>
      <c r="JND16" s="162"/>
      <c r="JNE16" s="162"/>
      <c r="JNF16" s="162"/>
      <c r="JNG16" s="162"/>
      <c r="JNH16" s="162"/>
      <c r="JNI16" s="162"/>
      <c r="JNJ16" s="162"/>
      <c r="JNK16" s="162"/>
      <c r="JNL16" s="162"/>
      <c r="JNM16" s="162"/>
      <c r="JNN16" s="162"/>
      <c r="JNO16" s="162"/>
      <c r="JNP16" s="162"/>
      <c r="JNQ16" s="162"/>
      <c r="JNR16" s="162"/>
      <c r="JNS16" s="162"/>
      <c r="JNT16" s="162"/>
      <c r="JNU16" s="162"/>
      <c r="JNV16" s="162"/>
      <c r="JNW16" s="162"/>
      <c r="JNX16" s="162"/>
      <c r="JNY16" s="162"/>
      <c r="JNZ16" s="162"/>
      <c r="JOA16" s="162"/>
      <c r="JOB16" s="162"/>
      <c r="JOC16" s="162"/>
      <c r="JOD16" s="162"/>
      <c r="JOE16" s="162"/>
      <c r="JOF16" s="162"/>
      <c r="JOG16" s="162"/>
      <c r="JOH16" s="162"/>
      <c r="JOI16" s="162"/>
      <c r="JOJ16" s="162"/>
      <c r="JOK16" s="162"/>
      <c r="JOL16" s="162"/>
      <c r="JOM16" s="162"/>
      <c r="JON16" s="162"/>
      <c r="JOO16" s="162"/>
      <c r="JOP16" s="162"/>
      <c r="JOQ16" s="162"/>
      <c r="JOR16" s="162"/>
      <c r="JOS16" s="162"/>
      <c r="JOT16" s="162"/>
      <c r="JOU16" s="162"/>
      <c r="JOV16" s="162"/>
      <c r="JOW16" s="162"/>
      <c r="JOX16" s="162"/>
      <c r="JOY16" s="162"/>
      <c r="JOZ16" s="162"/>
      <c r="JPA16" s="162"/>
      <c r="JPB16" s="162"/>
      <c r="JPC16" s="162"/>
      <c r="JPD16" s="162"/>
      <c r="JPE16" s="162"/>
      <c r="JPF16" s="162"/>
      <c r="JPG16" s="162"/>
      <c r="JPH16" s="162"/>
      <c r="JPI16" s="162"/>
      <c r="JPJ16" s="162"/>
      <c r="JPK16" s="162"/>
      <c r="JPL16" s="162"/>
      <c r="JPM16" s="162"/>
      <c r="JPN16" s="162"/>
      <c r="JPO16" s="162"/>
      <c r="JPP16" s="162"/>
      <c r="JPQ16" s="162"/>
      <c r="JPR16" s="162"/>
      <c r="JPS16" s="162"/>
      <c r="JPT16" s="162"/>
      <c r="JPU16" s="162"/>
      <c r="JPV16" s="162"/>
      <c r="JPW16" s="162"/>
      <c r="JPX16" s="162"/>
      <c r="JPY16" s="162"/>
      <c r="JPZ16" s="162"/>
      <c r="JQA16" s="162"/>
      <c r="JQB16" s="162"/>
      <c r="JQC16" s="162"/>
      <c r="JQD16" s="162"/>
      <c r="JQE16" s="162"/>
      <c r="JQF16" s="162"/>
      <c r="JQG16" s="162"/>
      <c r="JQH16" s="162"/>
      <c r="JQI16" s="162"/>
      <c r="JQJ16" s="162"/>
      <c r="JQK16" s="162"/>
      <c r="JQL16" s="162"/>
      <c r="JQM16" s="162"/>
      <c r="JQN16" s="162"/>
      <c r="JQO16" s="162"/>
      <c r="JQP16" s="162"/>
      <c r="JQQ16" s="162"/>
      <c r="JQR16" s="162"/>
      <c r="JQS16" s="162"/>
      <c r="JQT16" s="162"/>
      <c r="JQU16" s="162"/>
      <c r="JQV16" s="162"/>
      <c r="JQW16" s="162"/>
      <c r="JQX16" s="162"/>
      <c r="JQY16" s="162"/>
      <c r="JQZ16" s="162"/>
      <c r="JRA16" s="162"/>
      <c r="JRB16" s="162"/>
      <c r="JRC16" s="162"/>
      <c r="JRD16" s="162"/>
      <c r="JRE16" s="162"/>
      <c r="JRF16" s="162"/>
      <c r="JRG16" s="162"/>
      <c r="JRH16" s="162"/>
      <c r="JRI16" s="162"/>
      <c r="JRJ16" s="162"/>
      <c r="JRK16" s="162"/>
      <c r="JRL16" s="162"/>
      <c r="JRM16" s="162"/>
      <c r="JRN16" s="162"/>
      <c r="JRO16" s="162"/>
      <c r="JRP16" s="162"/>
      <c r="JRQ16" s="162"/>
      <c r="JRR16" s="162"/>
      <c r="JRS16" s="162"/>
      <c r="JRT16" s="162"/>
      <c r="JRU16" s="162"/>
      <c r="JRV16" s="162"/>
      <c r="JRW16" s="162"/>
      <c r="JRX16" s="162"/>
      <c r="JRY16" s="162"/>
      <c r="JRZ16" s="162"/>
      <c r="JSA16" s="162"/>
      <c r="JSB16" s="162"/>
      <c r="JSC16" s="162"/>
      <c r="JSD16" s="162"/>
      <c r="JSE16" s="162"/>
      <c r="JSF16" s="162"/>
      <c r="JSG16" s="162"/>
      <c r="JSH16" s="162"/>
      <c r="JSI16" s="162"/>
      <c r="JSJ16" s="162"/>
      <c r="JSK16" s="162"/>
      <c r="JSL16" s="162"/>
      <c r="JSM16" s="162"/>
      <c r="JSN16" s="162"/>
      <c r="JSO16" s="162"/>
      <c r="JSP16" s="162"/>
      <c r="JSQ16" s="162"/>
      <c r="JSR16" s="162"/>
      <c r="JSS16" s="162"/>
      <c r="JST16" s="162"/>
      <c r="JSU16" s="162"/>
      <c r="JSV16" s="162"/>
      <c r="JSW16" s="162"/>
      <c r="JSX16" s="162"/>
      <c r="JSY16" s="162"/>
      <c r="JSZ16" s="162"/>
      <c r="JTA16" s="162"/>
      <c r="JTB16" s="162"/>
      <c r="JTC16" s="162"/>
      <c r="JTD16" s="162"/>
      <c r="JTE16" s="162"/>
      <c r="JTF16" s="162"/>
      <c r="JTG16" s="162"/>
      <c r="JTH16" s="162"/>
      <c r="JTI16" s="162"/>
      <c r="JTJ16" s="162"/>
      <c r="JTK16" s="162"/>
      <c r="JTL16" s="162"/>
      <c r="JTM16" s="162"/>
      <c r="JTN16" s="162"/>
      <c r="JTO16" s="162"/>
      <c r="JTP16" s="162"/>
      <c r="JTQ16" s="162"/>
      <c r="JTR16" s="162"/>
      <c r="JTS16" s="162"/>
      <c r="JTT16" s="162"/>
      <c r="JTU16" s="162"/>
      <c r="JTV16" s="162"/>
      <c r="JTW16" s="162"/>
      <c r="JTX16" s="162"/>
      <c r="JTY16" s="162"/>
      <c r="JTZ16" s="162"/>
      <c r="JUA16" s="162"/>
      <c r="JUB16" s="162"/>
      <c r="JUC16" s="162"/>
      <c r="JUD16" s="162"/>
      <c r="JUE16" s="162"/>
      <c r="JUF16" s="162"/>
      <c r="JUG16" s="162"/>
      <c r="JUH16" s="162"/>
      <c r="JUI16" s="162"/>
      <c r="JUJ16" s="162"/>
      <c r="JUK16" s="162"/>
      <c r="JUL16" s="162"/>
      <c r="JUM16" s="162"/>
      <c r="JUN16" s="162"/>
      <c r="JUO16" s="162"/>
      <c r="JUP16" s="162"/>
      <c r="JUQ16" s="162"/>
      <c r="JUR16" s="162"/>
      <c r="JUS16" s="162"/>
      <c r="JUT16" s="162"/>
      <c r="JUU16" s="162"/>
      <c r="JUV16" s="162"/>
      <c r="JUW16" s="162"/>
      <c r="JUX16" s="162"/>
      <c r="JUY16" s="162"/>
      <c r="JUZ16" s="162"/>
      <c r="JVA16" s="162"/>
      <c r="JVB16" s="162"/>
      <c r="JVC16" s="162"/>
      <c r="JVD16" s="162"/>
      <c r="JVE16" s="162"/>
      <c r="JVF16" s="162"/>
      <c r="JVG16" s="162"/>
      <c r="JVH16" s="162"/>
      <c r="JVI16" s="162"/>
      <c r="JVJ16" s="162"/>
      <c r="JVK16" s="162"/>
      <c r="JVL16" s="162"/>
      <c r="JVM16" s="162"/>
      <c r="JVN16" s="162"/>
      <c r="JVO16" s="162"/>
      <c r="JVP16" s="162"/>
      <c r="JVQ16" s="162"/>
      <c r="JVR16" s="162"/>
      <c r="JVS16" s="162"/>
      <c r="JVT16" s="162"/>
      <c r="JVU16" s="162"/>
      <c r="JVV16" s="162"/>
      <c r="JVW16" s="162"/>
      <c r="JVX16" s="162"/>
      <c r="JVY16" s="162"/>
      <c r="JVZ16" s="162"/>
      <c r="JWA16" s="162"/>
      <c r="JWB16" s="162"/>
      <c r="JWC16" s="162"/>
      <c r="JWD16" s="162"/>
      <c r="JWE16" s="162"/>
      <c r="JWF16" s="162"/>
      <c r="JWG16" s="162"/>
      <c r="JWH16" s="162"/>
      <c r="JWI16" s="162"/>
      <c r="JWJ16" s="162"/>
      <c r="JWK16" s="162"/>
      <c r="JWL16" s="162"/>
      <c r="JWM16" s="162"/>
      <c r="JWN16" s="162"/>
      <c r="JWO16" s="162"/>
      <c r="JWP16" s="162"/>
      <c r="JWQ16" s="162"/>
      <c r="JWR16" s="162"/>
      <c r="JWS16" s="162"/>
      <c r="JWT16" s="162"/>
      <c r="JWU16" s="162"/>
      <c r="JWV16" s="162"/>
      <c r="JWW16" s="162"/>
      <c r="JWX16" s="162"/>
      <c r="JWY16" s="162"/>
      <c r="JWZ16" s="162"/>
      <c r="JXA16" s="162"/>
      <c r="JXB16" s="162"/>
      <c r="JXC16" s="162"/>
      <c r="JXD16" s="162"/>
      <c r="JXE16" s="162"/>
      <c r="JXF16" s="162"/>
      <c r="JXG16" s="162"/>
      <c r="JXH16" s="162"/>
      <c r="JXI16" s="162"/>
      <c r="JXJ16" s="162"/>
      <c r="JXK16" s="162"/>
      <c r="JXL16" s="162"/>
      <c r="JXM16" s="162"/>
      <c r="JXN16" s="162"/>
      <c r="JXO16" s="162"/>
      <c r="JXP16" s="162"/>
      <c r="JXQ16" s="162"/>
      <c r="JXR16" s="162"/>
      <c r="JXS16" s="162"/>
      <c r="JXT16" s="162"/>
      <c r="JXU16" s="162"/>
      <c r="JXV16" s="162"/>
      <c r="JXW16" s="162"/>
      <c r="JXX16" s="162"/>
      <c r="JXY16" s="162"/>
      <c r="JXZ16" s="162"/>
      <c r="JYA16" s="162"/>
      <c r="JYB16" s="162"/>
      <c r="JYC16" s="162"/>
      <c r="JYD16" s="162"/>
      <c r="JYE16" s="162"/>
      <c r="JYF16" s="162"/>
      <c r="JYG16" s="162"/>
      <c r="JYH16" s="162"/>
      <c r="JYI16" s="162"/>
      <c r="JYJ16" s="162"/>
      <c r="JYK16" s="162"/>
      <c r="JYL16" s="162"/>
      <c r="JYM16" s="162"/>
      <c r="JYN16" s="162"/>
      <c r="JYO16" s="162"/>
      <c r="JYP16" s="162"/>
      <c r="JYQ16" s="162"/>
      <c r="JYR16" s="162"/>
      <c r="JYS16" s="162"/>
      <c r="JYT16" s="162"/>
      <c r="JYU16" s="162"/>
      <c r="JYV16" s="162"/>
      <c r="JYW16" s="162"/>
      <c r="JYX16" s="162"/>
      <c r="JYY16" s="162"/>
      <c r="JYZ16" s="162"/>
      <c r="JZA16" s="162"/>
      <c r="JZB16" s="162"/>
      <c r="JZC16" s="162"/>
      <c r="JZD16" s="162"/>
      <c r="JZE16" s="162"/>
      <c r="JZF16" s="162"/>
      <c r="JZG16" s="162"/>
      <c r="JZH16" s="162"/>
      <c r="JZI16" s="162"/>
      <c r="JZJ16" s="162"/>
      <c r="JZK16" s="162"/>
      <c r="JZL16" s="162"/>
      <c r="JZM16" s="162"/>
      <c r="JZN16" s="162"/>
      <c r="JZO16" s="162"/>
      <c r="JZP16" s="162"/>
      <c r="JZQ16" s="162"/>
      <c r="JZR16" s="162"/>
      <c r="JZS16" s="162"/>
      <c r="JZT16" s="162"/>
      <c r="JZU16" s="162"/>
      <c r="JZV16" s="162"/>
      <c r="JZW16" s="162"/>
      <c r="JZX16" s="162"/>
      <c r="JZY16" s="162"/>
      <c r="JZZ16" s="162"/>
      <c r="KAA16" s="162"/>
      <c r="KAB16" s="162"/>
      <c r="KAC16" s="162"/>
      <c r="KAD16" s="162"/>
      <c r="KAE16" s="162"/>
      <c r="KAF16" s="162"/>
      <c r="KAG16" s="162"/>
      <c r="KAH16" s="162"/>
      <c r="KAI16" s="162"/>
      <c r="KAJ16" s="162"/>
      <c r="KAK16" s="162"/>
      <c r="KAL16" s="162"/>
      <c r="KAM16" s="162"/>
      <c r="KAN16" s="162"/>
      <c r="KAO16" s="162"/>
      <c r="KAP16" s="162"/>
      <c r="KAQ16" s="162"/>
      <c r="KAR16" s="162"/>
      <c r="KAS16" s="162"/>
      <c r="KAT16" s="162"/>
      <c r="KAU16" s="162"/>
      <c r="KAV16" s="162"/>
      <c r="KAW16" s="162"/>
      <c r="KAX16" s="162"/>
      <c r="KAY16" s="162"/>
      <c r="KAZ16" s="162"/>
      <c r="KBA16" s="162"/>
      <c r="KBB16" s="162"/>
      <c r="KBC16" s="162"/>
      <c r="KBD16" s="162"/>
      <c r="KBE16" s="162"/>
      <c r="KBF16" s="162"/>
      <c r="KBG16" s="162"/>
      <c r="KBH16" s="162"/>
      <c r="KBI16" s="162"/>
      <c r="KBJ16" s="162"/>
      <c r="KBK16" s="162"/>
      <c r="KBL16" s="162"/>
      <c r="KBM16" s="162"/>
      <c r="KBN16" s="162"/>
      <c r="KBO16" s="162"/>
      <c r="KBP16" s="162"/>
      <c r="KBQ16" s="162"/>
      <c r="KBR16" s="162"/>
      <c r="KBS16" s="162"/>
      <c r="KBT16" s="162"/>
      <c r="KBU16" s="162"/>
      <c r="KBV16" s="162"/>
      <c r="KBW16" s="162"/>
      <c r="KBX16" s="162"/>
      <c r="KBY16" s="162"/>
      <c r="KBZ16" s="162"/>
      <c r="KCA16" s="162"/>
      <c r="KCB16" s="162"/>
      <c r="KCC16" s="162"/>
      <c r="KCD16" s="162"/>
      <c r="KCE16" s="162"/>
      <c r="KCF16" s="162"/>
      <c r="KCG16" s="162"/>
      <c r="KCH16" s="162"/>
      <c r="KCI16" s="162"/>
      <c r="KCJ16" s="162"/>
      <c r="KCK16" s="162"/>
      <c r="KCL16" s="162"/>
      <c r="KCM16" s="162"/>
      <c r="KCN16" s="162"/>
      <c r="KCO16" s="162"/>
      <c r="KCP16" s="162"/>
      <c r="KCQ16" s="162"/>
      <c r="KCR16" s="162"/>
      <c r="KCS16" s="162"/>
      <c r="KCT16" s="162"/>
      <c r="KCU16" s="162"/>
      <c r="KCV16" s="162"/>
      <c r="KCW16" s="162"/>
      <c r="KCX16" s="162"/>
      <c r="KCY16" s="162"/>
      <c r="KCZ16" s="162"/>
      <c r="KDA16" s="162"/>
      <c r="KDB16" s="162"/>
      <c r="KDC16" s="162"/>
      <c r="KDD16" s="162"/>
      <c r="KDE16" s="162"/>
      <c r="KDF16" s="162"/>
      <c r="KDG16" s="162"/>
      <c r="KDH16" s="162"/>
      <c r="KDI16" s="162"/>
      <c r="KDJ16" s="162"/>
      <c r="KDK16" s="162"/>
      <c r="KDL16" s="162"/>
      <c r="KDM16" s="162"/>
      <c r="KDN16" s="162"/>
      <c r="KDO16" s="162"/>
      <c r="KDP16" s="162"/>
      <c r="KDQ16" s="162"/>
      <c r="KDR16" s="162"/>
      <c r="KDS16" s="162"/>
      <c r="KDT16" s="162"/>
      <c r="KDU16" s="162"/>
      <c r="KDV16" s="162"/>
      <c r="KDW16" s="162"/>
      <c r="KDX16" s="162"/>
      <c r="KDY16" s="162"/>
      <c r="KDZ16" s="162"/>
      <c r="KEA16" s="162"/>
      <c r="KEB16" s="162"/>
      <c r="KEC16" s="162"/>
      <c r="KED16" s="162"/>
      <c r="KEE16" s="162"/>
      <c r="KEF16" s="162"/>
      <c r="KEG16" s="162"/>
      <c r="KEH16" s="162"/>
      <c r="KEI16" s="162"/>
      <c r="KEJ16" s="162"/>
      <c r="KEK16" s="162"/>
      <c r="KEL16" s="162"/>
      <c r="KEM16" s="162"/>
      <c r="KEN16" s="162"/>
      <c r="KEO16" s="162"/>
      <c r="KEP16" s="162"/>
      <c r="KEQ16" s="162"/>
      <c r="KER16" s="162"/>
      <c r="KES16" s="162"/>
      <c r="KET16" s="162"/>
      <c r="KEU16" s="162"/>
      <c r="KEV16" s="162"/>
      <c r="KEW16" s="162"/>
      <c r="KEX16" s="162"/>
      <c r="KEY16" s="162"/>
      <c r="KEZ16" s="162"/>
      <c r="KFA16" s="162"/>
      <c r="KFB16" s="162"/>
      <c r="KFC16" s="162"/>
      <c r="KFD16" s="162"/>
      <c r="KFE16" s="162"/>
      <c r="KFF16" s="162"/>
      <c r="KFG16" s="162"/>
      <c r="KFH16" s="162"/>
      <c r="KFI16" s="162"/>
      <c r="KFJ16" s="162"/>
      <c r="KFK16" s="162"/>
      <c r="KFL16" s="162"/>
      <c r="KFM16" s="162"/>
      <c r="KFN16" s="162"/>
      <c r="KFO16" s="162"/>
      <c r="KFP16" s="162"/>
      <c r="KFQ16" s="162"/>
      <c r="KFR16" s="162"/>
      <c r="KFS16" s="162"/>
      <c r="KFT16" s="162"/>
      <c r="KFU16" s="162"/>
      <c r="KFV16" s="162"/>
      <c r="KFW16" s="162"/>
      <c r="KFX16" s="162"/>
      <c r="KFY16" s="162"/>
      <c r="KFZ16" s="162"/>
      <c r="KGA16" s="162"/>
      <c r="KGB16" s="162"/>
      <c r="KGC16" s="162"/>
      <c r="KGD16" s="162"/>
      <c r="KGE16" s="162"/>
      <c r="KGF16" s="162"/>
      <c r="KGG16" s="162"/>
      <c r="KGH16" s="162"/>
      <c r="KGI16" s="162"/>
      <c r="KGJ16" s="162"/>
      <c r="KGK16" s="162"/>
      <c r="KGL16" s="162"/>
      <c r="KGM16" s="162"/>
      <c r="KGN16" s="162"/>
      <c r="KGO16" s="162"/>
      <c r="KGP16" s="162"/>
      <c r="KGQ16" s="162"/>
      <c r="KGR16" s="162"/>
      <c r="KGS16" s="162"/>
      <c r="KGT16" s="162"/>
      <c r="KGU16" s="162"/>
      <c r="KGV16" s="162"/>
      <c r="KGW16" s="162"/>
      <c r="KGX16" s="162"/>
      <c r="KGY16" s="162"/>
      <c r="KGZ16" s="162"/>
      <c r="KHA16" s="162"/>
      <c r="KHB16" s="162"/>
      <c r="KHC16" s="162"/>
      <c r="KHD16" s="162"/>
      <c r="KHE16" s="162"/>
      <c r="KHF16" s="162"/>
      <c r="KHG16" s="162"/>
      <c r="KHH16" s="162"/>
      <c r="KHI16" s="162"/>
      <c r="KHJ16" s="162"/>
      <c r="KHK16" s="162"/>
      <c r="KHL16" s="162"/>
      <c r="KHM16" s="162"/>
      <c r="KHN16" s="162"/>
      <c r="KHO16" s="162"/>
      <c r="KHP16" s="162"/>
      <c r="KHQ16" s="162"/>
      <c r="KHR16" s="162"/>
      <c r="KHS16" s="162"/>
      <c r="KHT16" s="162"/>
      <c r="KHU16" s="162"/>
      <c r="KHV16" s="162"/>
      <c r="KHW16" s="162"/>
      <c r="KHX16" s="162"/>
      <c r="KHY16" s="162"/>
      <c r="KHZ16" s="162"/>
      <c r="KIA16" s="162"/>
      <c r="KIB16" s="162"/>
      <c r="KIC16" s="162"/>
      <c r="KID16" s="162"/>
      <c r="KIE16" s="162"/>
      <c r="KIF16" s="162"/>
      <c r="KIG16" s="162"/>
      <c r="KIH16" s="162"/>
      <c r="KII16" s="162"/>
      <c r="KIJ16" s="162"/>
      <c r="KIK16" s="162"/>
      <c r="KIL16" s="162"/>
      <c r="KIM16" s="162"/>
      <c r="KIN16" s="162"/>
      <c r="KIO16" s="162"/>
      <c r="KIP16" s="162"/>
      <c r="KIQ16" s="162"/>
      <c r="KIR16" s="162"/>
      <c r="KIS16" s="162"/>
      <c r="KIT16" s="162"/>
      <c r="KIU16" s="162"/>
      <c r="KIV16" s="162"/>
      <c r="KIW16" s="162"/>
      <c r="KIX16" s="162"/>
      <c r="KIY16" s="162"/>
      <c r="KIZ16" s="162"/>
      <c r="KJA16" s="162"/>
      <c r="KJB16" s="162"/>
      <c r="KJC16" s="162"/>
      <c r="KJD16" s="162"/>
      <c r="KJE16" s="162"/>
      <c r="KJF16" s="162"/>
      <c r="KJG16" s="162"/>
      <c r="KJH16" s="162"/>
      <c r="KJI16" s="162"/>
      <c r="KJJ16" s="162"/>
      <c r="KJK16" s="162"/>
      <c r="KJL16" s="162"/>
      <c r="KJM16" s="162"/>
      <c r="KJN16" s="162"/>
      <c r="KJO16" s="162"/>
      <c r="KJP16" s="162"/>
      <c r="KJQ16" s="162"/>
      <c r="KJR16" s="162"/>
      <c r="KJS16" s="162"/>
      <c r="KJT16" s="162"/>
      <c r="KJU16" s="162"/>
      <c r="KJV16" s="162"/>
      <c r="KJW16" s="162"/>
      <c r="KJX16" s="162"/>
      <c r="KJY16" s="162"/>
      <c r="KJZ16" s="162"/>
      <c r="KKA16" s="162"/>
      <c r="KKB16" s="162"/>
      <c r="KKC16" s="162"/>
      <c r="KKD16" s="162"/>
      <c r="KKE16" s="162"/>
      <c r="KKF16" s="162"/>
      <c r="KKG16" s="162"/>
      <c r="KKH16" s="162"/>
      <c r="KKI16" s="162"/>
      <c r="KKJ16" s="162"/>
      <c r="KKK16" s="162"/>
      <c r="KKL16" s="162"/>
      <c r="KKM16" s="162"/>
      <c r="KKN16" s="162"/>
      <c r="KKO16" s="162"/>
      <c r="KKP16" s="162"/>
      <c r="KKQ16" s="162"/>
      <c r="KKR16" s="162"/>
      <c r="KKS16" s="162"/>
      <c r="KKT16" s="162"/>
      <c r="KKU16" s="162"/>
      <c r="KKV16" s="162"/>
      <c r="KKW16" s="162"/>
      <c r="KKX16" s="162"/>
      <c r="KKY16" s="162"/>
      <c r="KKZ16" s="162"/>
      <c r="KLA16" s="162"/>
      <c r="KLB16" s="162"/>
      <c r="KLC16" s="162"/>
      <c r="KLD16" s="162"/>
      <c r="KLE16" s="162"/>
      <c r="KLF16" s="162"/>
      <c r="KLG16" s="162"/>
      <c r="KLH16" s="162"/>
      <c r="KLI16" s="162"/>
      <c r="KLJ16" s="162"/>
      <c r="KLK16" s="162"/>
      <c r="KLL16" s="162"/>
      <c r="KLM16" s="162"/>
      <c r="KLN16" s="162"/>
      <c r="KLO16" s="162"/>
      <c r="KLP16" s="162"/>
      <c r="KLQ16" s="162"/>
      <c r="KLR16" s="162"/>
      <c r="KLS16" s="162"/>
      <c r="KLT16" s="162"/>
      <c r="KLU16" s="162"/>
      <c r="KLV16" s="162"/>
      <c r="KLW16" s="162"/>
      <c r="KLX16" s="162"/>
      <c r="KLY16" s="162"/>
      <c r="KLZ16" s="162"/>
      <c r="KMA16" s="162"/>
      <c r="KMB16" s="162"/>
      <c r="KMC16" s="162"/>
      <c r="KMD16" s="162"/>
      <c r="KME16" s="162"/>
      <c r="KMF16" s="162"/>
      <c r="KMG16" s="162"/>
      <c r="KMH16" s="162"/>
      <c r="KMI16" s="162"/>
      <c r="KMJ16" s="162"/>
      <c r="KMK16" s="162"/>
      <c r="KML16" s="162"/>
      <c r="KMM16" s="162"/>
      <c r="KMN16" s="162"/>
      <c r="KMO16" s="162"/>
      <c r="KMP16" s="162"/>
      <c r="KMQ16" s="162"/>
      <c r="KMR16" s="162"/>
      <c r="KMS16" s="162"/>
      <c r="KMT16" s="162"/>
      <c r="KMU16" s="162"/>
      <c r="KMV16" s="162"/>
      <c r="KMW16" s="162"/>
      <c r="KMX16" s="162"/>
      <c r="KMY16" s="162"/>
      <c r="KMZ16" s="162"/>
      <c r="KNA16" s="162"/>
      <c r="KNB16" s="162"/>
      <c r="KNC16" s="162"/>
      <c r="KND16" s="162"/>
      <c r="KNE16" s="162"/>
      <c r="KNF16" s="162"/>
      <c r="KNG16" s="162"/>
      <c r="KNH16" s="162"/>
      <c r="KNI16" s="162"/>
      <c r="KNJ16" s="162"/>
      <c r="KNK16" s="162"/>
      <c r="KNL16" s="162"/>
      <c r="KNM16" s="162"/>
      <c r="KNN16" s="162"/>
      <c r="KNO16" s="162"/>
      <c r="KNP16" s="162"/>
      <c r="KNQ16" s="162"/>
      <c r="KNR16" s="162"/>
      <c r="KNS16" s="162"/>
      <c r="KNT16" s="162"/>
      <c r="KNU16" s="162"/>
      <c r="KNV16" s="162"/>
      <c r="KNW16" s="162"/>
      <c r="KNX16" s="162"/>
      <c r="KNY16" s="162"/>
      <c r="KNZ16" s="162"/>
      <c r="KOA16" s="162"/>
      <c r="KOB16" s="162"/>
      <c r="KOC16" s="162"/>
      <c r="KOD16" s="162"/>
      <c r="KOE16" s="162"/>
      <c r="KOF16" s="162"/>
      <c r="KOG16" s="162"/>
      <c r="KOH16" s="162"/>
      <c r="KOI16" s="162"/>
      <c r="KOJ16" s="162"/>
      <c r="KOK16" s="162"/>
      <c r="KOL16" s="162"/>
      <c r="KOM16" s="162"/>
      <c r="KON16" s="162"/>
      <c r="KOO16" s="162"/>
      <c r="KOP16" s="162"/>
      <c r="KOQ16" s="162"/>
      <c r="KOR16" s="162"/>
      <c r="KOS16" s="162"/>
      <c r="KOT16" s="162"/>
      <c r="KOU16" s="162"/>
      <c r="KOV16" s="162"/>
      <c r="KOW16" s="162"/>
      <c r="KOX16" s="162"/>
      <c r="KOY16" s="162"/>
      <c r="KOZ16" s="162"/>
      <c r="KPA16" s="162"/>
      <c r="KPB16" s="162"/>
      <c r="KPC16" s="162"/>
      <c r="KPD16" s="162"/>
      <c r="KPE16" s="162"/>
      <c r="KPF16" s="162"/>
      <c r="KPG16" s="162"/>
      <c r="KPH16" s="162"/>
      <c r="KPI16" s="162"/>
      <c r="KPJ16" s="162"/>
      <c r="KPK16" s="162"/>
      <c r="KPL16" s="162"/>
      <c r="KPM16" s="162"/>
      <c r="KPN16" s="162"/>
      <c r="KPO16" s="162"/>
      <c r="KPP16" s="162"/>
      <c r="KPQ16" s="162"/>
      <c r="KPR16" s="162"/>
      <c r="KPS16" s="162"/>
      <c r="KPT16" s="162"/>
      <c r="KPU16" s="162"/>
      <c r="KPV16" s="162"/>
      <c r="KPW16" s="162"/>
      <c r="KPX16" s="162"/>
      <c r="KPY16" s="162"/>
      <c r="KPZ16" s="162"/>
      <c r="KQA16" s="162"/>
      <c r="KQB16" s="162"/>
      <c r="KQC16" s="162"/>
      <c r="KQD16" s="162"/>
      <c r="KQE16" s="162"/>
      <c r="KQF16" s="162"/>
      <c r="KQG16" s="162"/>
      <c r="KQH16" s="162"/>
      <c r="KQI16" s="162"/>
      <c r="KQJ16" s="162"/>
      <c r="KQK16" s="162"/>
      <c r="KQL16" s="162"/>
      <c r="KQM16" s="162"/>
      <c r="KQN16" s="162"/>
      <c r="KQO16" s="162"/>
      <c r="KQP16" s="162"/>
      <c r="KQQ16" s="162"/>
      <c r="KQR16" s="162"/>
      <c r="KQS16" s="162"/>
      <c r="KQT16" s="162"/>
      <c r="KQU16" s="162"/>
      <c r="KQV16" s="162"/>
      <c r="KQW16" s="162"/>
      <c r="KQX16" s="162"/>
      <c r="KQY16" s="162"/>
      <c r="KQZ16" s="162"/>
      <c r="KRA16" s="162"/>
      <c r="KRB16" s="162"/>
      <c r="KRC16" s="162"/>
      <c r="KRD16" s="162"/>
      <c r="KRE16" s="162"/>
      <c r="KRF16" s="162"/>
      <c r="KRG16" s="162"/>
      <c r="KRH16" s="162"/>
      <c r="KRI16" s="162"/>
      <c r="KRJ16" s="162"/>
      <c r="KRK16" s="162"/>
      <c r="KRL16" s="162"/>
      <c r="KRM16" s="162"/>
      <c r="KRN16" s="162"/>
      <c r="KRO16" s="162"/>
      <c r="KRP16" s="162"/>
      <c r="KRQ16" s="162"/>
      <c r="KRR16" s="162"/>
      <c r="KRS16" s="162"/>
      <c r="KRT16" s="162"/>
      <c r="KRU16" s="162"/>
      <c r="KRV16" s="162"/>
      <c r="KRW16" s="162"/>
      <c r="KRX16" s="162"/>
      <c r="KRY16" s="162"/>
      <c r="KRZ16" s="162"/>
      <c r="KSA16" s="162"/>
      <c r="KSB16" s="162"/>
      <c r="KSC16" s="162"/>
      <c r="KSD16" s="162"/>
      <c r="KSE16" s="162"/>
      <c r="KSF16" s="162"/>
      <c r="KSG16" s="162"/>
      <c r="KSH16" s="162"/>
      <c r="KSI16" s="162"/>
      <c r="KSJ16" s="162"/>
      <c r="KSK16" s="162"/>
      <c r="KSL16" s="162"/>
      <c r="KSM16" s="162"/>
      <c r="KSN16" s="162"/>
      <c r="KSO16" s="162"/>
      <c r="KSP16" s="162"/>
      <c r="KSQ16" s="162"/>
      <c r="KSR16" s="162"/>
      <c r="KSS16" s="162"/>
      <c r="KST16" s="162"/>
      <c r="KSU16" s="162"/>
      <c r="KSV16" s="162"/>
      <c r="KSW16" s="162"/>
      <c r="KSX16" s="162"/>
      <c r="KSY16" s="162"/>
      <c r="KSZ16" s="162"/>
      <c r="KTA16" s="162"/>
      <c r="KTB16" s="162"/>
      <c r="KTC16" s="162"/>
      <c r="KTD16" s="162"/>
      <c r="KTE16" s="162"/>
      <c r="KTF16" s="162"/>
      <c r="KTG16" s="162"/>
      <c r="KTH16" s="162"/>
      <c r="KTI16" s="162"/>
      <c r="KTJ16" s="162"/>
      <c r="KTK16" s="162"/>
      <c r="KTL16" s="162"/>
      <c r="KTM16" s="162"/>
      <c r="KTN16" s="162"/>
      <c r="KTO16" s="162"/>
      <c r="KTP16" s="162"/>
      <c r="KTQ16" s="162"/>
      <c r="KTR16" s="162"/>
      <c r="KTS16" s="162"/>
      <c r="KTT16" s="162"/>
      <c r="KTU16" s="162"/>
      <c r="KTV16" s="162"/>
      <c r="KTW16" s="162"/>
      <c r="KTX16" s="162"/>
      <c r="KTY16" s="162"/>
      <c r="KTZ16" s="162"/>
      <c r="KUA16" s="162"/>
      <c r="KUB16" s="162"/>
      <c r="KUC16" s="162"/>
      <c r="KUD16" s="162"/>
      <c r="KUE16" s="162"/>
      <c r="KUF16" s="162"/>
      <c r="KUG16" s="162"/>
      <c r="KUH16" s="162"/>
      <c r="KUI16" s="162"/>
      <c r="KUJ16" s="162"/>
      <c r="KUK16" s="162"/>
      <c r="KUL16" s="162"/>
      <c r="KUM16" s="162"/>
      <c r="KUN16" s="162"/>
      <c r="KUO16" s="162"/>
      <c r="KUP16" s="162"/>
      <c r="KUQ16" s="162"/>
      <c r="KUR16" s="162"/>
      <c r="KUS16" s="162"/>
      <c r="KUT16" s="162"/>
      <c r="KUU16" s="162"/>
      <c r="KUV16" s="162"/>
      <c r="KUW16" s="162"/>
      <c r="KUX16" s="162"/>
      <c r="KUY16" s="162"/>
      <c r="KUZ16" s="162"/>
      <c r="KVA16" s="162"/>
      <c r="KVB16" s="162"/>
      <c r="KVC16" s="162"/>
      <c r="KVD16" s="162"/>
      <c r="KVE16" s="162"/>
      <c r="KVF16" s="162"/>
      <c r="KVG16" s="162"/>
      <c r="KVH16" s="162"/>
      <c r="KVI16" s="162"/>
      <c r="KVJ16" s="162"/>
      <c r="KVK16" s="162"/>
      <c r="KVL16" s="162"/>
      <c r="KVM16" s="162"/>
      <c r="KVN16" s="162"/>
      <c r="KVO16" s="162"/>
      <c r="KVP16" s="162"/>
      <c r="KVQ16" s="162"/>
      <c r="KVR16" s="162"/>
      <c r="KVS16" s="162"/>
      <c r="KVT16" s="162"/>
      <c r="KVU16" s="162"/>
      <c r="KVV16" s="162"/>
      <c r="KVW16" s="162"/>
      <c r="KVX16" s="162"/>
      <c r="KVY16" s="162"/>
      <c r="KVZ16" s="162"/>
      <c r="KWA16" s="162"/>
      <c r="KWB16" s="162"/>
      <c r="KWC16" s="162"/>
      <c r="KWD16" s="162"/>
      <c r="KWE16" s="162"/>
      <c r="KWF16" s="162"/>
      <c r="KWG16" s="162"/>
      <c r="KWH16" s="162"/>
      <c r="KWI16" s="162"/>
      <c r="KWJ16" s="162"/>
      <c r="KWK16" s="162"/>
      <c r="KWL16" s="162"/>
      <c r="KWM16" s="162"/>
      <c r="KWN16" s="162"/>
      <c r="KWO16" s="162"/>
      <c r="KWP16" s="162"/>
      <c r="KWQ16" s="162"/>
      <c r="KWR16" s="162"/>
      <c r="KWS16" s="162"/>
      <c r="KWT16" s="162"/>
      <c r="KWU16" s="162"/>
      <c r="KWV16" s="162"/>
      <c r="KWW16" s="162"/>
      <c r="KWX16" s="162"/>
      <c r="KWY16" s="162"/>
      <c r="KWZ16" s="162"/>
      <c r="KXA16" s="162"/>
      <c r="KXB16" s="162"/>
      <c r="KXC16" s="162"/>
      <c r="KXD16" s="162"/>
      <c r="KXE16" s="162"/>
      <c r="KXF16" s="162"/>
      <c r="KXG16" s="162"/>
      <c r="KXH16" s="162"/>
      <c r="KXI16" s="162"/>
      <c r="KXJ16" s="162"/>
      <c r="KXK16" s="162"/>
      <c r="KXL16" s="162"/>
      <c r="KXM16" s="162"/>
      <c r="KXN16" s="162"/>
      <c r="KXO16" s="162"/>
      <c r="KXP16" s="162"/>
      <c r="KXQ16" s="162"/>
      <c r="KXR16" s="162"/>
      <c r="KXS16" s="162"/>
      <c r="KXT16" s="162"/>
      <c r="KXU16" s="162"/>
      <c r="KXV16" s="162"/>
      <c r="KXW16" s="162"/>
      <c r="KXX16" s="162"/>
      <c r="KXY16" s="162"/>
      <c r="KXZ16" s="162"/>
      <c r="KYA16" s="162"/>
      <c r="KYB16" s="162"/>
      <c r="KYC16" s="162"/>
      <c r="KYD16" s="162"/>
      <c r="KYE16" s="162"/>
      <c r="KYF16" s="162"/>
      <c r="KYG16" s="162"/>
      <c r="KYH16" s="162"/>
      <c r="KYI16" s="162"/>
      <c r="KYJ16" s="162"/>
      <c r="KYK16" s="162"/>
      <c r="KYL16" s="162"/>
      <c r="KYM16" s="162"/>
      <c r="KYN16" s="162"/>
      <c r="KYO16" s="162"/>
      <c r="KYP16" s="162"/>
      <c r="KYQ16" s="162"/>
      <c r="KYR16" s="162"/>
      <c r="KYS16" s="162"/>
      <c r="KYT16" s="162"/>
      <c r="KYU16" s="162"/>
      <c r="KYV16" s="162"/>
      <c r="KYW16" s="162"/>
      <c r="KYX16" s="162"/>
      <c r="KYY16" s="162"/>
      <c r="KYZ16" s="162"/>
      <c r="KZA16" s="162"/>
      <c r="KZB16" s="162"/>
      <c r="KZC16" s="162"/>
      <c r="KZD16" s="162"/>
      <c r="KZE16" s="162"/>
      <c r="KZF16" s="162"/>
      <c r="KZG16" s="162"/>
      <c r="KZH16" s="162"/>
      <c r="KZI16" s="162"/>
      <c r="KZJ16" s="162"/>
      <c r="KZK16" s="162"/>
      <c r="KZL16" s="162"/>
      <c r="KZM16" s="162"/>
      <c r="KZN16" s="162"/>
      <c r="KZO16" s="162"/>
      <c r="KZP16" s="162"/>
      <c r="KZQ16" s="162"/>
      <c r="KZR16" s="162"/>
      <c r="KZS16" s="162"/>
      <c r="KZT16" s="162"/>
      <c r="KZU16" s="162"/>
      <c r="KZV16" s="162"/>
      <c r="KZW16" s="162"/>
      <c r="KZX16" s="162"/>
      <c r="KZY16" s="162"/>
      <c r="KZZ16" s="162"/>
      <c r="LAA16" s="162"/>
      <c r="LAB16" s="162"/>
      <c r="LAC16" s="162"/>
      <c r="LAD16" s="162"/>
      <c r="LAE16" s="162"/>
      <c r="LAF16" s="162"/>
      <c r="LAG16" s="162"/>
      <c r="LAH16" s="162"/>
      <c r="LAI16" s="162"/>
      <c r="LAJ16" s="162"/>
      <c r="LAK16" s="162"/>
      <c r="LAL16" s="162"/>
      <c r="LAM16" s="162"/>
      <c r="LAN16" s="162"/>
      <c r="LAO16" s="162"/>
      <c r="LAP16" s="162"/>
      <c r="LAQ16" s="162"/>
      <c r="LAR16" s="162"/>
      <c r="LAS16" s="162"/>
      <c r="LAT16" s="162"/>
      <c r="LAU16" s="162"/>
      <c r="LAV16" s="162"/>
      <c r="LAW16" s="162"/>
      <c r="LAX16" s="162"/>
      <c r="LAY16" s="162"/>
      <c r="LAZ16" s="162"/>
      <c r="LBA16" s="162"/>
      <c r="LBB16" s="162"/>
      <c r="LBC16" s="162"/>
      <c r="LBD16" s="162"/>
      <c r="LBE16" s="162"/>
      <c r="LBF16" s="162"/>
      <c r="LBG16" s="162"/>
      <c r="LBH16" s="162"/>
      <c r="LBI16" s="162"/>
      <c r="LBJ16" s="162"/>
      <c r="LBK16" s="162"/>
      <c r="LBL16" s="162"/>
      <c r="LBM16" s="162"/>
      <c r="LBN16" s="162"/>
      <c r="LBO16" s="162"/>
      <c r="LBP16" s="162"/>
      <c r="LBQ16" s="162"/>
      <c r="LBR16" s="162"/>
      <c r="LBS16" s="162"/>
      <c r="LBT16" s="162"/>
      <c r="LBU16" s="162"/>
      <c r="LBV16" s="162"/>
      <c r="LBW16" s="162"/>
      <c r="LBX16" s="162"/>
      <c r="LBY16" s="162"/>
      <c r="LBZ16" s="162"/>
      <c r="LCA16" s="162"/>
      <c r="LCB16" s="162"/>
      <c r="LCC16" s="162"/>
      <c r="LCD16" s="162"/>
      <c r="LCE16" s="162"/>
      <c r="LCF16" s="162"/>
      <c r="LCG16" s="162"/>
      <c r="LCH16" s="162"/>
      <c r="LCI16" s="162"/>
      <c r="LCJ16" s="162"/>
      <c r="LCK16" s="162"/>
      <c r="LCL16" s="162"/>
      <c r="LCM16" s="162"/>
      <c r="LCN16" s="162"/>
      <c r="LCO16" s="162"/>
      <c r="LCP16" s="162"/>
      <c r="LCQ16" s="162"/>
      <c r="LCR16" s="162"/>
      <c r="LCS16" s="162"/>
      <c r="LCT16" s="162"/>
      <c r="LCU16" s="162"/>
      <c r="LCV16" s="162"/>
      <c r="LCW16" s="162"/>
      <c r="LCX16" s="162"/>
      <c r="LCY16" s="162"/>
      <c r="LCZ16" s="162"/>
      <c r="LDA16" s="162"/>
      <c r="LDB16" s="162"/>
      <c r="LDC16" s="162"/>
      <c r="LDD16" s="162"/>
      <c r="LDE16" s="162"/>
      <c r="LDF16" s="162"/>
      <c r="LDG16" s="162"/>
      <c r="LDH16" s="162"/>
      <c r="LDI16" s="162"/>
      <c r="LDJ16" s="162"/>
      <c r="LDK16" s="162"/>
      <c r="LDL16" s="162"/>
      <c r="LDM16" s="162"/>
      <c r="LDN16" s="162"/>
      <c r="LDO16" s="162"/>
      <c r="LDP16" s="162"/>
      <c r="LDQ16" s="162"/>
      <c r="LDR16" s="162"/>
      <c r="LDS16" s="162"/>
      <c r="LDT16" s="162"/>
      <c r="LDU16" s="162"/>
      <c r="LDV16" s="162"/>
      <c r="LDW16" s="162"/>
      <c r="LDX16" s="162"/>
      <c r="LDY16" s="162"/>
      <c r="LDZ16" s="162"/>
      <c r="LEA16" s="162"/>
      <c r="LEB16" s="162"/>
      <c r="LEC16" s="162"/>
      <c r="LED16" s="162"/>
      <c r="LEE16" s="162"/>
      <c r="LEF16" s="162"/>
      <c r="LEG16" s="162"/>
      <c r="LEH16" s="162"/>
      <c r="LEI16" s="162"/>
      <c r="LEJ16" s="162"/>
      <c r="LEK16" s="162"/>
      <c r="LEL16" s="162"/>
      <c r="LEM16" s="162"/>
      <c r="LEN16" s="162"/>
      <c r="LEO16" s="162"/>
      <c r="LEP16" s="162"/>
      <c r="LEQ16" s="162"/>
      <c r="LER16" s="162"/>
      <c r="LES16" s="162"/>
      <c r="LET16" s="162"/>
      <c r="LEU16" s="162"/>
      <c r="LEV16" s="162"/>
      <c r="LEW16" s="162"/>
      <c r="LEX16" s="162"/>
      <c r="LEY16" s="162"/>
      <c r="LEZ16" s="162"/>
      <c r="LFA16" s="162"/>
      <c r="LFB16" s="162"/>
      <c r="LFC16" s="162"/>
      <c r="LFD16" s="162"/>
      <c r="LFE16" s="162"/>
      <c r="LFF16" s="162"/>
      <c r="LFG16" s="162"/>
      <c r="LFH16" s="162"/>
      <c r="LFI16" s="162"/>
      <c r="LFJ16" s="162"/>
      <c r="LFK16" s="162"/>
      <c r="LFL16" s="162"/>
      <c r="LFM16" s="162"/>
      <c r="LFN16" s="162"/>
      <c r="LFO16" s="162"/>
      <c r="LFP16" s="162"/>
      <c r="LFQ16" s="162"/>
      <c r="LFR16" s="162"/>
      <c r="LFS16" s="162"/>
      <c r="LFT16" s="162"/>
      <c r="LFU16" s="162"/>
      <c r="LFV16" s="162"/>
      <c r="LFW16" s="162"/>
      <c r="LFX16" s="162"/>
      <c r="LFY16" s="162"/>
      <c r="LFZ16" s="162"/>
      <c r="LGA16" s="162"/>
      <c r="LGB16" s="162"/>
      <c r="LGC16" s="162"/>
      <c r="LGD16" s="162"/>
      <c r="LGE16" s="162"/>
      <c r="LGF16" s="162"/>
      <c r="LGG16" s="162"/>
      <c r="LGH16" s="162"/>
      <c r="LGI16" s="162"/>
      <c r="LGJ16" s="162"/>
      <c r="LGK16" s="162"/>
      <c r="LGL16" s="162"/>
      <c r="LGM16" s="162"/>
      <c r="LGN16" s="162"/>
      <c r="LGO16" s="162"/>
      <c r="LGP16" s="162"/>
      <c r="LGQ16" s="162"/>
      <c r="LGR16" s="162"/>
      <c r="LGS16" s="162"/>
      <c r="LGT16" s="162"/>
      <c r="LGU16" s="162"/>
      <c r="LGV16" s="162"/>
      <c r="LGW16" s="162"/>
      <c r="LGX16" s="162"/>
      <c r="LGY16" s="162"/>
      <c r="LGZ16" s="162"/>
      <c r="LHA16" s="162"/>
      <c r="LHB16" s="162"/>
      <c r="LHC16" s="162"/>
      <c r="LHD16" s="162"/>
      <c r="LHE16" s="162"/>
      <c r="LHF16" s="162"/>
      <c r="LHG16" s="162"/>
      <c r="LHH16" s="162"/>
      <c r="LHI16" s="162"/>
      <c r="LHJ16" s="162"/>
      <c r="LHK16" s="162"/>
      <c r="LHL16" s="162"/>
      <c r="LHM16" s="162"/>
      <c r="LHN16" s="162"/>
      <c r="LHO16" s="162"/>
      <c r="LHP16" s="162"/>
      <c r="LHQ16" s="162"/>
      <c r="LHR16" s="162"/>
      <c r="LHS16" s="162"/>
      <c r="LHT16" s="162"/>
      <c r="LHU16" s="162"/>
      <c r="LHV16" s="162"/>
      <c r="LHW16" s="162"/>
      <c r="LHX16" s="162"/>
      <c r="LHY16" s="162"/>
      <c r="LHZ16" s="162"/>
      <c r="LIA16" s="162"/>
      <c r="LIB16" s="162"/>
      <c r="LIC16" s="162"/>
      <c r="LID16" s="162"/>
      <c r="LIE16" s="162"/>
      <c r="LIF16" s="162"/>
      <c r="LIG16" s="162"/>
      <c r="LIH16" s="162"/>
      <c r="LII16" s="162"/>
      <c r="LIJ16" s="162"/>
      <c r="LIK16" s="162"/>
      <c r="LIL16" s="162"/>
      <c r="LIM16" s="162"/>
      <c r="LIN16" s="162"/>
      <c r="LIO16" s="162"/>
      <c r="LIP16" s="162"/>
      <c r="LIQ16" s="162"/>
      <c r="LIR16" s="162"/>
      <c r="LIS16" s="162"/>
      <c r="LIT16" s="162"/>
      <c r="LIU16" s="162"/>
      <c r="LIV16" s="162"/>
      <c r="LIW16" s="162"/>
      <c r="LIX16" s="162"/>
      <c r="LIY16" s="162"/>
      <c r="LIZ16" s="162"/>
      <c r="LJA16" s="162"/>
      <c r="LJB16" s="162"/>
      <c r="LJC16" s="162"/>
      <c r="LJD16" s="162"/>
      <c r="LJE16" s="162"/>
      <c r="LJF16" s="162"/>
      <c r="LJG16" s="162"/>
      <c r="LJH16" s="162"/>
      <c r="LJI16" s="162"/>
      <c r="LJJ16" s="162"/>
      <c r="LJK16" s="162"/>
      <c r="LJL16" s="162"/>
      <c r="LJM16" s="162"/>
      <c r="LJN16" s="162"/>
      <c r="LJO16" s="162"/>
      <c r="LJP16" s="162"/>
      <c r="LJQ16" s="162"/>
      <c r="LJR16" s="162"/>
      <c r="LJS16" s="162"/>
      <c r="LJT16" s="162"/>
      <c r="LJU16" s="162"/>
      <c r="LJV16" s="162"/>
      <c r="LJW16" s="162"/>
      <c r="LJX16" s="162"/>
      <c r="LJY16" s="162"/>
      <c r="LJZ16" s="162"/>
      <c r="LKA16" s="162"/>
      <c r="LKB16" s="162"/>
      <c r="LKC16" s="162"/>
      <c r="LKD16" s="162"/>
      <c r="LKE16" s="162"/>
      <c r="LKF16" s="162"/>
      <c r="LKG16" s="162"/>
      <c r="LKH16" s="162"/>
      <c r="LKI16" s="162"/>
      <c r="LKJ16" s="162"/>
      <c r="LKK16" s="162"/>
      <c r="LKL16" s="162"/>
      <c r="LKM16" s="162"/>
      <c r="LKN16" s="162"/>
      <c r="LKO16" s="162"/>
      <c r="LKP16" s="162"/>
      <c r="LKQ16" s="162"/>
      <c r="LKR16" s="162"/>
      <c r="LKS16" s="162"/>
      <c r="LKT16" s="162"/>
      <c r="LKU16" s="162"/>
      <c r="LKV16" s="162"/>
      <c r="LKW16" s="162"/>
      <c r="LKX16" s="162"/>
      <c r="LKY16" s="162"/>
      <c r="LKZ16" s="162"/>
      <c r="LLA16" s="162"/>
      <c r="LLB16" s="162"/>
      <c r="LLC16" s="162"/>
      <c r="LLD16" s="162"/>
      <c r="LLE16" s="162"/>
      <c r="LLF16" s="162"/>
      <c r="LLG16" s="162"/>
      <c r="LLH16" s="162"/>
      <c r="LLI16" s="162"/>
      <c r="LLJ16" s="162"/>
      <c r="LLK16" s="162"/>
      <c r="LLL16" s="162"/>
      <c r="LLM16" s="162"/>
      <c r="LLN16" s="162"/>
      <c r="LLO16" s="162"/>
      <c r="LLP16" s="162"/>
      <c r="LLQ16" s="162"/>
      <c r="LLR16" s="162"/>
      <c r="LLS16" s="162"/>
      <c r="LLT16" s="162"/>
      <c r="LLU16" s="162"/>
      <c r="LLV16" s="162"/>
      <c r="LLW16" s="162"/>
      <c r="LLX16" s="162"/>
      <c r="LLY16" s="162"/>
      <c r="LLZ16" s="162"/>
      <c r="LMA16" s="162"/>
      <c r="LMB16" s="162"/>
      <c r="LMC16" s="162"/>
      <c r="LMD16" s="162"/>
      <c r="LME16" s="162"/>
      <c r="LMF16" s="162"/>
      <c r="LMG16" s="162"/>
      <c r="LMH16" s="162"/>
      <c r="LMI16" s="162"/>
      <c r="LMJ16" s="162"/>
      <c r="LMK16" s="162"/>
      <c r="LML16" s="162"/>
      <c r="LMM16" s="162"/>
      <c r="LMN16" s="162"/>
      <c r="LMO16" s="162"/>
      <c r="LMP16" s="162"/>
      <c r="LMQ16" s="162"/>
      <c r="LMR16" s="162"/>
      <c r="LMS16" s="162"/>
      <c r="LMT16" s="162"/>
      <c r="LMU16" s="162"/>
      <c r="LMV16" s="162"/>
      <c r="LMW16" s="162"/>
      <c r="LMX16" s="162"/>
      <c r="LMY16" s="162"/>
      <c r="LMZ16" s="162"/>
      <c r="LNA16" s="162"/>
      <c r="LNB16" s="162"/>
      <c r="LNC16" s="162"/>
      <c r="LND16" s="162"/>
      <c r="LNE16" s="162"/>
      <c r="LNF16" s="162"/>
      <c r="LNG16" s="162"/>
      <c r="LNH16" s="162"/>
      <c r="LNI16" s="162"/>
      <c r="LNJ16" s="162"/>
      <c r="LNK16" s="162"/>
      <c r="LNL16" s="162"/>
      <c r="LNM16" s="162"/>
      <c r="LNN16" s="162"/>
      <c r="LNO16" s="162"/>
      <c r="LNP16" s="162"/>
      <c r="LNQ16" s="162"/>
      <c r="LNR16" s="162"/>
      <c r="LNS16" s="162"/>
      <c r="LNT16" s="162"/>
      <c r="LNU16" s="162"/>
      <c r="LNV16" s="162"/>
      <c r="LNW16" s="162"/>
      <c r="LNX16" s="162"/>
      <c r="LNY16" s="162"/>
      <c r="LNZ16" s="162"/>
      <c r="LOA16" s="162"/>
      <c r="LOB16" s="162"/>
      <c r="LOC16" s="162"/>
      <c r="LOD16" s="162"/>
      <c r="LOE16" s="162"/>
      <c r="LOF16" s="162"/>
      <c r="LOG16" s="162"/>
      <c r="LOH16" s="162"/>
      <c r="LOI16" s="162"/>
      <c r="LOJ16" s="162"/>
      <c r="LOK16" s="162"/>
      <c r="LOL16" s="162"/>
      <c r="LOM16" s="162"/>
      <c r="LON16" s="162"/>
      <c r="LOO16" s="162"/>
      <c r="LOP16" s="162"/>
      <c r="LOQ16" s="162"/>
      <c r="LOR16" s="162"/>
      <c r="LOS16" s="162"/>
      <c r="LOT16" s="162"/>
      <c r="LOU16" s="162"/>
      <c r="LOV16" s="162"/>
      <c r="LOW16" s="162"/>
      <c r="LOX16" s="162"/>
      <c r="LOY16" s="162"/>
      <c r="LOZ16" s="162"/>
      <c r="LPA16" s="162"/>
      <c r="LPB16" s="162"/>
      <c r="LPC16" s="162"/>
      <c r="LPD16" s="162"/>
      <c r="LPE16" s="162"/>
      <c r="LPF16" s="162"/>
      <c r="LPG16" s="162"/>
      <c r="LPH16" s="162"/>
      <c r="LPI16" s="162"/>
      <c r="LPJ16" s="162"/>
      <c r="LPK16" s="162"/>
      <c r="LPL16" s="162"/>
      <c r="LPM16" s="162"/>
      <c r="LPN16" s="162"/>
      <c r="LPO16" s="162"/>
      <c r="LPP16" s="162"/>
      <c r="LPQ16" s="162"/>
      <c r="LPR16" s="162"/>
      <c r="LPS16" s="162"/>
      <c r="LPT16" s="162"/>
      <c r="LPU16" s="162"/>
      <c r="LPV16" s="162"/>
      <c r="LPW16" s="162"/>
      <c r="LPX16" s="162"/>
      <c r="LPY16" s="162"/>
      <c r="LPZ16" s="162"/>
      <c r="LQA16" s="162"/>
      <c r="LQB16" s="162"/>
      <c r="LQC16" s="162"/>
      <c r="LQD16" s="162"/>
      <c r="LQE16" s="162"/>
      <c r="LQF16" s="162"/>
      <c r="LQG16" s="162"/>
      <c r="LQH16" s="162"/>
      <c r="LQI16" s="162"/>
      <c r="LQJ16" s="162"/>
      <c r="LQK16" s="162"/>
      <c r="LQL16" s="162"/>
      <c r="LQM16" s="162"/>
      <c r="LQN16" s="162"/>
      <c r="LQO16" s="162"/>
      <c r="LQP16" s="162"/>
      <c r="LQQ16" s="162"/>
      <c r="LQR16" s="162"/>
      <c r="LQS16" s="162"/>
      <c r="LQT16" s="162"/>
      <c r="LQU16" s="162"/>
      <c r="LQV16" s="162"/>
      <c r="LQW16" s="162"/>
      <c r="LQX16" s="162"/>
      <c r="LQY16" s="162"/>
      <c r="LQZ16" s="162"/>
      <c r="LRA16" s="162"/>
      <c r="LRB16" s="162"/>
      <c r="LRC16" s="162"/>
      <c r="LRD16" s="162"/>
      <c r="LRE16" s="162"/>
      <c r="LRF16" s="162"/>
      <c r="LRG16" s="162"/>
      <c r="LRH16" s="162"/>
      <c r="LRI16" s="162"/>
      <c r="LRJ16" s="162"/>
      <c r="LRK16" s="162"/>
      <c r="LRL16" s="162"/>
      <c r="LRM16" s="162"/>
      <c r="LRN16" s="162"/>
      <c r="LRO16" s="162"/>
      <c r="LRP16" s="162"/>
      <c r="LRQ16" s="162"/>
      <c r="LRR16" s="162"/>
      <c r="LRS16" s="162"/>
      <c r="LRT16" s="162"/>
      <c r="LRU16" s="162"/>
      <c r="LRV16" s="162"/>
      <c r="LRW16" s="162"/>
      <c r="LRX16" s="162"/>
      <c r="LRY16" s="162"/>
      <c r="LRZ16" s="162"/>
      <c r="LSA16" s="162"/>
      <c r="LSB16" s="162"/>
      <c r="LSC16" s="162"/>
      <c r="LSD16" s="162"/>
      <c r="LSE16" s="162"/>
      <c r="LSF16" s="162"/>
      <c r="LSG16" s="162"/>
      <c r="LSH16" s="162"/>
      <c r="LSI16" s="162"/>
      <c r="LSJ16" s="162"/>
      <c r="LSK16" s="162"/>
      <c r="LSL16" s="162"/>
      <c r="LSM16" s="162"/>
      <c r="LSN16" s="162"/>
      <c r="LSO16" s="162"/>
      <c r="LSP16" s="162"/>
      <c r="LSQ16" s="162"/>
      <c r="LSR16" s="162"/>
      <c r="LSS16" s="162"/>
      <c r="LST16" s="162"/>
      <c r="LSU16" s="162"/>
      <c r="LSV16" s="162"/>
      <c r="LSW16" s="162"/>
      <c r="LSX16" s="162"/>
      <c r="LSY16" s="162"/>
      <c r="LSZ16" s="162"/>
      <c r="LTA16" s="162"/>
      <c r="LTB16" s="162"/>
      <c r="LTC16" s="162"/>
      <c r="LTD16" s="162"/>
      <c r="LTE16" s="162"/>
      <c r="LTF16" s="162"/>
      <c r="LTG16" s="162"/>
      <c r="LTH16" s="162"/>
      <c r="LTI16" s="162"/>
      <c r="LTJ16" s="162"/>
      <c r="LTK16" s="162"/>
      <c r="LTL16" s="162"/>
      <c r="LTM16" s="162"/>
      <c r="LTN16" s="162"/>
      <c r="LTO16" s="162"/>
      <c r="LTP16" s="162"/>
      <c r="LTQ16" s="162"/>
      <c r="LTR16" s="162"/>
      <c r="LTS16" s="162"/>
      <c r="LTT16" s="162"/>
      <c r="LTU16" s="162"/>
      <c r="LTV16" s="162"/>
      <c r="LTW16" s="162"/>
      <c r="LTX16" s="162"/>
      <c r="LTY16" s="162"/>
      <c r="LTZ16" s="162"/>
      <c r="LUA16" s="162"/>
      <c r="LUB16" s="162"/>
      <c r="LUC16" s="162"/>
      <c r="LUD16" s="162"/>
      <c r="LUE16" s="162"/>
      <c r="LUF16" s="162"/>
      <c r="LUG16" s="162"/>
      <c r="LUH16" s="162"/>
      <c r="LUI16" s="162"/>
      <c r="LUJ16" s="162"/>
      <c r="LUK16" s="162"/>
      <c r="LUL16" s="162"/>
      <c r="LUM16" s="162"/>
      <c r="LUN16" s="162"/>
      <c r="LUO16" s="162"/>
      <c r="LUP16" s="162"/>
      <c r="LUQ16" s="162"/>
      <c r="LUR16" s="162"/>
      <c r="LUS16" s="162"/>
      <c r="LUT16" s="162"/>
      <c r="LUU16" s="162"/>
      <c r="LUV16" s="162"/>
      <c r="LUW16" s="162"/>
      <c r="LUX16" s="162"/>
      <c r="LUY16" s="162"/>
      <c r="LUZ16" s="162"/>
      <c r="LVA16" s="162"/>
      <c r="LVB16" s="162"/>
      <c r="LVC16" s="162"/>
      <c r="LVD16" s="162"/>
      <c r="LVE16" s="162"/>
      <c r="LVF16" s="162"/>
      <c r="LVG16" s="162"/>
      <c r="LVH16" s="162"/>
      <c r="LVI16" s="162"/>
      <c r="LVJ16" s="162"/>
      <c r="LVK16" s="162"/>
      <c r="LVL16" s="162"/>
      <c r="LVM16" s="162"/>
      <c r="LVN16" s="162"/>
      <c r="LVO16" s="162"/>
      <c r="LVP16" s="162"/>
      <c r="LVQ16" s="162"/>
      <c r="LVR16" s="162"/>
      <c r="LVS16" s="162"/>
      <c r="LVT16" s="162"/>
      <c r="LVU16" s="162"/>
      <c r="LVV16" s="162"/>
      <c r="LVW16" s="162"/>
      <c r="LVX16" s="162"/>
      <c r="LVY16" s="162"/>
      <c r="LVZ16" s="162"/>
      <c r="LWA16" s="162"/>
      <c r="LWB16" s="162"/>
      <c r="LWC16" s="162"/>
      <c r="LWD16" s="162"/>
      <c r="LWE16" s="162"/>
      <c r="LWF16" s="162"/>
      <c r="LWG16" s="162"/>
      <c r="LWH16" s="162"/>
      <c r="LWI16" s="162"/>
      <c r="LWJ16" s="162"/>
      <c r="LWK16" s="162"/>
      <c r="LWL16" s="162"/>
      <c r="LWM16" s="162"/>
      <c r="LWN16" s="162"/>
      <c r="LWO16" s="162"/>
      <c r="LWP16" s="162"/>
      <c r="LWQ16" s="162"/>
      <c r="LWR16" s="162"/>
      <c r="LWS16" s="162"/>
      <c r="LWT16" s="162"/>
      <c r="LWU16" s="162"/>
      <c r="LWV16" s="162"/>
      <c r="LWW16" s="162"/>
      <c r="LWX16" s="162"/>
      <c r="LWY16" s="162"/>
      <c r="LWZ16" s="162"/>
      <c r="LXA16" s="162"/>
      <c r="LXB16" s="162"/>
      <c r="LXC16" s="162"/>
      <c r="LXD16" s="162"/>
      <c r="LXE16" s="162"/>
      <c r="LXF16" s="162"/>
      <c r="LXG16" s="162"/>
      <c r="LXH16" s="162"/>
      <c r="LXI16" s="162"/>
      <c r="LXJ16" s="162"/>
      <c r="LXK16" s="162"/>
      <c r="LXL16" s="162"/>
      <c r="LXM16" s="162"/>
      <c r="LXN16" s="162"/>
      <c r="LXO16" s="162"/>
      <c r="LXP16" s="162"/>
      <c r="LXQ16" s="162"/>
      <c r="LXR16" s="162"/>
      <c r="LXS16" s="162"/>
      <c r="LXT16" s="162"/>
      <c r="LXU16" s="162"/>
      <c r="LXV16" s="162"/>
      <c r="LXW16" s="162"/>
      <c r="LXX16" s="162"/>
      <c r="LXY16" s="162"/>
      <c r="LXZ16" s="162"/>
      <c r="LYA16" s="162"/>
      <c r="LYB16" s="162"/>
      <c r="LYC16" s="162"/>
      <c r="LYD16" s="162"/>
      <c r="LYE16" s="162"/>
      <c r="LYF16" s="162"/>
      <c r="LYG16" s="162"/>
      <c r="LYH16" s="162"/>
      <c r="LYI16" s="162"/>
      <c r="LYJ16" s="162"/>
      <c r="LYK16" s="162"/>
      <c r="LYL16" s="162"/>
      <c r="LYM16" s="162"/>
      <c r="LYN16" s="162"/>
      <c r="LYO16" s="162"/>
      <c r="LYP16" s="162"/>
      <c r="LYQ16" s="162"/>
      <c r="LYR16" s="162"/>
      <c r="LYS16" s="162"/>
      <c r="LYT16" s="162"/>
      <c r="LYU16" s="162"/>
      <c r="LYV16" s="162"/>
      <c r="LYW16" s="162"/>
      <c r="LYX16" s="162"/>
      <c r="LYY16" s="162"/>
      <c r="LYZ16" s="162"/>
      <c r="LZA16" s="162"/>
      <c r="LZB16" s="162"/>
      <c r="LZC16" s="162"/>
      <c r="LZD16" s="162"/>
      <c r="LZE16" s="162"/>
      <c r="LZF16" s="162"/>
      <c r="LZG16" s="162"/>
      <c r="LZH16" s="162"/>
      <c r="LZI16" s="162"/>
      <c r="LZJ16" s="162"/>
      <c r="LZK16" s="162"/>
      <c r="LZL16" s="162"/>
      <c r="LZM16" s="162"/>
      <c r="LZN16" s="162"/>
      <c r="LZO16" s="162"/>
      <c r="LZP16" s="162"/>
      <c r="LZQ16" s="162"/>
      <c r="LZR16" s="162"/>
      <c r="LZS16" s="162"/>
      <c r="LZT16" s="162"/>
      <c r="LZU16" s="162"/>
      <c r="LZV16" s="162"/>
      <c r="LZW16" s="162"/>
      <c r="LZX16" s="162"/>
      <c r="LZY16" s="162"/>
      <c r="LZZ16" s="162"/>
      <c r="MAA16" s="162"/>
      <c r="MAB16" s="162"/>
      <c r="MAC16" s="162"/>
      <c r="MAD16" s="162"/>
      <c r="MAE16" s="162"/>
      <c r="MAF16" s="162"/>
      <c r="MAG16" s="162"/>
      <c r="MAH16" s="162"/>
      <c r="MAI16" s="162"/>
      <c r="MAJ16" s="162"/>
      <c r="MAK16" s="162"/>
      <c r="MAL16" s="162"/>
      <c r="MAM16" s="162"/>
      <c r="MAN16" s="162"/>
      <c r="MAO16" s="162"/>
      <c r="MAP16" s="162"/>
      <c r="MAQ16" s="162"/>
      <c r="MAR16" s="162"/>
      <c r="MAS16" s="162"/>
      <c r="MAT16" s="162"/>
      <c r="MAU16" s="162"/>
      <c r="MAV16" s="162"/>
      <c r="MAW16" s="162"/>
      <c r="MAX16" s="162"/>
      <c r="MAY16" s="162"/>
      <c r="MAZ16" s="162"/>
      <c r="MBA16" s="162"/>
      <c r="MBB16" s="162"/>
      <c r="MBC16" s="162"/>
      <c r="MBD16" s="162"/>
      <c r="MBE16" s="162"/>
      <c r="MBF16" s="162"/>
      <c r="MBG16" s="162"/>
      <c r="MBH16" s="162"/>
      <c r="MBI16" s="162"/>
      <c r="MBJ16" s="162"/>
      <c r="MBK16" s="162"/>
      <c r="MBL16" s="162"/>
      <c r="MBM16" s="162"/>
      <c r="MBN16" s="162"/>
      <c r="MBO16" s="162"/>
      <c r="MBP16" s="162"/>
      <c r="MBQ16" s="162"/>
      <c r="MBR16" s="162"/>
      <c r="MBS16" s="162"/>
      <c r="MBT16" s="162"/>
      <c r="MBU16" s="162"/>
      <c r="MBV16" s="162"/>
      <c r="MBW16" s="162"/>
      <c r="MBX16" s="162"/>
      <c r="MBY16" s="162"/>
      <c r="MBZ16" s="162"/>
      <c r="MCA16" s="162"/>
      <c r="MCB16" s="162"/>
      <c r="MCC16" s="162"/>
      <c r="MCD16" s="162"/>
      <c r="MCE16" s="162"/>
      <c r="MCF16" s="162"/>
      <c r="MCG16" s="162"/>
      <c r="MCH16" s="162"/>
      <c r="MCI16" s="162"/>
      <c r="MCJ16" s="162"/>
      <c r="MCK16" s="162"/>
      <c r="MCL16" s="162"/>
      <c r="MCM16" s="162"/>
      <c r="MCN16" s="162"/>
      <c r="MCO16" s="162"/>
      <c r="MCP16" s="162"/>
      <c r="MCQ16" s="162"/>
      <c r="MCR16" s="162"/>
      <c r="MCS16" s="162"/>
      <c r="MCT16" s="162"/>
      <c r="MCU16" s="162"/>
      <c r="MCV16" s="162"/>
      <c r="MCW16" s="162"/>
      <c r="MCX16" s="162"/>
      <c r="MCY16" s="162"/>
      <c r="MCZ16" s="162"/>
      <c r="MDA16" s="162"/>
      <c r="MDB16" s="162"/>
      <c r="MDC16" s="162"/>
      <c r="MDD16" s="162"/>
      <c r="MDE16" s="162"/>
      <c r="MDF16" s="162"/>
      <c r="MDG16" s="162"/>
      <c r="MDH16" s="162"/>
      <c r="MDI16" s="162"/>
      <c r="MDJ16" s="162"/>
      <c r="MDK16" s="162"/>
      <c r="MDL16" s="162"/>
      <c r="MDM16" s="162"/>
      <c r="MDN16" s="162"/>
      <c r="MDO16" s="162"/>
      <c r="MDP16" s="162"/>
      <c r="MDQ16" s="162"/>
      <c r="MDR16" s="162"/>
      <c r="MDS16" s="162"/>
      <c r="MDT16" s="162"/>
      <c r="MDU16" s="162"/>
      <c r="MDV16" s="162"/>
      <c r="MDW16" s="162"/>
      <c r="MDX16" s="162"/>
      <c r="MDY16" s="162"/>
      <c r="MDZ16" s="162"/>
      <c r="MEA16" s="162"/>
      <c r="MEB16" s="162"/>
      <c r="MEC16" s="162"/>
      <c r="MED16" s="162"/>
      <c r="MEE16" s="162"/>
      <c r="MEF16" s="162"/>
      <c r="MEG16" s="162"/>
      <c r="MEH16" s="162"/>
      <c r="MEI16" s="162"/>
      <c r="MEJ16" s="162"/>
      <c r="MEK16" s="162"/>
      <c r="MEL16" s="162"/>
      <c r="MEM16" s="162"/>
      <c r="MEN16" s="162"/>
      <c r="MEO16" s="162"/>
      <c r="MEP16" s="162"/>
      <c r="MEQ16" s="162"/>
      <c r="MER16" s="162"/>
      <c r="MES16" s="162"/>
      <c r="MET16" s="162"/>
      <c r="MEU16" s="162"/>
      <c r="MEV16" s="162"/>
      <c r="MEW16" s="162"/>
      <c r="MEX16" s="162"/>
      <c r="MEY16" s="162"/>
      <c r="MEZ16" s="162"/>
      <c r="MFA16" s="162"/>
      <c r="MFB16" s="162"/>
      <c r="MFC16" s="162"/>
      <c r="MFD16" s="162"/>
      <c r="MFE16" s="162"/>
      <c r="MFF16" s="162"/>
      <c r="MFG16" s="162"/>
      <c r="MFH16" s="162"/>
      <c r="MFI16" s="162"/>
      <c r="MFJ16" s="162"/>
      <c r="MFK16" s="162"/>
      <c r="MFL16" s="162"/>
      <c r="MFM16" s="162"/>
      <c r="MFN16" s="162"/>
      <c r="MFO16" s="162"/>
      <c r="MFP16" s="162"/>
      <c r="MFQ16" s="162"/>
      <c r="MFR16" s="162"/>
      <c r="MFS16" s="162"/>
      <c r="MFT16" s="162"/>
      <c r="MFU16" s="162"/>
      <c r="MFV16" s="162"/>
      <c r="MFW16" s="162"/>
      <c r="MFX16" s="162"/>
      <c r="MFY16" s="162"/>
      <c r="MFZ16" s="162"/>
      <c r="MGA16" s="162"/>
      <c r="MGB16" s="162"/>
      <c r="MGC16" s="162"/>
      <c r="MGD16" s="162"/>
      <c r="MGE16" s="162"/>
      <c r="MGF16" s="162"/>
      <c r="MGG16" s="162"/>
      <c r="MGH16" s="162"/>
      <c r="MGI16" s="162"/>
      <c r="MGJ16" s="162"/>
      <c r="MGK16" s="162"/>
      <c r="MGL16" s="162"/>
      <c r="MGM16" s="162"/>
      <c r="MGN16" s="162"/>
      <c r="MGO16" s="162"/>
      <c r="MGP16" s="162"/>
      <c r="MGQ16" s="162"/>
      <c r="MGR16" s="162"/>
      <c r="MGS16" s="162"/>
      <c r="MGT16" s="162"/>
      <c r="MGU16" s="162"/>
      <c r="MGV16" s="162"/>
      <c r="MGW16" s="162"/>
      <c r="MGX16" s="162"/>
      <c r="MGY16" s="162"/>
      <c r="MGZ16" s="162"/>
      <c r="MHA16" s="162"/>
      <c r="MHB16" s="162"/>
      <c r="MHC16" s="162"/>
      <c r="MHD16" s="162"/>
      <c r="MHE16" s="162"/>
      <c r="MHF16" s="162"/>
      <c r="MHG16" s="162"/>
      <c r="MHH16" s="162"/>
      <c r="MHI16" s="162"/>
      <c r="MHJ16" s="162"/>
      <c r="MHK16" s="162"/>
      <c r="MHL16" s="162"/>
      <c r="MHM16" s="162"/>
      <c r="MHN16" s="162"/>
      <c r="MHO16" s="162"/>
      <c r="MHP16" s="162"/>
      <c r="MHQ16" s="162"/>
      <c r="MHR16" s="162"/>
      <c r="MHS16" s="162"/>
      <c r="MHT16" s="162"/>
      <c r="MHU16" s="162"/>
      <c r="MHV16" s="162"/>
      <c r="MHW16" s="162"/>
      <c r="MHX16" s="162"/>
      <c r="MHY16" s="162"/>
      <c r="MHZ16" s="162"/>
      <c r="MIA16" s="162"/>
      <c r="MIB16" s="162"/>
      <c r="MIC16" s="162"/>
      <c r="MID16" s="162"/>
      <c r="MIE16" s="162"/>
      <c r="MIF16" s="162"/>
      <c r="MIG16" s="162"/>
      <c r="MIH16" s="162"/>
      <c r="MII16" s="162"/>
      <c r="MIJ16" s="162"/>
      <c r="MIK16" s="162"/>
      <c r="MIL16" s="162"/>
      <c r="MIM16" s="162"/>
      <c r="MIN16" s="162"/>
      <c r="MIO16" s="162"/>
      <c r="MIP16" s="162"/>
      <c r="MIQ16" s="162"/>
      <c r="MIR16" s="162"/>
      <c r="MIS16" s="162"/>
      <c r="MIT16" s="162"/>
      <c r="MIU16" s="162"/>
      <c r="MIV16" s="162"/>
      <c r="MIW16" s="162"/>
      <c r="MIX16" s="162"/>
      <c r="MIY16" s="162"/>
      <c r="MIZ16" s="162"/>
      <c r="MJA16" s="162"/>
      <c r="MJB16" s="162"/>
      <c r="MJC16" s="162"/>
      <c r="MJD16" s="162"/>
      <c r="MJE16" s="162"/>
      <c r="MJF16" s="162"/>
      <c r="MJG16" s="162"/>
      <c r="MJH16" s="162"/>
      <c r="MJI16" s="162"/>
      <c r="MJJ16" s="162"/>
      <c r="MJK16" s="162"/>
      <c r="MJL16" s="162"/>
      <c r="MJM16" s="162"/>
      <c r="MJN16" s="162"/>
      <c r="MJO16" s="162"/>
      <c r="MJP16" s="162"/>
      <c r="MJQ16" s="162"/>
      <c r="MJR16" s="162"/>
      <c r="MJS16" s="162"/>
      <c r="MJT16" s="162"/>
      <c r="MJU16" s="162"/>
      <c r="MJV16" s="162"/>
      <c r="MJW16" s="162"/>
      <c r="MJX16" s="162"/>
      <c r="MJY16" s="162"/>
      <c r="MJZ16" s="162"/>
      <c r="MKA16" s="162"/>
      <c r="MKB16" s="162"/>
      <c r="MKC16" s="162"/>
      <c r="MKD16" s="162"/>
      <c r="MKE16" s="162"/>
      <c r="MKF16" s="162"/>
      <c r="MKG16" s="162"/>
      <c r="MKH16" s="162"/>
      <c r="MKI16" s="162"/>
      <c r="MKJ16" s="162"/>
      <c r="MKK16" s="162"/>
      <c r="MKL16" s="162"/>
      <c r="MKM16" s="162"/>
      <c r="MKN16" s="162"/>
      <c r="MKO16" s="162"/>
      <c r="MKP16" s="162"/>
      <c r="MKQ16" s="162"/>
      <c r="MKR16" s="162"/>
      <c r="MKS16" s="162"/>
      <c r="MKT16" s="162"/>
      <c r="MKU16" s="162"/>
      <c r="MKV16" s="162"/>
      <c r="MKW16" s="162"/>
      <c r="MKX16" s="162"/>
      <c r="MKY16" s="162"/>
      <c r="MKZ16" s="162"/>
      <c r="MLA16" s="162"/>
      <c r="MLB16" s="162"/>
      <c r="MLC16" s="162"/>
      <c r="MLD16" s="162"/>
      <c r="MLE16" s="162"/>
      <c r="MLF16" s="162"/>
      <c r="MLG16" s="162"/>
      <c r="MLH16" s="162"/>
      <c r="MLI16" s="162"/>
      <c r="MLJ16" s="162"/>
      <c r="MLK16" s="162"/>
      <c r="MLL16" s="162"/>
      <c r="MLM16" s="162"/>
      <c r="MLN16" s="162"/>
      <c r="MLO16" s="162"/>
      <c r="MLP16" s="162"/>
      <c r="MLQ16" s="162"/>
      <c r="MLR16" s="162"/>
      <c r="MLS16" s="162"/>
      <c r="MLT16" s="162"/>
      <c r="MLU16" s="162"/>
      <c r="MLV16" s="162"/>
      <c r="MLW16" s="162"/>
      <c r="MLX16" s="162"/>
      <c r="MLY16" s="162"/>
      <c r="MLZ16" s="162"/>
      <c r="MMA16" s="162"/>
      <c r="MMB16" s="162"/>
      <c r="MMC16" s="162"/>
      <c r="MMD16" s="162"/>
      <c r="MME16" s="162"/>
      <c r="MMF16" s="162"/>
      <c r="MMG16" s="162"/>
      <c r="MMH16" s="162"/>
      <c r="MMI16" s="162"/>
      <c r="MMJ16" s="162"/>
      <c r="MMK16" s="162"/>
      <c r="MML16" s="162"/>
      <c r="MMM16" s="162"/>
      <c r="MMN16" s="162"/>
      <c r="MMO16" s="162"/>
      <c r="MMP16" s="162"/>
      <c r="MMQ16" s="162"/>
      <c r="MMR16" s="162"/>
      <c r="MMS16" s="162"/>
      <c r="MMT16" s="162"/>
      <c r="MMU16" s="162"/>
      <c r="MMV16" s="162"/>
      <c r="MMW16" s="162"/>
      <c r="MMX16" s="162"/>
      <c r="MMY16" s="162"/>
      <c r="MMZ16" s="162"/>
      <c r="MNA16" s="162"/>
      <c r="MNB16" s="162"/>
      <c r="MNC16" s="162"/>
      <c r="MND16" s="162"/>
      <c r="MNE16" s="162"/>
      <c r="MNF16" s="162"/>
      <c r="MNG16" s="162"/>
      <c r="MNH16" s="162"/>
      <c r="MNI16" s="162"/>
      <c r="MNJ16" s="162"/>
      <c r="MNK16" s="162"/>
      <c r="MNL16" s="162"/>
      <c r="MNM16" s="162"/>
      <c r="MNN16" s="162"/>
      <c r="MNO16" s="162"/>
      <c r="MNP16" s="162"/>
      <c r="MNQ16" s="162"/>
      <c r="MNR16" s="162"/>
      <c r="MNS16" s="162"/>
      <c r="MNT16" s="162"/>
      <c r="MNU16" s="162"/>
      <c r="MNV16" s="162"/>
      <c r="MNW16" s="162"/>
      <c r="MNX16" s="162"/>
      <c r="MNY16" s="162"/>
      <c r="MNZ16" s="162"/>
      <c r="MOA16" s="162"/>
      <c r="MOB16" s="162"/>
      <c r="MOC16" s="162"/>
      <c r="MOD16" s="162"/>
      <c r="MOE16" s="162"/>
      <c r="MOF16" s="162"/>
      <c r="MOG16" s="162"/>
      <c r="MOH16" s="162"/>
      <c r="MOI16" s="162"/>
      <c r="MOJ16" s="162"/>
      <c r="MOK16" s="162"/>
      <c r="MOL16" s="162"/>
      <c r="MOM16" s="162"/>
      <c r="MON16" s="162"/>
      <c r="MOO16" s="162"/>
      <c r="MOP16" s="162"/>
      <c r="MOQ16" s="162"/>
      <c r="MOR16" s="162"/>
      <c r="MOS16" s="162"/>
      <c r="MOT16" s="162"/>
      <c r="MOU16" s="162"/>
      <c r="MOV16" s="162"/>
      <c r="MOW16" s="162"/>
      <c r="MOX16" s="162"/>
      <c r="MOY16" s="162"/>
      <c r="MOZ16" s="162"/>
      <c r="MPA16" s="162"/>
      <c r="MPB16" s="162"/>
      <c r="MPC16" s="162"/>
      <c r="MPD16" s="162"/>
      <c r="MPE16" s="162"/>
      <c r="MPF16" s="162"/>
      <c r="MPG16" s="162"/>
      <c r="MPH16" s="162"/>
      <c r="MPI16" s="162"/>
      <c r="MPJ16" s="162"/>
      <c r="MPK16" s="162"/>
      <c r="MPL16" s="162"/>
      <c r="MPM16" s="162"/>
      <c r="MPN16" s="162"/>
      <c r="MPO16" s="162"/>
      <c r="MPP16" s="162"/>
      <c r="MPQ16" s="162"/>
      <c r="MPR16" s="162"/>
      <c r="MPS16" s="162"/>
      <c r="MPT16" s="162"/>
      <c r="MPU16" s="162"/>
      <c r="MPV16" s="162"/>
      <c r="MPW16" s="162"/>
      <c r="MPX16" s="162"/>
      <c r="MPY16" s="162"/>
      <c r="MPZ16" s="162"/>
      <c r="MQA16" s="162"/>
      <c r="MQB16" s="162"/>
      <c r="MQC16" s="162"/>
      <c r="MQD16" s="162"/>
      <c r="MQE16" s="162"/>
      <c r="MQF16" s="162"/>
      <c r="MQG16" s="162"/>
      <c r="MQH16" s="162"/>
      <c r="MQI16" s="162"/>
      <c r="MQJ16" s="162"/>
      <c r="MQK16" s="162"/>
      <c r="MQL16" s="162"/>
      <c r="MQM16" s="162"/>
      <c r="MQN16" s="162"/>
      <c r="MQO16" s="162"/>
      <c r="MQP16" s="162"/>
      <c r="MQQ16" s="162"/>
      <c r="MQR16" s="162"/>
      <c r="MQS16" s="162"/>
      <c r="MQT16" s="162"/>
      <c r="MQU16" s="162"/>
      <c r="MQV16" s="162"/>
      <c r="MQW16" s="162"/>
      <c r="MQX16" s="162"/>
      <c r="MQY16" s="162"/>
      <c r="MQZ16" s="162"/>
      <c r="MRA16" s="162"/>
      <c r="MRB16" s="162"/>
      <c r="MRC16" s="162"/>
      <c r="MRD16" s="162"/>
      <c r="MRE16" s="162"/>
      <c r="MRF16" s="162"/>
      <c r="MRG16" s="162"/>
      <c r="MRH16" s="162"/>
      <c r="MRI16" s="162"/>
      <c r="MRJ16" s="162"/>
      <c r="MRK16" s="162"/>
      <c r="MRL16" s="162"/>
      <c r="MRM16" s="162"/>
      <c r="MRN16" s="162"/>
      <c r="MRO16" s="162"/>
      <c r="MRP16" s="162"/>
      <c r="MRQ16" s="162"/>
      <c r="MRR16" s="162"/>
      <c r="MRS16" s="162"/>
      <c r="MRT16" s="162"/>
      <c r="MRU16" s="162"/>
      <c r="MRV16" s="162"/>
      <c r="MRW16" s="162"/>
      <c r="MRX16" s="162"/>
      <c r="MRY16" s="162"/>
      <c r="MRZ16" s="162"/>
      <c r="MSA16" s="162"/>
      <c r="MSB16" s="162"/>
      <c r="MSC16" s="162"/>
      <c r="MSD16" s="162"/>
      <c r="MSE16" s="162"/>
      <c r="MSF16" s="162"/>
      <c r="MSG16" s="162"/>
      <c r="MSH16" s="162"/>
      <c r="MSI16" s="162"/>
      <c r="MSJ16" s="162"/>
      <c r="MSK16" s="162"/>
      <c r="MSL16" s="162"/>
      <c r="MSM16" s="162"/>
      <c r="MSN16" s="162"/>
      <c r="MSO16" s="162"/>
      <c r="MSP16" s="162"/>
      <c r="MSQ16" s="162"/>
      <c r="MSR16" s="162"/>
      <c r="MSS16" s="162"/>
      <c r="MST16" s="162"/>
      <c r="MSU16" s="162"/>
      <c r="MSV16" s="162"/>
      <c r="MSW16" s="162"/>
      <c r="MSX16" s="162"/>
      <c r="MSY16" s="162"/>
      <c r="MSZ16" s="162"/>
      <c r="MTA16" s="162"/>
      <c r="MTB16" s="162"/>
      <c r="MTC16" s="162"/>
      <c r="MTD16" s="162"/>
      <c r="MTE16" s="162"/>
      <c r="MTF16" s="162"/>
      <c r="MTG16" s="162"/>
      <c r="MTH16" s="162"/>
      <c r="MTI16" s="162"/>
      <c r="MTJ16" s="162"/>
      <c r="MTK16" s="162"/>
      <c r="MTL16" s="162"/>
      <c r="MTM16" s="162"/>
      <c r="MTN16" s="162"/>
      <c r="MTO16" s="162"/>
      <c r="MTP16" s="162"/>
      <c r="MTQ16" s="162"/>
      <c r="MTR16" s="162"/>
      <c r="MTS16" s="162"/>
      <c r="MTT16" s="162"/>
      <c r="MTU16" s="162"/>
      <c r="MTV16" s="162"/>
      <c r="MTW16" s="162"/>
      <c r="MTX16" s="162"/>
      <c r="MTY16" s="162"/>
      <c r="MTZ16" s="162"/>
      <c r="MUA16" s="162"/>
      <c r="MUB16" s="162"/>
      <c r="MUC16" s="162"/>
      <c r="MUD16" s="162"/>
      <c r="MUE16" s="162"/>
      <c r="MUF16" s="162"/>
      <c r="MUG16" s="162"/>
      <c r="MUH16" s="162"/>
      <c r="MUI16" s="162"/>
      <c r="MUJ16" s="162"/>
      <c r="MUK16" s="162"/>
      <c r="MUL16" s="162"/>
      <c r="MUM16" s="162"/>
      <c r="MUN16" s="162"/>
      <c r="MUO16" s="162"/>
      <c r="MUP16" s="162"/>
      <c r="MUQ16" s="162"/>
      <c r="MUR16" s="162"/>
      <c r="MUS16" s="162"/>
      <c r="MUT16" s="162"/>
      <c r="MUU16" s="162"/>
      <c r="MUV16" s="162"/>
      <c r="MUW16" s="162"/>
      <c r="MUX16" s="162"/>
      <c r="MUY16" s="162"/>
      <c r="MUZ16" s="162"/>
      <c r="MVA16" s="162"/>
      <c r="MVB16" s="162"/>
      <c r="MVC16" s="162"/>
      <c r="MVD16" s="162"/>
      <c r="MVE16" s="162"/>
      <c r="MVF16" s="162"/>
      <c r="MVG16" s="162"/>
      <c r="MVH16" s="162"/>
      <c r="MVI16" s="162"/>
      <c r="MVJ16" s="162"/>
      <c r="MVK16" s="162"/>
      <c r="MVL16" s="162"/>
      <c r="MVM16" s="162"/>
      <c r="MVN16" s="162"/>
      <c r="MVO16" s="162"/>
      <c r="MVP16" s="162"/>
      <c r="MVQ16" s="162"/>
      <c r="MVR16" s="162"/>
      <c r="MVS16" s="162"/>
      <c r="MVT16" s="162"/>
      <c r="MVU16" s="162"/>
      <c r="MVV16" s="162"/>
      <c r="MVW16" s="162"/>
      <c r="MVX16" s="162"/>
      <c r="MVY16" s="162"/>
      <c r="MVZ16" s="162"/>
      <c r="MWA16" s="162"/>
      <c r="MWB16" s="162"/>
      <c r="MWC16" s="162"/>
      <c r="MWD16" s="162"/>
      <c r="MWE16" s="162"/>
      <c r="MWF16" s="162"/>
      <c r="MWG16" s="162"/>
      <c r="MWH16" s="162"/>
      <c r="MWI16" s="162"/>
      <c r="MWJ16" s="162"/>
      <c r="MWK16" s="162"/>
      <c r="MWL16" s="162"/>
      <c r="MWM16" s="162"/>
      <c r="MWN16" s="162"/>
      <c r="MWO16" s="162"/>
      <c r="MWP16" s="162"/>
      <c r="MWQ16" s="162"/>
      <c r="MWR16" s="162"/>
      <c r="MWS16" s="162"/>
      <c r="MWT16" s="162"/>
      <c r="MWU16" s="162"/>
      <c r="MWV16" s="162"/>
      <c r="MWW16" s="162"/>
      <c r="MWX16" s="162"/>
      <c r="MWY16" s="162"/>
      <c r="MWZ16" s="162"/>
      <c r="MXA16" s="162"/>
      <c r="MXB16" s="162"/>
      <c r="MXC16" s="162"/>
      <c r="MXD16" s="162"/>
      <c r="MXE16" s="162"/>
      <c r="MXF16" s="162"/>
      <c r="MXG16" s="162"/>
      <c r="MXH16" s="162"/>
      <c r="MXI16" s="162"/>
      <c r="MXJ16" s="162"/>
      <c r="MXK16" s="162"/>
      <c r="MXL16" s="162"/>
      <c r="MXM16" s="162"/>
      <c r="MXN16" s="162"/>
      <c r="MXO16" s="162"/>
      <c r="MXP16" s="162"/>
      <c r="MXQ16" s="162"/>
      <c r="MXR16" s="162"/>
      <c r="MXS16" s="162"/>
      <c r="MXT16" s="162"/>
      <c r="MXU16" s="162"/>
      <c r="MXV16" s="162"/>
      <c r="MXW16" s="162"/>
      <c r="MXX16" s="162"/>
      <c r="MXY16" s="162"/>
      <c r="MXZ16" s="162"/>
      <c r="MYA16" s="162"/>
      <c r="MYB16" s="162"/>
      <c r="MYC16" s="162"/>
      <c r="MYD16" s="162"/>
      <c r="MYE16" s="162"/>
      <c r="MYF16" s="162"/>
      <c r="MYG16" s="162"/>
      <c r="MYH16" s="162"/>
      <c r="MYI16" s="162"/>
      <c r="MYJ16" s="162"/>
      <c r="MYK16" s="162"/>
      <c r="MYL16" s="162"/>
      <c r="MYM16" s="162"/>
      <c r="MYN16" s="162"/>
      <c r="MYO16" s="162"/>
      <c r="MYP16" s="162"/>
      <c r="MYQ16" s="162"/>
      <c r="MYR16" s="162"/>
      <c r="MYS16" s="162"/>
      <c r="MYT16" s="162"/>
      <c r="MYU16" s="162"/>
      <c r="MYV16" s="162"/>
      <c r="MYW16" s="162"/>
      <c r="MYX16" s="162"/>
      <c r="MYY16" s="162"/>
      <c r="MYZ16" s="162"/>
      <c r="MZA16" s="162"/>
      <c r="MZB16" s="162"/>
      <c r="MZC16" s="162"/>
      <c r="MZD16" s="162"/>
      <c r="MZE16" s="162"/>
      <c r="MZF16" s="162"/>
      <c r="MZG16" s="162"/>
      <c r="MZH16" s="162"/>
      <c r="MZI16" s="162"/>
      <c r="MZJ16" s="162"/>
      <c r="MZK16" s="162"/>
      <c r="MZL16" s="162"/>
      <c r="MZM16" s="162"/>
      <c r="MZN16" s="162"/>
      <c r="MZO16" s="162"/>
      <c r="MZP16" s="162"/>
      <c r="MZQ16" s="162"/>
      <c r="MZR16" s="162"/>
      <c r="MZS16" s="162"/>
      <c r="MZT16" s="162"/>
      <c r="MZU16" s="162"/>
      <c r="MZV16" s="162"/>
      <c r="MZW16" s="162"/>
      <c r="MZX16" s="162"/>
      <c r="MZY16" s="162"/>
      <c r="MZZ16" s="162"/>
      <c r="NAA16" s="162"/>
      <c r="NAB16" s="162"/>
      <c r="NAC16" s="162"/>
      <c r="NAD16" s="162"/>
      <c r="NAE16" s="162"/>
      <c r="NAF16" s="162"/>
      <c r="NAG16" s="162"/>
      <c r="NAH16" s="162"/>
      <c r="NAI16" s="162"/>
      <c r="NAJ16" s="162"/>
      <c r="NAK16" s="162"/>
      <c r="NAL16" s="162"/>
      <c r="NAM16" s="162"/>
      <c r="NAN16" s="162"/>
      <c r="NAO16" s="162"/>
      <c r="NAP16" s="162"/>
      <c r="NAQ16" s="162"/>
      <c r="NAR16" s="162"/>
      <c r="NAS16" s="162"/>
      <c r="NAT16" s="162"/>
      <c r="NAU16" s="162"/>
      <c r="NAV16" s="162"/>
      <c r="NAW16" s="162"/>
      <c r="NAX16" s="162"/>
      <c r="NAY16" s="162"/>
      <c r="NAZ16" s="162"/>
      <c r="NBA16" s="162"/>
      <c r="NBB16" s="162"/>
      <c r="NBC16" s="162"/>
      <c r="NBD16" s="162"/>
      <c r="NBE16" s="162"/>
      <c r="NBF16" s="162"/>
      <c r="NBG16" s="162"/>
      <c r="NBH16" s="162"/>
      <c r="NBI16" s="162"/>
      <c r="NBJ16" s="162"/>
      <c r="NBK16" s="162"/>
      <c r="NBL16" s="162"/>
      <c r="NBM16" s="162"/>
      <c r="NBN16" s="162"/>
      <c r="NBO16" s="162"/>
      <c r="NBP16" s="162"/>
      <c r="NBQ16" s="162"/>
      <c r="NBR16" s="162"/>
      <c r="NBS16" s="162"/>
      <c r="NBT16" s="162"/>
      <c r="NBU16" s="162"/>
      <c r="NBV16" s="162"/>
      <c r="NBW16" s="162"/>
      <c r="NBX16" s="162"/>
      <c r="NBY16" s="162"/>
      <c r="NBZ16" s="162"/>
      <c r="NCA16" s="162"/>
      <c r="NCB16" s="162"/>
      <c r="NCC16" s="162"/>
      <c r="NCD16" s="162"/>
      <c r="NCE16" s="162"/>
      <c r="NCF16" s="162"/>
      <c r="NCG16" s="162"/>
      <c r="NCH16" s="162"/>
      <c r="NCI16" s="162"/>
      <c r="NCJ16" s="162"/>
      <c r="NCK16" s="162"/>
      <c r="NCL16" s="162"/>
      <c r="NCM16" s="162"/>
      <c r="NCN16" s="162"/>
      <c r="NCO16" s="162"/>
      <c r="NCP16" s="162"/>
      <c r="NCQ16" s="162"/>
      <c r="NCR16" s="162"/>
      <c r="NCS16" s="162"/>
      <c r="NCT16" s="162"/>
      <c r="NCU16" s="162"/>
      <c r="NCV16" s="162"/>
      <c r="NCW16" s="162"/>
      <c r="NCX16" s="162"/>
      <c r="NCY16" s="162"/>
      <c r="NCZ16" s="162"/>
      <c r="NDA16" s="162"/>
      <c r="NDB16" s="162"/>
      <c r="NDC16" s="162"/>
      <c r="NDD16" s="162"/>
      <c r="NDE16" s="162"/>
      <c r="NDF16" s="162"/>
      <c r="NDG16" s="162"/>
      <c r="NDH16" s="162"/>
      <c r="NDI16" s="162"/>
      <c r="NDJ16" s="162"/>
      <c r="NDK16" s="162"/>
      <c r="NDL16" s="162"/>
      <c r="NDM16" s="162"/>
      <c r="NDN16" s="162"/>
      <c r="NDO16" s="162"/>
      <c r="NDP16" s="162"/>
      <c r="NDQ16" s="162"/>
      <c r="NDR16" s="162"/>
      <c r="NDS16" s="162"/>
      <c r="NDT16" s="162"/>
      <c r="NDU16" s="162"/>
      <c r="NDV16" s="162"/>
      <c r="NDW16" s="162"/>
      <c r="NDX16" s="162"/>
      <c r="NDY16" s="162"/>
      <c r="NDZ16" s="162"/>
      <c r="NEA16" s="162"/>
      <c r="NEB16" s="162"/>
      <c r="NEC16" s="162"/>
      <c r="NED16" s="162"/>
      <c r="NEE16" s="162"/>
      <c r="NEF16" s="162"/>
      <c r="NEG16" s="162"/>
      <c r="NEH16" s="162"/>
      <c r="NEI16" s="162"/>
      <c r="NEJ16" s="162"/>
      <c r="NEK16" s="162"/>
      <c r="NEL16" s="162"/>
      <c r="NEM16" s="162"/>
      <c r="NEN16" s="162"/>
      <c r="NEO16" s="162"/>
      <c r="NEP16" s="162"/>
      <c r="NEQ16" s="162"/>
      <c r="NER16" s="162"/>
      <c r="NES16" s="162"/>
      <c r="NET16" s="162"/>
      <c r="NEU16" s="162"/>
      <c r="NEV16" s="162"/>
      <c r="NEW16" s="162"/>
      <c r="NEX16" s="162"/>
      <c r="NEY16" s="162"/>
      <c r="NEZ16" s="162"/>
      <c r="NFA16" s="162"/>
      <c r="NFB16" s="162"/>
      <c r="NFC16" s="162"/>
      <c r="NFD16" s="162"/>
      <c r="NFE16" s="162"/>
      <c r="NFF16" s="162"/>
      <c r="NFG16" s="162"/>
      <c r="NFH16" s="162"/>
      <c r="NFI16" s="162"/>
      <c r="NFJ16" s="162"/>
      <c r="NFK16" s="162"/>
      <c r="NFL16" s="162"/>
      <c r="NFM16" s="162"/>
      <c r="NFN16" s="162"/>
      <c r="NFO16" s="162"/>
      <c r="NFP16" s="162"/>
      <c r="NFQ16" s="162"/>
      <c r="NFR16" s="162"/>
      <c r="NFS16" s="162"/>
      <c r="NFT16" s="162"/>
      <c r="NFU16" s="162"/>
      <c r="NFV16" s="162"/>
      <c r="NFW16" s="162"/>
      <c r="NFX16" s="162"/>
      <c r="NFY16" s="162"/>
      <c r="NFZ16" s="162"/>
      <c r="NGA16" s="162"/>
      <c r="NGB16" s="162"/>
      <c r="NGC16" s="162"/>
      <c r="NGD16" s="162"/>
      <c r="NGE16" s="162"/>
      <c r="NGF16" s="162"/>
      <c r="NGG16" s="162"/>
      <c r="NGH16" s="162"/>
      <c r="NGI16" s="162"/>
      <c r="NGJ16" s="162"/>
      <c r="NGK16" s="162"/>
      <c r="NGL16" s="162"/>
      <c r="NGM16" s="162"/>
      <c r="NGN16" s="162"/>
      <c r="NGO16" s="162"/>
      <c r="NGP16" s="162"/>
      <c r="NGQ16" s="162"/>
      <c r="NGR16" s="162"/>
      <c r="NGS16" s="162"/>
      <c r="NGT16" s="162"/>
      <c r="NGU16" s="162"/>
      <c r="NGV16" s="162"/>
      <c r="NGW16" s="162"/>
      <c r="NGX16" s="162"/>
      <c r="NGY16" s="162"/>
      <c r="NGZ16" s="162"/>
      <c r="NHA16" s="162"/>
      <c r="NHB16" s="162"/>
      <c r="NHC16" s="162"/>
      <c r="NHD16" s="162"/>
      <c r="NHE16" s="162"/>
      <c r="NHF16" s="162"/>
      <c r="NHG16" s="162"/>
      <c r="NHH16" s="162"/>
      <c r="NHI16" s="162"/>
      <c r="NHJ16" s="162"/>
      <c r="NHK16" s="162"/>
      <c r="NHL16" s="162"/>
      <c r="NHM16" s="162"/>
      <c r="NHN16" s="162"/>
      <c r="NHO16" s="162"/>
      <c r="NHP16" s="162"/>
      <c r="NHQ16" s="162"/>
      <c r="NHR16" s="162"/>
      <c r="NHS16" s="162"/>
      <c r="NHT16" s="162"/>
      <c r="NHU16" s="162"/>
      <c r="NHV16" s="162"/>
      <c r="NHW16" s="162"/>
      <c r="NHX16" s="162"/>
      <c r="NHY16" s="162"/>
      <c r="NHZ16" s="162"/>
      <c r="NIA16" s="162"/>
      <c r="NIB16" s="162"/>
      <c r="NIC16" s="162"/>
      <c r="NID16" s="162"/>
      <c r="NIE16" s="162"/>
      <c r="NIF16" s="162"/>
      <c r="NIG16" s="162"/>
      <c r="NIH16" s="162"/>
      <c r="NII16" s="162"/>
      <c r="NIJ16" s="162"/>
      <c r="NIK16" s="162"/>
      <c r="NIL16" s="162"/>
      <c r="NIM16" s="162"/>
      <c r="NIN16" s="162"/>
      <c r="NIO16" s="162"/>
      <c r="NIP16" s="162"/>
      <c r="NIQ16" s="162"/>
      <c r="NIR16" s="162"/>
      <c r="NIS16" s="162"/>
      <c r="NIT16" s="162"/>
      <c r="NIU16" s="162"/>
      <c r="NIV16" s="162"/>
      <c r="NIW16" s="162"/>
      <c r="NIX16" s="162"/>
      <c r="NIY16" s="162"/>
      <c r="NIZ16" s="162"/>
      <c r="NJA16" s="162"/>
      <c r="NJB16" s="162"/>
      <c r="NJC16" s="162"/>
      <c r="NJD16" s="162"/>
      <c r="NJE16" s="162"/>
      <c r="NJF16" s="162"/>
      <c r="NJG16" s="162"/>
      <c r="NJH16" s="162"/>
      <c r="NJI16" s="162"/>
      <c r="NJJ16" s="162"/>
      <c r="NJK16" s="162"/>
      <c r="NJL16" s="162"/>
      <c r="NJM16" s="162"/>
      <c r="NJN16" s="162"/>
      <c r="NJO16" s="162"/>
      <c r="NJP16" s="162"/>
      <c r="NJQ16" s="162"/>
      <c r="NJR16" s="162"/>
      <c r="NJS16" s="162"/>
      <c r="NJT16" s="162"/>
      <c r="NJU16" s="162"/>
      <c r="NJV16" s="162"/>
      <c r="NJW16" s="162"/>
      <c r="NJX16" s="162"/>
      <c r="NJY16" s="162"/>
      <c r="NJZ16" s="162"/>
      <c r="NKA16" s="162"/>
      <c r="NKB16" s="162"/>
      <c r="NKC16" s="162"/>
      <c r="NKD16" s="162"/>
      <c r="NKE16" s="162"/>
      <c r="NKF16" s="162"/>
      <c r="NKG16" s="162"/>
      <c r="NKH16" s="162"/>
      <c r="NKI16" s="162"/>
      <c r="NKJ16" s="162"/>
      <c r="NKK16" s="162"/>
      <c r="NKL16" s="162"/>
      <c r="NKM16" s="162"/>
      <c r="NKN16" s="162"/>
      <c r="NKO16" s="162"/>
      <c r="NKP16" s="162"/>
      <c r="NKQ16" s="162"/>
      <c r="NKR16" s="162"/>
      <c r="NKS16" s="162"/>
      <c r="NKT16" s="162"/>
      <c r="NKU16" s="162"/>
      <c r="NKV16" s="162"/>
      <c r="NKW16" s="162"/>
      <c r="NKX16" s="162"/>
      <c r="NKY16" s="162"/>
      <c r="NKZ16" s="162"/>
      <c r="NLA16" s="162"/>
      <c r="NLB16" s="162"/>
      <c r="NLC16" s="162"/>
      <c r="NLD16" s="162"/>
      <c r="NLE16" s="162"/>
      <c r="NLF16" s="162"/>
      <c r="NLG16" s="162"/>
      <c r="NLH16" s="162"/>
      <c r="NLI16" s="162"/>
      <c r="NLJ16" s="162"/>
      <c r="NLK16" s="162"/>
      <c r="NLL16" s="162"/>
      <c r="NLM16" s="162"/>
      <c r="NLN16" s="162"/>
      <c r="NLO16" s="162"/>
      <c r="NLP16" s="162"/>
      <c r="NLQ16" s="162"/>
      <c r="NLR16" s="162"/>
      <c r="NLS16" s="162"/>
      <c r="NLT16" s="162"/>
      <c r="NLU16" s="162"/>
      <c r="NLV16" s="162"/>
      <c r="NLW16" s="162"/>
      <c r="NLX16" s="162"/>
      <c r="NLY16" s="162"/>
      <c r="NLZ16" s="162"/>
      <c r="NMA16" s="162"/>
      <c r="NMB16" s="162"/>
      <c r="NMC16" s="162"/>
      <c r="NMD16" s="162"/>
      <c r="NME16" s="162"/>
      <c r="NMF16" s="162"/>
      <c r="NMG16" s="162"/>
      <c r="NMH16" s="162"/>
      <c r="NMI16" s="162"/>
      <c r="NMJ16" s="162"/>
      <c r="NMK16" s="162"/>
      <c r="NML16" s="162"/>
      <c r="NMM16" s="162"/>
      <c r="NMN16" s="162"/>
      <c r="NMO16" s="162"/>
      <c r="NMP16" s="162"/>
      <c r="NMQ16" s="162"/>
      <c r="NMR16" s="162"/>
      <c r="NMS16" s="162"/>
      <c r="NMT16" s="162"/>
      <c r="NMU16" s="162"/>
      <c r="NMV16" s="162"/>
      <c r="NMW16" s="162"/>
      <c r="NMX16" s="162"/>
      <c r="NMY16" s="162"/>
      <c r="NMZ16" s="162"/>
      <c r="NNA16" s="162"/>
      <c r="NNB16" s="162"/>
      <c r="NNC16" s="162"/>
      <c r="NND16" s="162"/>
      <c r="NNE16" s="162"/>
      <c r="NNF16" s="162"/>
      <c r="NNG16" s="162"/>
      <c r="NNH16" s="162"/>
      <c r="NNI16" s="162"/>
      <c r="NNJ16" s="162"/>
      <c r="NNK16" s="162"/>
      <c r="NNL16" s="162"/>
      <c r="NNM16" s="162"/>
      <c r="NNN16" s="162"/>
      <c r="NNO16" s="162"/>
      <c r="NNP16" s="162"/>
      <c r="NNQ16" s="162"/>
      <c r="NNR16" s="162"/>
      <c r="NNS16" s="162"/>
      <c r="NNT16" s="162"/>
      <c r="NNU16" s="162"/>
      <c r="NNV16" s="162"/>
      <c r="NNW16" s="162"/>
      <c r="NNX16" s="162"/>
      <c r="NNY16" s="162"/>
      <c r="NNZ16" s="162"/>
      <c r="NOA16" s="162"/>
      <c r="NOB16" s="162"/>
      <c r="NOC16" s="162"/>
      <c r="NOD16" s="162"/>
      <c r="NOE16" s="162"/>
      <c r="NOF16" s="162"/>
      <c r="NOG16" s="162"/>
      <c r="NOH16" s="162"/>
      <c r="NOI16" s="162"/>
      <c r="NOJ16" s="162"/>
      <c r="NOK16" s="162"/>
      <c r="NOL16" s="162"/>
      <c r="NOM16" s="162"/>
      <c r="NON16" s="162"/>
      <c r="NOO16" s="162"/>
      <c r="NOP16" s="162"/>
      <c r="NOQ16" s="162"/>
      <c r="NOR16" s="162"/>
      <c r="NOS16" s="162"/>
      <c r="NOT16" s="162"/>
      <c r="NOU16" s="162"/>
      <c r="NOV16" s="162"/>
      <c r="NOW16" s="162"/>
      <c r="NOX16" s="162"/>
      <c r="NOY16" s="162"/>
      <c r="NOZ16" s="162"/>
      <c r="NPA16" s="162"/>
      <c r="NPB16" s="162"/>
      <c r="NPC16" s="162"/>
      <c r="NPD16" s="162"/>
      <c r="NPE16" s="162"/>
      <c r="NPF16" s="162"/>
      <c r="NPG16" s="162"/>
      <c r="NPH16" s="162"/>
      <c r="NPI16" s="162"/>
      <c r="NPJ16" s="162"/>
      <c r="NPK16" s="162"/>
      <c r="NPL16" s="162"/>
      <c r="NPM16" s="162"/>
      <c r="NPN16" s="162"/>
      <c r="NPO16" s="162"/>
      <c r="NPP16" s="162"/>
      <c r="NPQ16" s="162"/>
      <c r="NPR16" s="162"/>
      <c r="NPS16" s="162"/>
      <c r="NPT16" s="162"/>
      <c r="NPU16" s="162"/>
      <c r="NPV16" s="162"/>
      <c r="NPW16" s="162"/>
      <c r="NPX16" s="162"/>
      <c r="NPY16" s="162"/>
      <c r="NPZ16" s="162"/>
      <c r="NQA16" s="162"/>
      <c r="NQB16" s="162"/>
      <c r="NQC16" s="162"/>
      <c r="NQD16" s="162"/>
      <c r="NQE16" s="162"/>
      <c r="NQF16" s="162"/>
      <c r="NQG16" s="162"/>
      <c r="NQH16" s="162"/>
      <c r="NQI16" s="162"/>
      <c r="NQJ16" s="162"/>
      <c r="NQK16" s="162"/>
      <c r="NQL16" s="162"/>
      <c r="NQM16" s="162"/>
      <c r="NQN16" s="162"/>
      <c r="NQO16" s="162"/>
      <c r="NQP16" s="162"/>
      <c r="NQQ16" s="162"/>
      <c r="NQR16" s="162"/>
      <c r="NQS16" s="162"/>
      <c r="NQT16" s="162"/>
      <c r="NQU16" s="162"/>
      <c r="NQV16" s="162"/>
      <c r="NQW16" s="162"/>
      <c r="NQX16" s="162"/>
      <c r="NQY16" s="162"/>
      <c r="NQZ16" s="162"/>
      <c r="NRA16" s="162"/>
      <c r="NRB16" s="162"/>
      <c r="NRC16" s="162"/>
      <c r="NRD16" s="162"/>
      <c r="NRE16" s="162"/>
      <c r="NRF16" s="162"/>
      <c r="NRG16" s="162"/>
      <c r="NRH16" s="162"/>
      <c r="NRI16" s="162"/>
      <c r="NRJ16" s="162"/>
      <c r="NRK16" s="162"/>
      <c r="NRL16" s="162"/>
      <c r="NRM16" s="162"/>
      <c r="NRN16" s="162"/>
      <c r="NRO16" s="162"/>
      <c r="NRP16" s="162"/>
      <c r="NRQ16" s="162"/>
      <c r="NRR16" s="162"/>
      <c r="NRS16" s="162"/>
      <c r="NRT16" s="162"/>
      <c r="NRU16" s="162"/>
      <c r="NRV16" s="162"/>
      <c r="NRW16" s="162"/>
      <c r="NRX16" s="162"/>
      <c r="NRY16" s="162"/>
      <c r="NRZ16" s="162"/>
      <c r="NSA16" s="162"/>
      <c r="NSB16" s="162"/>
      <c r="NSC16" s="162"/>
      <c r="NSD16" s="162"/>
      <c r="NSE16" s="162"/>
      <c r="NSF16" s="162"/>
      <c r="NSG16" s="162"/>
      <c r="NSH16" s="162"/>
      <c r="NSI16" s="162"/>
      <c r="NSJ16" s="162"/>
      <c r="NSK16" s="162"/>
      <c r="NSL16" s="162"/>
      <c r="NSM16" s="162"/>
      <c r="NSN16" s="162"/>
      <c r="NSO16" s="162"/>
      <c r="NSP16" s="162"/>
      <c r="NSQ16" s="162"/>
      <c r="NSR16" s="162"/>
      <c r="NSS16" s="162"/>
      <c r="NST16" s="162"/>
      <c r="NSU16" s="162"/>
      <c r="NSV16" s="162"/>
      <c r="NSW16" s="162"/>
      <c r="NSX16" s="162"/>
      <c r="NSY16" s="162"/>
      <c r="NSZ16" s="162"/>
      <c r="NTA16" s="162"/>
      <c r="NTB16" s="162"/>
      <c r="NTC16" s="162"/>
      <c r="NTD16" s="162"/>
      <c r="NTE16" s="162"/>
      <c r="NTF16" s="162"/>
      <c r="NTG16" s="162"/>
      <c r="NTH16" s="162"/>
      <c r="NTI16" s="162"/>
      <c r="NTJ16" s="162"/>
      <c r="NTK16" s="162"/>
      <c r="NTL16" s="162"/>
      <c r="NTM16" s="162"/>
      <c r="NTN16" s="162"/>
      <c r="NTO16" s="162"/>
      <c r="NTP16" s="162"/>
      <c r="NTQ16" s="162"/>
      <c r="NTR16" s="162"/>
      <c r="NTS16" s="162"/>
      <c r="NTT16" s="162"/>
      <c r="NTU16" s="162"/>
      <c r="NTV16" s="162"/>
      <c r="NTW16" s="162"/>
      <c r="NTX16" s="162"/>
      <c r="NTY16" s="162"/>
      <c r="NTZ16" s="162"/>
      <c r="NUA16" s="162"/>
      <c r="NUB16" s="162"/>
      <c r="NUC16" s="162"/>
      <c r="NUD16" s="162"/>
      <c r="NUE16" s="162"/>
      <c r="NUF16" s="162"/>
      <c r="NUG16" s="162"/>
      <c r="NUH16" s="162"/>
      <c r="NUI16" s="162"/>
      <c r="NUJ16" s="162"/>
      <c r="NUK16" s="162"/>
      <c r="NUL16" s="162"/>
      <c r="NUM16" s="162"/>
      <c r="NUN16" s="162"/>
      <c r="NUO16" s="162"/>
      <c r="NUP16" s="162"/>
      <c r="NUQ16" s="162"/>
      <c r="NUR16" s="162"/>
      <c r="NUS16" s="162"/>
      <c r="NUT16" s="162"/>
      <c r="NUU16" s="162"/>
      <c r="NUV16" s="162"/>
      <c r="NUW16" s="162"/>
      <c r="NUX16" s="162"/>
      <c r="NUY16" s="162"/>
      <c r="NUZ16" s="162"/>
      <c r="NVA16" s="162"/>
      <c r="NVB16" s="162"/>
      <c r="NVC16" s="162"/>
      <c r="NVD16" s="162"/>
      <c r="NVE16" s="162"/>
      <c r="NVF16" s="162"/>
      <c r="NVG16" s="162"/>
      <c r="NVH16" s="162"/>
      <c r="NVI16" s="162"/>
      <c r="NVJ16" s="162"/>
      <c r="NVK16" s="162"/>
      <c r="NVL16" s="162"/>
      <c r="NVM16" s="162"/>
      <c r="NVN16" s="162"/>
      <c r="NVO16" s="162"/>
      <c r="NVP16" s="162"/>
      <c r="NVQ16" s="162"/>
      <c r="NVR16" s="162"/>
      <c r="NVS16" s="162"/>
      <c r="NVT16" s="162"/>
      <c r="NVU16" s="162"/>
      <c r="NVV16" s="162"/>
      <c r="NVW16" s="162"/>
      <c r="NVX16" s="162"/>
      <c r="NVY16" s="162"/>
      <c r="NVZ16" s="162"/>
      <c r="NWA16" s="162"/>
      <c r="NWB16" s="162"/>
      <c r="NWC16" s="162"/>
      <c r="NWD16" s="162"/>
      <c r="NWE16" s="162"/>
      <c r="NWF16" s="162"/>
      <c r="NWG16" s="162"/>
      <c r="NWH16" s="162"/>
      <c r="NWI16" s="162"/>
      <c r="NWJ16" s="162"/>
      <c r="NWK16" s="162"/>
      <c r="NWL16" s="162"/>
      <c r="NWM16" s="162"/>
      <c r="NWN16" s="162"/>
      <c r="NWO16" s="162"/>
      <c r="NWP16" s="162"/>
      <c r="NWQ16" s="162"/>
      <c r="NWR16" s="162"/>
      <c r="NWS16" s="162"/>
      <c r="NWT16" s="162"/>
      <c r="NWU16" s="162"/>
      <c r="NWV16" s="162"/>
      <c r="NWW16" s="162"/>
      <c r="NWX16" s="162"/>
      <c r="NWY16" s="162"/>
      <c r="NWZ16" s="162"/>
      <c r="NXA16" s="162"/>
      <c r="NXB16" s="162"/>
      <c r="NXC16" s="162"/>
      <c r="NXD16" s="162"/>
      <c r="NXE16" s="162"/>
      <c r="NXF16" s="162"/>
      <c r="NXG16" s="162"/>
      <c r="NXH16" s="162"/>
      <c r="NXI16" s="162"/>
      <c r="NXJ16" s="162"/>
      <c r="NXK16" s="162"/>
      <c r="NXL16" s="162"/>
      <c r="NXM16" s="162"/>
      <c r="NXN16" s="162"/>
      <c r="NXO16" s="162"/>
      <c r="NXP16" s="162"/>
      <c r="NXQ16" s="162"/>
      <c r="NXR16" s="162"/>
      <c r="NXS16" s="162"/>
      <c r="NXT16" s="162"/>
      <c r="NXU16" s="162"/>
      <c r="NXV16" s="162"/>
      <c r="NXW16" s="162"/>
      <c r="NXX16" s="162"/>
      <c r="NXY16" s="162"/>
      <c r="NXZ16" s="162"/>
      <c r="NYA16" s="162"/>
      <c r="NYB16" s="162"/>
      <c r="NYC16" s="162"/>
      <c r="NYD16" s="162"/>
      <c r="NYE16" s="162"/>
      <c r="NYF16" s="162"/>
      <c r="NYG16" s="162"/>
      <c r="NYH16" s="162"/>
      <c r="NYI16" s="162"/>
      <c r="NYJ16" s="162"/>
      <c r="NYK16" s="162"/>
      <c r="NYL16" s="162"/>
      <c r="NYM16" s="162"/>
      <c r="NYN16" s="162"/>
      <c r="NYO16" s="162"/>
      <c r="NYP16" s="162"/>
      <c r="NYQ16" s="162"/>
      <c r="NYR16" s="162"/>
      <c r="NYS16" s="162"/>
      <c r="NYT16" s="162"/>
      <c r="NYU16" s="162"/>
      <c r="NYV16" s="162"/>
      <c r="NYW16" s="162"/>
      <c r="NYX16" s="162"/>
      <c r="NYY16" s="162"/>
      <c r="NYZ16" s="162"/>
      <c r="NZA16" s="162"/>
      <c r="NZB16" s="162"/>
      <c r="NZC16" s="162"/>
      <c r="NZD16" s="162"/>
      <c r="NZE16" s="162"/>
      <c r="NZF16" s="162"/>
      <c r="NZG16" s="162"/>
      <c r="NZH16" s="162"/>
      <c r="NZI16" s="162"/>
      <c r="NZJ16" s="162"/>
      <c r="NZK16" s="162"/>
      <c r="NZL16" s="162"/>
      <c r="NZM16" s="162"/>
      <c r="NZN16" s="162"/>
      <c r="NZO16" s="162"/>
      <c r="NZP16" s="162"/>
      <c r="NZQ16" s="162"/>
      <c r="NZR16" s="162"/>
      <c r="NZS16" s="162"/>
      <c r="NZT16" s="162"/>
      <c r="NZU16" s="162"/>
      <c r="NZV16" s="162"/>
      <c r="NZW16" s="162"/>
      <c r="NZX16" s="162"/>
      <c r="NZY16" s="162"/>
      <c r="NZZ16" s="162"/>
      <c r="OAA16" s="162"/>
      <c r="OAB16" s="162"/>
      <c r="OAC16" s="162"/>
      <c r="OAD16" s="162"/>
      <c r="OAE16" s="162"/>
      <c r="OAF16" s="162"/>
      <c r="OAG16" s="162"/>
      <c r="OAH16" s="162"/>
      <c r="OAI16" s="162"/>
      <c r="OAJ16" s="162"/>
      <c r="OAK16" s="162"/>
      <c r="OAL16" s="162"/>
      <c r="OAM16" s="162"/>
      <c r="OAN16" s="162"/>
      <c r="OAO16" s="162"/>
      <c r="OAP16" s="162"/>
      <c r="OAQ16" s="162"/>
      <c r="OAR16" s="162"/>
      <c r="OAS16" s="162"/>
      <c r="OAT16" s="162"/>
      <c r="OAU16" s="162"/>
      <c r="OAV16" s="162"/>
      <c r="OAW16" s="162"/>
      <c r="OAX16" s="162"/>
      <c r="OAY16" s="162"/>
      <c r="OAZ16" s="162"/>
      <c r="OBA16" s="162"/>
      <c r="OBB16" s="162"/>
      <c r="OBC16" s="162"/>
      <c r="OBD16" s="162"/>
      <c r="OBE16" s="162"/>
      <c r="OBF16" s="162"/>
      <c r="OBG16" s="162"/>
      <c r="OBH16" s="162"/>
      <c r="OBI16" s="162"/>
      <c r="OBJ16" s="162"/>
      <c r="OBK16" s="162"/>
      <c r="OBL16" s="162"/>
      <c r="OBM16" s="162"/>
      <c r="OBN16" s="162"/>
      <c r="OBO16" s="162"/>
      <c r="OBP16" s="162"/>
      <c r="OBQ16" s="162"/>
      <c r="OBR16" s="162"/>
      <c r="OBS16" s="162"/>
      <c r="OBT16" s="162"/>
      <c r="OBU16" s="162"/>
      <c r="OBV16" s="162"/>
      <c r="OBW16" s="162"/>
      <c r="OBX16" s="162"/>
      <c r="OBY16" s="162"/>
      <c r="OBZ16" s="162"/>
      <c r="OCA16" s="162"/>
      <c r="OCB16" s="162"/>
      <c r="OCC16" s="162"/>
      <c r="OCD16" s="162"/>
      <c r="OCE16" s="162"/>
      <c r="OCF16" s="162"/>
      <c r="OCG16" s="162"/>
      <c r="OCH16" s="162"/>
      <c r="OCI16" s="162"/>
      <c r="OCJ16" s="162"/>
      <c r="OCK16" s="162"/>
      <c r="OCL16" s="162"/>
      <c r="OCM16" s="162"/>
      <c r="OCN16" s="162"/>
      <c r="OCO16" s="162"/>
      <c r="OCP16" s="162"/>
      <c r="OCQ16" s="162"/>
      <c r="OCR16" s="162"/>
      <c r="OCS16" s="162"/>
      <c r="OCT16" s="162"/>
      <c r="OCU16" s="162"/>
      <c r="OCV16" s="162"/>
      <c r="OCW16" s="162"/>
      <c r="OCX16" s="162"/>
      <c r="OCY16" s="162"/>
      <c r="OCZ16" s="162"/>
      <c r="ODA16" s="162"/>
      <c r="ODB16" s="162"/>
      <c r="ODC16" s="162"/>
      <c r="ODD16" s="162"/>
      <c r="ODE16" s="162"/>
      <c r="ODF16" s="162"/>
      <c r="ODG16" s="162"/>
      <c r="ODH16" s="162"/>
      <c r="ODI16" s="162"/>
      <c r="ODJ16" s="162"/>
      <c r="ODK16" s="162"/>
      <c r="ODL16" s="162"/>
      <c r="ODM16" s="162"/>
      <c r="ODN16" s="162"/>
      <c r="ODO16" s="162"/>
      <c r="ODP16" s="162"/>
      <c r="ODQ16" s="162"/>
      <c r="ODR16" s="162"/>
      <c r="ODS16" s="162"/>
      <c r="ODT16" s="162"/>
      <c r="ODU16" s="162"/>
      <c r="ODV16" s="162"/>
      <c r="ODW16" s="162"/>
      <c r="ODX16" s="162"/>
      <c r="ODY16" s="162"/>
      <c r="ODZ16" s="162"/>
      <c r="OEA16" s="162"/>
      <c r="OEB16" s="162"/>
      <c r="OEC16" s="162"/>
      <c r="OED16" s="162"/>
      <c r="OEE16" s="162"/>
      <c r="OEF16" s="162"/>
      <c r="OEG16" s="162"/>
      <c r="OEH16" s="162"/>
      <c r="OEI16" s="162"/>
      <c r="OEJ16" s="162"/>
      <c r="OEK16" s="162"/>
      <c r="OEL16" s="162"/>
      <c r="OEM16" s="162"/>
      <c r="OEN16" s="162"/>
      <c r="OEO16" s="162"/>
      <c r="OEP16" s="162"/>
      <c r="OEQ16" s="162"/>
      <c r="OER16" s="162"/>
      <c r="OES16" s="162"/>
      <c r="OET16" s="162"/>
      <c r="OEU16" s="162"/>
      <c r="OEV16" s="162"/>
      <c r="OEW16" s="162"/>
      <c r="OEX16" s="162"/>
      <c r="OEY16" s="162"/>
      <c r="OEZ16" s="162"/>
      <c r="OFA16" s="162"/>
      <c r="OFB16" s="162"/>
      <c r="OFC16" s="162"/>
      <c r="OFD16" s="162"/>
      <c r="OFE16" s="162"/>
      <c r="OFF16" s="162"/>
      <c r="OFG16" s="162"/>
      <c r="OFH16" s="162"/>
      <c r="OFI16" s="162"/>
      <c r="OFJ16" s="162"/>
      <c r="OFK16" s="162"/>
      <c r="OFL16" s="162"/>
      <c r="OFM16" s="162"/>
      <c r="OFN16" s="162"/>
      <c r="OFO16" s="162"/>
      <c r="OFP16" s="162"/>
      <c r="OFQ16" s="162"/>
      <c r="OFR16" s="162"/>
      <c r="OFS16" s="162"/>
      <c r="OFT16" s="162"/>
      <c r="OFU16" s="162"/>
      <c r="OFV16" s="162"/>
      <c r="OFW16" s="162"/>
      <c r="OFX16" s="162"/>
      <c r="OFY16" s="162"/>
      <c r="OFZ16" s="162"/>
      <c r="OGA16" s="162"/>
      <c r="OGB16" s="162"/>
      <c r="OGC16" s="162"/>
      <c r="OGD16" s="162"/>
      <c r="OGE16" s="162"/>
      <c r="OGF16" s="162"/>
      <c r="OGG16" s="162"/>
      <c r="OGH16" s="162"/>
      <c r="OGI16" s="162"/>
      <c r="OGJ16" s="162"/>
      <c r="OGK16" s="162"/>
      <c r="OGL16" s="162"/>
      <c r="OGM16" s="162"/>
      <c r="OGN16" s="162"/>
      <c r="OGO16" s="162"/>
      <c r="OGP16" s="162"/>
      <c r="OGQ16" s="162"/>
      <c r="OGR16" s="162"/>
      <c r="OGS16" s="162"/>
      <c r="OGT16" s="162"/>
      <c r="OGU16" s="162"/>
      <c r="OGV16" s="162"/>
      <c r="OGW16" s="162"/>
      <c r="OGX16" s="162"/>
      <c r="OGY16" s="162"/>
      <c r="OGZ16" s="162"/>
      <c r="OHA16" s="162"/>
      <c r="OHB16" s="162"/>
      <c r="OHC16" s="162"/>
      <c r="OHD16" s="162"/>
      <c r="OHE16" s="162"/>
      <c r="OHF16" s="162"/>
      <c r="OHG16" s="162"/>
      <c r="OHH16" s="162"/>
      <c r="OHI16" s="162"/>
      <c r="OHJ16" s="162"/>
      <c r="OHK16" s="162"/>
      <c r="OHL16" s="162"/>
      <c r="OHM16" s="162"/>
      <c r="OHN16" s="162"/>
      <c r="OHO16" s="162"/>
      <c r="OHP16" s="162"/>
      <c r="OHQ16" s="162"/>
      <c r="OHR16" s="162"/>
      <c r="OHS16" s="162"/>
      <c r="OHT16" s="162"/>
      <c r="OHU16" s="162"/>
      <c r="OHV16" s="162"/>
      <c r="OHW16" s="162"/>
      <c r="OHX16" s="162"/>
      <c r="OHY16" s="162"/>
      <c r="OHZ16" s="162"/>
      <c r="OIA16" s="162"/>
      <c r="OIB16" s="162"/>
      <c r="OIC16" s="162"/>
      <c r="OID16" s="162"/>
      <c r="OIE16" s="162"/>
      <c r="OIF16" s="162"/>
      <c r="OIG16" s="162"/>
      <c r="OIH16" s="162"/>
      <c r="OII16" s="162"/>
      <c r="OIJ16" s="162"/>
      <c r="OIK16" s="162"/>
      <c r="OIL16" s="162"/>
      <c r="OIM16" s="162"/>
      <c r="OIN16" s="162"/>
      <c r="OIO16" s="162"/>
      <c r="OIP16" s="162"/>
      <c r="OIQ16" s="162"/>
      <c r="OIR16" s="162"/>
      <c r="OIS16" s="162"/>
      <c r="OIT16" s="162"/>
      <c r="OIU16" s="162"/>
      <c r="OIV16" s="162"/>
      <c r="OIW16" s="162"/>
      <c r="OIX16" s="162"/>
      <c r="OIY16" s="162"/>
      <c r="OIZ16" s="162"/>
      <c r="OJA16" s="162"/>
      <c r="OJB16" s="162"/>
      <c r="OJC16" s="162"/>
      <c r="OJD16" s="162"/>
      <c r="OJE16" s="162"/>
      <c r="OJF16" s="162"/>
      <c r="OJG16" s="162"/>
      <c r="OJH16" s="162"/>
      <c r="OJI16" s="162"/>
      <c r="OJJ16" s="162"/>
      <c r="OJK16" s="162"/>
      <c r="OJL16" s="162"/>
      <c r="OJM16" s="162"/>
      <c r="OJN16" s="162"/>
      <c r="OJO16" s="162"/>
      <c r="OJP16" s="162"/>
      <c r="OJQ16" s="162"/>
      <c r="OJR16" s="162"/>
      <c r="OJS16" s="162"/>
      <c r="OJT16" s="162"/>
      <c r="OJU16" s="162"/>
      <c r="OJV16" s="162"/>
      <c r="OJW16" s="162"/>
      <c r="OJX16" s="162"/>
      <c r="OJY16" s="162"/>
      <c r="OJZ16" s="162"/>
      <c r="OKA16" s="162"/>
      <c r="OKB16" s="162"/>
      <c r="OKC16" s="162"/>
      <c r="OKD16" s="162"/>
      <c r="OKE16" s="162"/>
      <c r="OKF16" s="162"/>
      <c r="OKG16" s="162"/>
      <c r="OKH16" s="162"/>
      <c r="OKI16" s="162"/>
      <c r="OKJ16" s="162"/>
      <c r="OKK16" s="162"/>
      <c r="OKL16" s="162"/>
      <c r="OKM16" s="162"/>
      <c r="OKN16" s="162"/>
      <c r="OKO16" s="162"/>
      <c r="OKP16" s="162"/>
      <c r="OKQ16" s="162"/>
      <c r="OKR16" s="162"/>
      <c r="OKS16" s="162"/>
      <c r="OKT16" s="162"/>
      <c r="OKU16" s="162"/>
      <c r="OKV16" s="162"/>
      <c r="OKW16" s="162"/>
      <c r="OKX16" s="162"/>
      <c r="OKY16" s="162"/>
      <c r="OKZ16" s="162"/>
      <c r="OLA16" s="162"/>
      <c r="OLB16" s="162"/>
      <c r="OLC16" s="162"/>
      <c r="OLD16" s="162"/>
      <c r="OLE16" s="162"/>
      <c r="OLF16" s="162"/>
      <c r="OLG16" s="162"/>
      <c r="OLH16" s="162"/>
      <c r="OLI16" s="162"/>
      <c r="OLJ16" s="162"/>
      <c r="OLK16" s="162"/>
      <c r="OLL16" s="162"/>
      <c r="OLM16" s="162"/>
      <c r="OLN16" s="162"/>
      <c r="OLO16" s="162"/>
      <c r="OLP16" s="162"/>
      <c r="OLQ16" s="162"/>
      <c r="OLR16" s="162"/>
      <c r="OLS16" s="162"/>
      <c r="OLT16" s="162"/>
      <c r="OLU16" s="162"/>
      <c r="OLV16" s="162"/>
      <c r="OLW16" s="162"/>
      <c r="OLX16" s="162"/>
      <c r="OLY16" s="162"/>
      <c r="OLZ16" s="162"/>
      <c r="OMA16" s="162"/>
      <c r="OMB16" s="162"/>
      <c r="OMC16" s="162"/>
      <c r="OMD16" s="162"/>
      <c r="OME16" s="162"/>
      <c r="OMF16" s="162"/>
      <c r="OMG16" s="162"/>
      <c r="OMH16" s="162"/>
      <c r="OMI16" s="162"/>
      <c r="OMJ16" s="162"/>
      <c r="OMK16" s="162"/>
      <c r="OML16" s="162"/>
      <c r="OMM16" s="162"/>
      <c r="OMN16" s="162"/>
      <c r="OMO16" s="162"/>
      <c r="OMP16" s="162"/>
      <c r="OMQ16" s="162"/>
      <c r="OMR16" s="162"/>
      <c r="OMS16" s="162"/>
      <c r="OMT16" s="162"/>
      <c r="OMU16" s="162"/>
      <c r="OMV16" s="162"/>
      <c r="OMW16" s="162"/>
      <c r="OMX16" s="162"/>
      <c r="OMY16" s="162"/>
      <c r="OMZ16" s="162"/>
      <c r="ONA16" s="162"/>
      <c r="ONB16" s="162"/>
      <c r="ONC16" s="162"/>
      <c r="OND16" s="162"/>
      <c r="ONE16" s="162"/>
      <c r="ONF16" s="162"/>
      <c r="ONG16" s="162"/>
      <c r="ONH16" s="162"/>
      <c r="ONI16" s="162"/>
      <c r="ONJ16" s="162"/>
      <c r="ONK16" s="162"/>
      <c r="ONL16" s="162"/>
      <c r="ONM16" s="162"/>
      <c r="ONN16" s="162"/>
      <c r="ONO16" s="162"/>
      <c r="ONP16" s="162"/>
      <c r="ONQ16" s="162"/>
      <c r="ONR16" s="162"/>
      <c r="ONS16" s="162"/>
      <c r="ONT16" s="162"/>
      <c r="ONU16" s="162"/>
      <c r="ONV16" s="162"/>
      <c r="ONW16" s="162"/>
      <c r="ONX16" s="162"/>
      <c r="ONY16" s="162"/>
      <c r="ONZ16" s="162"/>
      <c r="OOA16" s="162"/>
      <c r="OOB16" s="162"/>
      <c r="OOC16" s="162"/>
      <c r="OOD16" s="162"/>
      <c r="OOE16" s="162"/>
      <c r="OOF16" s="162"/>
      <c r="OOG16" s="162"/>
      <c r="OOH16" s="162"/>
      <c r="OOI16" s="162"/>
      <c r="OOJ16" s="162"/>
      <c r="OOK16" s="162"/>
      <c r="OOL16" s="162"/>
      <c r="OOM16" s="162"/>
      <c r="OON16" s="162"/>
      <c r="OOO16" s="162"/>
      <c r="OOP16" s="162"/>
      <c r="OOQ16" s="162"/>
      <c r="OOR16" s="162"/>
      <c r="OOS16" s="162"/>
      <c r="OOT16" s="162"/>
      <c r="OOU16" s="162"/>
      <c r="OOV16" s="162"/>
      <c r="OOW16" s="162"/>
      <c r="OOX16" s="162"/>
      <c r="OOY16" s="162"/>
      <c r="OOZ16" s="162"/>
      <c r="OPA16" s="162"/>
      <c r="OPB16" s="162"/>
      <c r="OPC16" s="162"/>
      <c r="OPD16" s="162"/>
      <c r="OPE16" s="162"/>
      <c r="OPF16" s="162"/>
      <c r="OPG16" s="162"/>
      <c r="OPH16" s="162"/>
      <c r="OPI16" s="162"/>
      <c r="OPJ16" s="162"/>
      <c r="OPK16" s="162"/>
      <c r="OPL16" s="162"/>
      <c r="OPM16" s="162"/>
      <c r="OPN16" s="162"/>
      <c r="OPO16" s="162"/>
      <c r="OPP16" s="162"/>
      <c r="OPQ16" s="162"/>
      <c r="OPR16" s="162"/>
      <c r="OPS16" s="162"/>
      <c r="OPT16" s="162"/>
      <c r="OPU16" s="162"/>
      <c r="OPV16" s="162"/>
      <c r="OPW16" s="162"/>
      <c r="OPX16" s="162"/>
      <c r="OPY16" s="162"/>
      <c r="OPZ16" s="162"/>
      <c r="OQA16" s="162"/>
      <c r="OQB16" s="162"/>
      <c r="OQC16" s="162"/>
      <c r="OQD16" s="162"/>
      <c r="OQE16" s="162"/>
      <c r="OQF16" s="162"/>
      <c r="OQG16" s="162"/>
      <c r="OQH16" s="162"/>
      <c r="OQI16" s="162"/>
      <c r="OQJ16" s="162"/>
      <c r="OQK16" s="162"/>
      <c r="OQL16" s="162"/>
      <c r="OQM16" s="162"/>
      <c r="OQN16" s="162"/>
      <c r="OQO16" s="162"/>
      <c r="OQP16" s="162"/>
      <c r="OQQ16" s="162"/>
      <c r="OQR16" s="162"/>
      <c r="OQS16" s="162"/>
      <c r="OQT16" s="162"/>
      <c r="OQU16" s="162"/>
      <c r="OQV16" s="162"/>
      <c r="OQW16" s="162"/>
      <c r="OQX16" s="162"/>
      <c r="OQY16" s="162"/>
      <c r="OQZ16" s="162"/>
      <c r="ORA16" s="162"/>
      <c r="ORB16" s="162"/>
      <c r="ORC16" s="162"/>
      <c r="ORD16" s="162"/>
      <c r="ORE16" s="162"/>
      <c r="ORF16" s="162"/>
      <c r="ORG16" s="162"/>
      <c r="ORH16" s="162"/>
      <c r="ORI16" s="162"/>
      <c r="ORJ16" s="162"/>
      <c r="ORK16" s="162"/>
      <c r="ORL16" s="162"/>
      <c r="ORM16" s="162"/>
      <c r="ORN16" s="162"/>
      <c r="ORO16" s="162"/>
      <c r="ORP16" s="162"/>
      <c r="ORQ16" s="162"/>
      <c r="ORR16" s="162"/>
      <c r="ORS16" s="162"/>
      <c r="ORT16" s="162"/>
      <c r="ORU16" s="162"/>
      <c r="ORV16" s="162"/>
      <c r="ORW16" s="162"/>
      <c r="ORX16" s="162"/>
      <c r="ORY16" s="162"/>
      <c r="ORZ16" s="162"/>
      <c r="OSA16" s="162"/>
      <c r="OSB16" s="162"/>
      <c r="OSC16" s="162"/>
      <c r="OSD16" s="162"/>
      <c r="OSE16" s="162"/>
      <c r="OSF16" s="162"/>
      <c r="OSG16" s="162"/>
      <c r="OSH16" s="162"/>
      <c r="OSI16" s="162"/>
      <c r="OSJ16" s="162"/>
      <c r="OSK16" s="162"/>
      <c r="OSL16" s="162"/>
      <c r="OSM16" s="162"/>
      <c r="OSN16" s="162"/>
      <c r="OSO16" s="162"/>
      <c r="OSP16" s="162"/>
      <c r="OSQ16" s="162"/>
      <c r="OSR16" s="162"/>
      <c r="OSS16" s="162"/>
      <c r="OST16" s="162"/>
      <c r="OSU16" s="162"/>
      <c r="OSV16" s="162"/>
      <c r="OSW16" s="162"/>
      <c r="OSX16" s="162"/>
      <c r="OSY16" s="162"/>
      <c r="OSZ16" s="162"/>
      <c r="OTA16" s="162"/>
      <c r="OTB16" s="162"/>
      <c r="OTC16" s="162"/>
      <c r="OTD16" s="162"/>
      <c r="OTE16" s="162"/>
      <c r="OTF16" s="162"/>
      <c r="OTG16" s="162"/>
      <c r="OTH16" s="162"/>
      <c r="OTI16" s="162"/>
      <c r="OTJ16" s="162"/>
      <c r="OTK16" s="162"/>
      <c r="OTL16" s="162"/>
      <c r="OTM16" s="162"/>
      <c r="OTN16" s="162"/>
      <c r="OTO16" s="162"/>
      <c r="OTP16" s="162"/>
      <c r="OTQ16" s="162"/>
      <c r="OTR16" s="162"/>
      <c r="OTS16" s="162"/>
      <c r="OTT16" s="162"/>
      <c r="OTU16" s="162"/>
      <c r="OTV16" s="162"/>
      <c r="OTW16" s="162"/>
      <c r="OTX16" s="162"/>
      <c r="OTY16" s="162"/>
      <c r="OTZ16" s="162"/>
      <c r="OUA16" s="162"/>
      <c r="OUB16" s="162"/>
      <c r="OUC16" s="162"/>
      <c r="OUD16" s="162"/>
      <c r="OUE16" s="162"/>
      <c r="OUF16" s="162"/>
      <c r="OUG16" s="162"/>
      <c r="OUH16" s="162"/>
      <c r="OUI16" s="162"/>
      <c r="OUJ16" s="162"/>
      <c r="OUK16" s="162"/>
      <c r="OUL16" s="162"/>
      <c r="OUM16" s="162"/>
      <c r="OUN16" s="162"/>
      <c r="OUO16" s="162"/>
      <c r="OUP16" s="162"/>
      <c r="OUQ16" s="162"/>
      <c r="OUR16" s="162"/>
      <c r="OUS16" s="162"/>
      <c r="OUT16" s="162"/>
      <c r="OUU16" s="162"/>
      <c r="OUV16" s="162"/>
      <c r="OUW16" s="162"/>
      <c r="OUX16" s="162"/>
      <c r="OUY16" s="162"/>
      <c r="OUZ16" s="162"/>
      <c r="OVA16" s="162"/>
      <c r="OVB16" s="162"/>
      <c r="OVC16" s="162"/>
      <c r="OVD16" s="162"/>
      <c r="OVE16" s="162"/>
      <c r="OVF16" s="162"/>
      <c r="OVG16" s="162"/>
      <c r="OVH16" s="162"/>
      <c r="OVI16" s="162"/>
      <c r="OVJ16" s="162"/>
      <c r="OVK16" s="162"/>
      <c r="OVL16" s="162"/>
      <c r="OVM16" s="162"/>
      <c r="OVN16" s="162"/>
      <c r="OVO16" s="162"/>
      <c r="OVP16" s="162"/>
      <c r="OVQ16" s="162"/>
      <c r="OVR16" s="162"/>
      <c r="OVS16" s="162"/>
      <c r="OVT16" s="162"/>
      <c r="OVU16" s="162"/>
      <c r="OVV16" s="162"/>
      <c r="OVW16" s="162"/>
      <c r="OVX16" s="162"/>
      <c r="OVY16" s="162"/>
      <c r="OVZ16" s="162"/>
      <c r="OWA16" s="162"/>
      <c r="OWB16" s="162"/>
      <c r="OWC16" s="162"/>
      <c r="OWD16" s="162"/>
      <c r="OWE16" s="162"/>
      <c r="OWF16" s="162"/>
      <c r="OWG16" s="162"/>
      <c r="OWH16" s="162"/>
      <c r="OWI16" s="162"/>
      <c r="OWJ16" s="162"/>
      <c r="OWK16" s="162"/>
      <c r="OWL16" s="162"/>
      <c r="OWM16" s="162"/>
      <c r="OWN16" s="162"/>
      <c r="OWO16" s="162"/>
      <c r="OWP16" s="162"/>
      <c r="OWQ16" s="162"/>
      <c r="OWR16" s="162"/>
      <c r="OWS16" s="162"/>
      <c r="OWT16" s="162"/>
      <c r="OWU16" s="162"/>
      <c r="OWV16" s="162"/>
      <c r="OWW16" s="162"/>
      <c r="OWX16" s="162"/>
      <c r="OWY16" s="162"/>
      <c r="OWZ16" s="162"/>
      <c r="OXA16" s="162"/>
      <c r="OXB16" s="162"/>
      <c r="OXC16" s="162"/>
      <c r="OXD16" s="162"/>
      <c r="OXE16" s="162"/>
      <c r="OXF16" s="162"/>
      <c r="OXG16" s="162"/>
      <c r="OXH16" s="162"/>
      <c r="OXI16" s="162"/>
      <c r="OXJ16" s="162"/>
      <c r="OXK16" s="162"/>
      <c r="OXL16" s="162"/>
      <c r="OXM16" s="162"/>
      <c r="OXN16" s="162"/>
      <c r="OXO16" s="162"/>
      <c r="OXP16" s="162"/>
      <c r="OXQ16" s="162"/>
      <c r="OXR16" s="162"/>
      <c r="OXS16" s="162"/>
      <c r="OXT16" s="162"/>
      <c r="OXU16" s="162"/>
      <c r="OXV16" s="162"/>
      <c r="OXW16" s="162"/>
      <c r="OXX16" s="162"/>
      <c r="OXY16" s="162"/>
      <c r="OXZ16" s="162"/>
      <c r="OYA16" s="162"/>
      <c r="OYB16" s="162"/>
      <c r="OYC16" s="162"/>
      <c r="OYD16" s="162"/>
      <c r="OYE16" s="162"/>
      <c r="OYF16" s="162"/>
      <c r="OYG16" s="162"/>
      <c r="OYH16" s="162"/>
      <c r="OYI16" s="162"/>
      <c r="OYJ16" s="162"/>
      <c r="OYK16" s="162"/>
      <c r="OYL16" s="162"/>
      <c r="OYM16" s="162"/>
      <c r="OYN16" s="162"/>
      <c r="OYO16" s="162"/>
      <c r="OYP16" s="162"/>
      <c r="OYQ16" s="162"/>
      <c r="OYR16" s="162"/>
      <c r="OYS16" s="162"/>
      <c r="OYT16" s="162"/>
      <c r="OYU16" s="162"/>
      <c r="OYV16" s="162"/>
      <c r="OYW16" s="162"/>
      <c r="OYX16" s="162"/>
      <c r="OYY16" s="162"/>
      <c r="OYZ16" s="162"/>
      <c r="OZA16" s="162"/>
      <c r="OZB16" s="162"/>
      <c r="OZC16" s="162"/>
      <c r="OZD16" s="162"/>
      <c r="OZE16" s="162"/>
      <c r="OZF16" s="162"/>
      <c r="OZG16" s="162"/>
      <c r="OZH16" s="162"/>
      <c r="OZI16" s="162"/>
      <c r="OZJ16" s="162"/>
      <c r="OZK16" s="162"/>
      <c r="OZL16" s="162"/>
      <c r="OZM16" s="162"/>
      <c r="OZN16" s="162"/>
      <c r="OZO16" s="162"/>
      <c r="OZP16" s="162"/>
      <c r="OZQ16" s="162"/>
      <c r="OZR16" s="162"/>
      <c r="OZS16" s="162"/>
      <c r="OZT16" s="162"/>
      <c r="OZU16" s="162"/>
      <c r="OZV16" s="162"/>
      <c r="OZW16" s="162"/>
      <c r="OZX16" s="162"/>
      <c r="OZY16" s="162"/>
      <c r="OZZ16" s="162"/>
      <c r="PAA16" s="162"/>
      <c r="PAB16" s="162"/>
      <c r="PAC16" s="162"/>
      <c r="PAD16" s="162"/>
      <c r="PAE16" s="162"/>
      <c r="PAF16" s="162"/>
      <c r="PAG16" s="162"/>
      <c r="PAH16" s="162"/>
      <c r="PAI16" s="162"/>
      <c r="PAJ16" s="162"/>
      <c r="PAK16" s="162"/>
      <c r="PAL16" s="162"/>
      <c r="PAM16" s="162"/>
      <c r="PAN16" s="162"/>
      <c r="PAO16" s="162"/>
      <c r="PAP16" s="162"/>
      <c r="PAQ16" s="162"/>
      <c r="PAR16" s="162"/>
      <c r="PAS16" s="162"/>
      <c r="PAT16" s="162"/>
      <c r="PAU16" s="162"/>
      <c r="PAV16" s="162"/>
      <c r="PAW16" s="162"/>
      <c r="PAX16" s="162"/>
      <c r="PAY16" s="162"/>
      <c r="PAZ16" s="162"/>
      <c r="PBA16" s="162"/>
      <c r="PBB16" s="162"/>
      <c r="PBC16" s="162"/>
      <c r="PBD16" s="162"/>
      <c r="PBE16" s="162"/>
      <c r="PBF16" s="162"/>
      <c r="PBG16" s="162"/>
      <c r="PBH16" s="162"/>
      <c r="PBI16" s="162"/>
      <c r="PBJ16" s="162"/>
      <c r="PBK16" s="162"/>
      <c r="PBL16" s="162"/>
      <c r="PBM16" s="162"/>
      <c r="PBN16" s="162"/>
      <c r="PBO16" s="162"/>
      <c r="PBP16" s="162"/>
      <c r="PBQ16" s="162"/>
      <c r="PBR16" s="162"/>
      <c r="PBS16" s="162"/>
      <c r="PBT16" s="162"/>
      <c r="PBU16" s="162"/>
      <c r="PBV16" s="162"/>
      <c r="PBW16" s="162"/>
      <c r="PBX16" s="162"/>
      <c r="PBY16" s="162"/>
      <c r="PBZ16" s="162"/>
      <c r="PCA16" s="162"/>
      <c r="PCB16" s="162"/>
      <c r="PCC16" s="162"/>
      <c r="PCD16" s="162"/>
      <c r="PCE16" s="162"/>
      <c r="PCF16" s="162"/>
      <c r="PCG16" s="162"/>
      <c r="PCH16" s="162"/>
      <c r="PCI16" s="162"/>
      <c r="PCJ16" s="162"/>
      <c r="PCK16" s="162"/>
      <c r="PCL16" s="162"/>
      <c r="PCM16" s="162"/>
      <c r="PCN16" s="162"/>
      <c r="PCO16" s="162"/>
      <c r="PCP16" s="162"/>
      <c r="PCQ16" s="162"/>
      <c r="PCR16" s="162"/>
      <c r="PCS16" s="162"/>
      <c r="PCT16" s="162"/>
      <c r="PCU16" s="162"/>
      <c r="PCV16" s="162"/>
      <c r="PCW16" s="162"/>
      <c r="PCX16" s="162"/>
      <c r="PCY16" s="162"/>
      <c r="PCZ16" s="162"/>
      <c r="PDA16" s="162"/>
      <c r="PDB16" s="162"/>
      <c r="PDC16" s="162"/>
      <c r="PDD16" s="162"/>
      <c r="PDE16" s="162"/>
      <c r="PDF16" s="162"/>
      <c r="PDG16" s="162"/>
      <c r="PDH16" s="162"/>
      <c r="PDI16" s="162"/>
      <c r="PDJ16" s="162"/>
      <c r="PDK16" s="162"/>
      <c r="PDL16" s="162"/>
      <c r="PDM16" s="162"/>
      <c r="PDN16" s="162"/>
      <c r="PDO16" s="162"/>
      <c r="PDP16" s="162"/>
      <c r="PDQ16" s="162"/>
      <c r="PDR16" s="162"/>
      <c r="PDS16" s="162"/>
      <c r="PDT16" s="162"/>
      <c r="PDU16" s="162"/>
      <c r="PDV16" s="162"/>
      <c r="PDW16" s="162"/>
      <c r="PDX16" s="162"/>
      <c r="PDY16" s="162"/>
      <c r="PDZ16" s="162"/>
      <c r="PEA16" s="162"/>
      <c r="PEB16" s="162"/>
      <c r="PEC16" s="162"/>
      <c r="PED16" s="162"/>
      <c r="PEE16" s="162"/>
      <c r="PEF16" s="162"/>
      <c r="PEG16" s="162"/>
      <c r="PEH16" s="162"/>
      <c r="PEI16" s="162"/>
      <c r="PEJ16" s="162"/>
      <c r="PEK16" s="162"/>
      <c r="PEL16" s="162"/>
      <c r="PEM16" s="162"/>
      <c r="PEN16" s="162"/>
      <c r="PEO16" s="162"/>
      <c r="PEP16" s="162"/>
      <c r="PEQ16" s="162"/>
      <c r="PER16" s="162"/>
      <c r="PES16" s="162"/>
      <c r="PET16" s="162"/>
      <c r="PEU16" s="162"/>
      <c r="PEV16" s="162"/>
      <c r="PEW16" s="162"/>
      <c r="PEX16" s="162"/>
      <c r="PEY16" s="162"/>
      <c r="PEZ16" s="162"/>
      <c r="PFA16" s="162"/>
      <c r="PFB16" s="162"/>
      <c r="PFC16" s="162"/>
      <c r="PFD16" s="162"/>
      <c r="PFE16" s="162"/>
      <c r="PFF16" s="162"/>
      <c r="PFG16" s="162"/>
      <c r="PFH16" s="162"/>
      <c r="PFI16" s="162"/>
      <c r="PFJ16" s="162"/>
      <c r="PFK16" s="162"/>
      <c r="PFL16" s="162"/>
      <c r="PFM16" s="162"/>
      <c r="PFN16" s="162"/>
      <c r="PFO16" s="162"/>
      <c r="PFP16" s="162"/>
      <c r="PFQ16" s="162"/>
      <c r="PFR16" s="162"/>
      <c r="PFS16" s="162"/>
      <c r="PFT16" s="162"/>
      <c r="PFU16" s="162"/>
      <c r="PFV16" s="162"/>
      <c r="PFW16" s="162"/>
      <c r="PFX16" s="162"/>
      <c r="PFY16" s="162"/>
      <c r="PFZ16" s="162"/>
      <c r="PGA16" s="162"/>
      <c r="PGB16" s="162"/>
      <c r="PGC16" s="162"/>
      <c r="PGD16" s="162"/>
      <c r="PGE16" s="162"/>
      <c r="PGF16" s="162"/>
      <c r="PGG16" s="162"/>
      <c r="PGH16" s="162"/>
      <c r="PGI16" s="162"/>
      <c r="PGJ16" s="162"/>
      <c r="PGK16" s="162"/>
      <c r="PGL16" s="162"/>
      <c r="PGM16" s="162"/>
      <c r="PGN16" s="162"/>
      <c r="PGO16" s="162"/>
      <c r="PGP16" s="162"/>
      <c r="PGQ16" s="162"/>
      <c r="PGR16" s="162"/>
      <c r="PGS16" s="162"/>
      <c r="PGT16" s="162"/>
      <c r="PGU16" s="162"/>
      <c r="PGV16" s="162"/>
      <c r="PGW16" s="162"/>
      <c r="PGX16" s="162"/>
      <c r="PGY16" s="162"/>
      <c r="PGZ16" s="162"/>
      <c r="PHA16" s="162"/>
      <c r="PHB16" s="162"/>
      <c r="PHC16" s="162"/>
      <c r="PHD16" s="162"/>
      <c r="PHE16" s="162"/>
      <c r="PHF16" s="162"/>
      <c r="PHG16" s="162"/>
      <c r="PHH16" s="162"/>
      <c r="PHI16" s="162"/>
      <c r="PHJ16" s="162"/>
      <c r="PHK16" s="162"/>
      <c r="PHL16" s="162"/>
      <c r="PHM16" s="162"/>
      <c r="PHN16" s="162"/>
      <c r="PHO16" s="162"/>
      <c r="PHP16" s="162"/>
      <c r="PHQ16" s="162"/>
      <c r="PHR16" s="162"/>
      <c r="PHS16" s="162"/>
      <c r="PHT16" s="162"/>
      <c r="PHU16" s="162"/>
      <c r="PHV16" s="162"/>
      <c r="PHW16" s="162"/>
      <c r="PHX16" s="162"/>
      <c r="PHY16" s="162"/>
      <c r="PHZ16" s="162"/>
      <c r="PIA16" s="162"/>
      <c r="PIB16" s="162"/>
      <c r="PIC16" s="162"/>
      <c r="PID16" s="162"/>
      <c r="PIE16" s="162"/>
      <c r="PIF16" s="162"/>
      <c r="PIG16" s="162"/>
      <c r="PIH16" s="162"/>
      <c r="PII16" s="162"/>
      <c r="PIJ16" s="162"/>
      <c r="PIK16" s="162"/>
      <c r="PIL16" s="162"/>
      <c r="PIM16" s="162"/>
      <c r="PIN16" s="162"/>
      <c r="PIO16" s="162"/>
      <c r="PIP16" s="162"/>
      <c r="PIQ16" s="162"/>
      <c r="PIR16" s="162"/>
      <c r="PIS16" s="162"/>
      <c r="PIT16" s="162"/>
      <c r="PIU16" s="162"/>
      <c r="PIV16" s="162"/>
      <c r="PIW16" s="162"/>
      <c r="PIX16" s="162"/>
      <c r="PIY16" s="162"/>
      <c r="PIZ16" s="162"/>
      <c r="PJA16" s="162"/>
      <c r="PJB16" s="162"/>
      <c r="PJC16" s="162"/>
      <c r="PJD16" s="162"/>
      <c r="PJE16" s="162"/>
      <c r="PJF16" s="162"/>
      <c r="PJG16" s="162"/>
      <c r="PJH16" s="162"/>
      <c r="PJI16" s="162"/>
      <c r="PJJ16" s="162"/>
      <c r="PJK16" s="162"/>
      <c r="PJL16" s="162"/>
      <c r="PJM16" s="162"/>
      <c r="PJN16" s="162"/>
      <c r="PJO16" s="162"/>
      <c r="PJP16" s="162"/>
      <c r="PJQ16" s="162"/>
      <c r="PJR16" s="162"/>
      <c r="PJS16" s="162"/>
      <c r="PJT16" s="162"/>
      <c r="PJU16" s="162"/>
      <c r="PJV16" s="162"/>
      <c r="PJW16" s="162"/>
      <c r="PJX16" s="162"/>
      <c r="PJY16" s="162"/>
      <c r="PJZ16" s="162"/>
      <c r="PKA16" s="162"/>
      <c r="PKB16" s="162"/>
      <c r="PKC16" s="162"/>
      <c r="PKD16" s="162"/>
      <c r="PKE16" s="162"/>
      <c r="PKF16" s="162"/>
      <c r="PKG16" s="162"/>
      <c r="PKH16" s="162"/>
      <c r="PKI16" s="162"/>
      <c r="PKJ16" s="162"/>
      <c r="PKK16" s="162"/>
      <c r="PKL16" s="162"/>
      <c r="PKM16" s="162"/>
      <c r="PKN16" s="162"/>
      <c r="PKO16" s="162"/>
      <c r="PKP16" s="162"/>
      <c r="PKQ16" s="162"/>
      <c r="PKR16" s="162"/>
      <c r="PKS16" s="162"/>
      <c r="PKT16" s="162"/>
      <c r="PKU16" s="162"/>
      <c r="PKV16" s="162"/>
      <c r="PKW16" s="162"/>
      <c r="PKX16" s="162"/>
      <c r="PKY16" s="162"/>
      <c r="PKZ16" s="162"/>
      <c r="PLA16" s="162"/>
      <c r="PLB16" s="162"/>
      <c r="PLC16" s="162"/>
      <c r="PLD16" s="162"/>
      <c r="PLE16" s="162"/>
      <c r="PLF16" s="162"/>
      <c r="PLG16" s="162"/>
      <c r="PLH16" s="162"/>
      <c r="PLI16" s="162"/>
      <c r="PLJ16" s="162"/>
      <c r="PLK16" s="162"/>
      <c r="PLL16" s="162"/>
      <c r="PLM16" s="162"/>
      <c r="PLN16" s="162"/>
      <c r="PLO16" s="162"/>
      <c r="PLP16" s="162"/>
      <c r="PLQ16" s="162"/>
      <c r="PLR16" s="162"/>
      <c r="PLS16" s="162"/>
      <c r="PLT16" s="162"/>
      <c r="PLU16" s="162"/>
      <c r="PLV16" s="162"/>
      <c r="PLW16" s="162"/>
      <c r="PLX16" s="162"/>
      <c r="PLY16" s="162"/>
      <c r="PLZ16" s="162"/>
      <c r="PMA16" s="162"/>
      <c r="PMB16" s="162"/>
      <c r="PMC16" s="162"/>
      <c r="PMD16" s="162"/>
      <c r="PME16" s="162"/>
      <c r="PMF16" s="162"/>
      <c r="PMG16" s="162"/>
      <c r="PMH16" s="162"/>
      <c r="PMI16" s="162"/>
      <c r="PMJ16" s="162"/>
      <c r="PMK16" s="162"/>
      <c r="PML16" s="162"/>
      <c r="PMM16" s="162"/>
      <c r="PMN16" s="162"/>
      <c r="PMO16" s="162"/>
      <c r="PMP16" s="162"/>
      <c r="PMQ16" s="162"/>
      <c r="PMR16" s="162"/>
      <c r="PMS16" s="162"/>
      <c r="PMT16" s="162"/>
      <c r="PMU16" s="162"/>
      <c r="PMV16" s="162"/>
      <c r="PMW16" s="162"/>
      <c r="PMX16" s="162"/>
      <c r="PMY16" s="162"/>
      <c r="PMZ16" s="162"/>
      <c r="PNA16" s="162"/>
      <c r="PNB16" s="162"/>
      <c r="PNC16" s="162"/>
      <c r="PND16" s="162"/>
      <c r="PNE16" s="162"/>
      <c r="PNF16" s="162"/>
      <c r="PNG16" s="162"/>
      <c r="PNH16" s="162"/>
      <c r="PNI16" s="162"/>
      <c r="PNJ16" s="162"/>
      <c r="PNK16" s="162"/>
      <c r="PNL16" s="162"/>
      <c r="PNM16" s="162"/>
      <c r="PNN16" s="162"/>
      <c r="PNO16" s="162"/>
      <c r="PNP16" s="162"/>
      <c r="PNQ16" s="162"/>
      <c r="PNR16" s="162"/>
      <c r="PNS16" s="162"/>
      <c r="PNT16" s="162"/>
      <c r="PNU16" s="162"/>
      <c r="PNV16" s="162"/>
      <c r="PNW16" s="162"/>
      <c r="PNX16" s="162"/>
      <c r="PNY16" s="162"/>
      <c r="PNZ16" s="162"/>
      <c r="POA16" s="162"/>
      <c r="POB16" s="162"/>
      <c r="POC16" s="162"/>
      <c r="POD16" s="162"/>
      <c r="POE16" s="162"/>
      <c r="POF16" s="162"/>
      <c r="POG16" s="162"/>
      <c r="POH16" s="162"/>
      <c r="POI16" s="162"/>
      <c r="POJ16" s="162"/>
      <c r="POK16" s="162"/>
      <c r="POL16" s="162"/>
      <c r="POM16" s="162"/>
      <c r="PON16" s="162"/>
      <c r="POO16" s="162"/>
      <c r="POP16" s="162"/>
      <c r="POQ16" s="162"/>
      <c r="POR16" s="162"/>
      <c r="POS16" s="162"/>
      <c r="POT16" s="162"/>
      <c r="POU16" s="162"/>
      <c r="POV16" s="162"/>
      <c r="POW16" s="162"/>
      <c r="POX16" s="162"/>
      <c r="POY16" s="162"/>
      <c r="POZ16" s="162"/>
      <c r="PPA16" s="162"/>
      <c r="PPB16" s="162"/>
      <c r="PPC16" s="162"/>
      <c r="PPD16" s="162"/>
      <c r="PPE16" s="162"/>
      <c r="PPF16" s="162"/>
      <c r="PPG16" s="162"/>
      <c r="PPH16" s="162"/>
      <c r="PPI16" s="162"/>
      <c r="PPJ16" s="162"/>
      <c r="PPK16" s="162"/>
      <c r="PPL16" s="162"/>
      <c r="PPM16" s="162"/>
      <c r="PPN16" s="162"/>
      <c r="PPO16" s="162"/>
      <c r="PPP16" s="162"/>
      <c r="PPQ16" s="162"/>
      <c r="PPR16" s="162"/>
      <c r="PPS16" s="162"/>
      <c r="PPT16" s="162"/>
      <c r="PPU16" s="162"/>
      <c r="PPV16" s="162"/>
      <c r="PPW16" s="162"/>
      <c r="PPX16" s="162"/>
      <c r="PPY16" s="162"/>
      <c r="PPZ16" s="162"/>
      <c r="PQA16" s="162"/>
      <c r="PQB16" s="162"/>
      <c r="PQC16" s="162"/>
      <c r="PQD16" s="162"/>
      <c r="PQE16" s="162"/>
      <c r="PQF16" s="162"/>
      <c r="PQG16" s="162"/>
      <c r="PQH16" s="162"/>
      <c r="PQI16" s="162"/>
      <c r="PQJ16" s="162"/>
      <c r="PQK16" s="162"/>
      <c r="PQL16" s="162"/>
      <c r="PQM16" s="162"/>
      <c r="PQN16" s="162"/>
      <c r="PQO16" s="162"/>
      <c r="PQP16" s="162"/>
      <c r="PQQ16" s="162"/>
      <c r="PQR16" s="162"/>
      <c r="PQS16" s="162"/>
      <c r="PQT16" s="162"/>
      <c r="PQU16" s="162"/>
      <c r="PQV16" s="162"/>
      <c r="PQW16" s="162"/>
      <c r="PQX16" s="162"/>
      <c r="PQY16" s="162"/>
      <c r="PQZ16" s="162"/>
      <c r="PRA16" s="162"/>
      <c r="PRB16" s="162"/>
      <c r="PRC16" s="162"/>
      <c r="PRD16" s="162"/>
      <c r="PRE16" s="162"/>
      <c r="PRF16" s="162"/>
      <c r="PRG16" s="162"/>
      <c r="PRH16" s="162"/>
      <c r="PRI16" s="162"/>
      <c r="PRJ16" s="162"/>
      <c r="PRK16" s="162"/>
      <c r="PRL16" s="162"/>
      <c r="PRM16" s="162"/>
      <c r="PRN16" s="162"/>
      <c r="PRO16" s="162"/>
      <c r="PRP16" s="162"/>
      <c r="PRQ16" s="162"/>
      <c r="PRR16" s="162"/>
      <c r="PRS16" s="162"/>
      <c r="PRT16" s="162"/>
      <c r="PRU16" s="162"/>
      <c r="PRV16" s="162"/>
      <c r="PRW16" s="162"/>
      <c r="PRX16" s="162"/>
      <c r="PRY16" s="162"/>
      <c r="PRZ16" s="162"/>
      <c r="PSA16" s="162"/>
      <c r="PSB16" s="162"/>
      <c r="PSC16" s="162"/>
      <c r="PSD16" s="162"/>
      <c r="PSE16" s="162"/>
      <c r="PSF16" s="162"/>
      <c r="PSG16" s="162"/>
      <c r="PSH16" s="162"/>
      <c r="PSI16" s="162"/>
      <c r="PSJ16" s="162"/>
      <c r="PSK16" s="162"/>
      <c r="PSL16" s="162"/>
      <c r="PSM16" s="162"/>
      <c r="PSN16" s="162"/>
      <c r="PSO16" s="162"/>
      <c r="PSP16" s="162"/>
      <c r="PSQ16" s="162"/>
      <c r="PSR16" s="162"/>
      <c r="PSS16" s="162"/>
      <c r="PST16" s="162"/>
      <c r="PSU16" s="162"/>
      <c r="PSV16" s="162"/>
      <c r="PSW16" s="162"/>
      <c r="PSX16" s="162"/>
      <c r="PSY16" s="162"/>
      <c r="PSZ16" s="162"/>
      <c r="PTA16" s="162"/>
      <c r="PTB16" s="162"/>
      <c r="PTC16" s="162"/>
      <c r="PTD16" s="162"/>
      <c r="PTE16" s="162"/>
      <c r="PTF16" s="162"/>
      <c r="PTG16" s="162"/>
      <c r="PTH16" s="162"/>
      <c r="PTI16" s="162"/>
      <c r="PTJ16" s="162"/>
      <c r="PTK16" s="162"/>
      <c r="PTL16" s="162"/>
      <c r="PTM16" s="162"/>
      <c r="PTN16" s="162"/>
      <c r="PTO16" s="162"/>
      <c r="PTP16" s="162"/>
      <c r="PTQ16" s="162"/>
      <c r="PTR16" s="162"/>
      <c r="PTS16" s="162"/>
      <c r="PTT16" s="162"/>
      <c r="PTU16" s="162"/>
      <c r="PTV16" s="162"/>
      <c r="PTW16" s="162"/>
      <c r="PTX16" s="162"/>
      <c r="PTY16" s="162"/>
      <c r="PTZ16" s="162"/>
      <c r="PUA16" s="162"/>
      <c r="PUB16" s="162"/>
      <c r="PUC16" s="162"/>
      <c r="PUD16" s="162"/>
      <c r="PUE16" s="162"/>
      <c r="PUF16" s="162"/>
      <c r="PUG16" s="162"/>
      <c r="PUH16" s="162"/>
      <c r="PUI16" s="162"/>
      <c r="PUJ16" s="162"/>
      <c r="PUK16" s="162"/>
      <c r="PUL16" s="162"/>
      <c r="PUM16" s="162"/>
      <c r="PUN16" s="162"/>
      <c r="PUO16" s="162"/>
      <c r="PUP16" s="162"/>
      <c r="PUQ16" s="162"/>
      <c r="PUR16" s="162"/>
      <c r="PUS16" s="162"/>
      <c r="PUT16" s="162"/>
      <c r="PUU16" s="162"/>
      <c r="PUV16" s="162"/>
      <c r="PUW16" s="162"/>
      <c r="PUX16" s="162"/>
      <c r="PUY16" s="162"/>
      <c r="PUZ16" s="162"/>
      <c r="PVA16" s="162"/>
      <c r="PVB16" s="162"/>
      <c r="PVC16" s="162"/>
      <c r="PVD16" s="162"/>
      <c r="PVE16" s="162"/>
      <c r="PVF16" s="162"/>
      <c r="PVG16" s="162"/>
      <c r="PVH16" s="162"/>
      <c r="PVI16" s="162"/>
      <c r="PVJ16" s="162"/>
      <c r="PVK16" s="162"/>
      <c r="PVL16" s="162"/>
      <c r="PVM16" s="162"/>
      <c r="PVN16" s="162"/>
      <c r="PVO16" s="162"/>
      <c r="PVP16" s="162"/>
      <c r="PVQ16" s="162"/>
      <c r="PVR16" s="162"/>
      <c r="PVS16" s="162"/>
      <c r="PVT16" s="162"/>
      <c r="PVU16" s="162"/>
      <c r="PVV16" s="162"/>
      <c r="PVW16" s="162"/>
      <c r="PVX16" s="162"/>
      <c r="PVY16" s="162"/>
      <c r="PVZ16" s="162"/>
      <c r="PWA16" s="162"/>
      <c r="PWB16" s="162"/>
      <c r="PWC16" s="162"/>
      <c r="PWD16" s="162"/>
      <c r="PWE16" s="162"/>
      <c r="PWF16" s="162"/>
      <c r="PWG16" s="162"/>
      <c r="PWH16" s="162"/>
      <c r="PWI16" s="162"/>
      <c r="PWJ16" s="162"/>
      <c r="PWK16" s="162"/>
      <c r="PWL16" s="162"/>
      <c r="PWM16" s="162"/>
      <c r="PWN16" s="162"/>
      <c r="PWO16" s="162"/>
      <c r="PWP16" s="162"/>
      <c r="PWQ16" s="162"/>
      <c r="PWR16" s="162"/>
      <c r="PWS16" s="162"/>
      <c r="PWT16" s="162"/>
      <c r="PWU16" s="162"/>
      <c r="PWV16" s="162"/>
      <c r="PWW16" s="162"/>
      <c r="PWX16" s="162"/>
      <c r="PWY16" s="162"/>
      <c r="PWZ16" s="162"/>
      <c r="PXA16" s="162"/>
      <c r="PXB16" s="162"/>
      <c r="PXC16" s="162"/>
      <c r="PXD16" s="162"/>
      <c r="PXE16" s="162"/>
      <c r="PXF16" s="162"/>
      <c r="PXG16" s="162"/>
      <c r="PXH16" s="162"/>
      <c r="PXI16" s="162"/>
      <c r="PXJ16" s="162"/>
      <c r="PXK16" s="162"/>
      <c r="PXL16" s="162"/>
      <c r="PXM16" s="162"/>
      <c r="PXN16" s="162"/>
      <c r="PXO16" s="162"/>
      <c r="PXP16" s="162"/>
      <c r="PXQ16" s="162"/>
      <c r="PXR16" s="162"/>
      <c r="PXS16" s="162"/>
      <c r="PXT16" s="162"/>
      <c r="PXU16" s="162"/>
      <c r="PXV16" s="162"/>
      <c r="PXW16" s="162"/>
      <c r="PXX16" s="162"/>
      <c r="PXY16" s="162"/>
      <c r="PXZ16" s="162"/>
      <c r="PYA16" s="162"/>
      <c r="PYB16" s="162"/>
      <c r="PYC16" s="162"/>
      <c r="PYD16" s="162"/>
      <c r="PYE16" s="162"/>
      <c r="PYF16" s="162"/>
      <c r="PYG16" s="162"/>
      <c r="PYH16" s="162"/>
      <c r="PYI16" s="162"/>
      <c r="PYJ16" s="162"/>
      <c r="PYK16" s="162"/>
      <c r="PYL16" s="162"/>
      <c r="PYM16" s="162"/>
      <c r="PYN16" s="162"/>
      <c r="PYO16" s="162"/>
      <c r="PYP16" s="162"/>
      <c r="PYQ16" s="162"/>
      <c r="PYR16" s="162"/>
      <c r="PYS16" s="162"/>
      <c r="PYT16" s="162"/>
      <c r="PYU16" s="162"/>
      <c r="PYV16" s="162"/>
      <c r="PYW16" s="162"/>
      <c r="PYX16" s="162"/>
      <c r="PYY16" s="162"/>
      <c r="PYZ16" s="162"/>
      <c r="PZA16" s="162"/>
      <c r="PZB16" s="162"/>
      <c r="PZC16" s="162"/>
      <c r="PZD16" s="162"/>
      <c r="PZE16" s="162"/>
      <c r="PZF16" s="162"/>
      <c r="PZG16" s="162"/>
      <c r="PZH16" s="162"/>
      <c r="PZI16" s="162"/>
      <c r="PZJ16" s="162"/>
      <c r="PZK16" s="162"/>
      <c r="PZL16" s="162"/>
      <c r="PZM16" s="162"/>
      <c r="PZN16" s="162"/>
      <c r="PZO16" s="162"/>
      <c r="PZP16" s="162"/>
      <c r="PZQ16" s="162"/>
      <c r="PZR16" s="162"/>
      <c r="PZS16" s="162"/>
      <c r="PZT16" s="162"/>
      <c r="PZU16" s="162"/>
      <c r="PZV16" s="162"/>
      <c r="PZW16" s="162"/>
      <c r="PZX16" s="162"/>
      <c r="PZY16" s="162"/>
      <c r="PZZ16" s="162"/>
      <c r="QAA16" s="162"/>
      <c r="QAB16" s="162"/>
      <c r="QAC16" s="162"/>
      <c r="QAD16" s="162"/>
      <c r="QAE16" s="162"/>
      <c r="QAF16" s="162"/>
      <c r="QAG16" s="162"/>
      <c r="QAH16" s="162"/>
      <c r="QAI16" s="162"/>
      <c r="QAJ16" s="162"/>
      <c r="QAK16" s="162"/>
      <c r="QAL16" s="162"/>
      <c r="QAM16" s="162"/>
      <c r="QAN16" s="162"/>
      <c r="QAO16" s="162"/>
      <c r="QAP16" s="162"/>
      <c r="QAQ16" s="162"/>
      <c r="QAR16" s="162"/>
      <c r="QAS16" s="162"/>
      <c r="QAT16" s="162"/>
      <c r="QAU16" s="162"/>
      <c r="QAV16" s="162"/>
      <c r="QAW16" s="162"/>
      <c r="QAX16" s="162"/>
      <c r="QAY16" s="162"/>
      <c r="QAZ16" s="162"/>
      <c r="QBA16" s="162"/>
      <c r="QBB16" s="162"/>
      <c r="QBC16" s="162"/>
      <c r="QBD16" s="162"/>
      <c r="QBE16" s="162"/>
      <c r="QBF16" s="162"/>
      <c r="QBG16" s="162"/>
      <c r="QBH16" s="162"/>
      <c r="QBI16" s="162"/>
      <c r="QBJ16" s="162"/>
      <c r="QBK16" s="162"/>
      <c r="QBL16" s="162"/>
      <c r="QBM16" s="162"/>
      <c r="QBN16" s="162"/>
      <c r="QBO16" s="162"/>
      <c r="QBP16" s="162"/>
      <c r="QBQ16" s="162"/>
      <c r="QBR16" s="162"/>
      <c r="QBS16" s="162"/>
      <c r="QBT16" s="162"/>
      <c r="QBU16" s="162"/>
      <c r="QBV16" s="162"/>
      <c r="QBW16" s="162"/>
      <c r="QBX16" s="162"/>
      <c r="QBY16" s="162"/>
      <c r="QBZ16" s="162"/>
      <c r="QCA16" s="162"/>
      <c r="QCB16" s="162"/>
      <c r="QCC16" s="162"/>
      <c r="QCD16" s="162"/>
      <c r="QCE16" s="162"/>
      <c r="QCF16" s="162"/>
      <c r="QCG16" s="162"/>
      <c r="QCH16" s="162"/>
      <c r="QCI16" s="162"/>
      <c r="QCJ16" s="162"/>
      <c r="QCK16" s="162"/>
      <c r="QCL16" s="162"/>
      <c r="QCM16" s="162"/>
      <c r="QCN16" s="162"/>
      <c r="QCO16" s="162"/>
      <c r="QCP16" s="162"/>
      <c r="QCQ16" s="162"/>
      <c r="QCR16" s="162"/>
      <c r="QCS16" s="162"/>
      <c r="QCT16" s="162"/>
      <c r="QCU16" s="162"/>
      <c r="QCV16" s="162"/>
      <c r="QCW16" s="162"/>
      <c r="QCX16" s="162"/>
      <c r="QCY16" s="162"/>
      <c r="QCZ16" s="162"/>
      <c r="QDA16" s="162"/>
      <c r="QDB16" s="162"/>
      <c r="QDC16" s="162"/>
      <c r="QDD16" s="162"/>
      <c r="QDE16" s="162"/>
      <c r="QDF16" s="162"/>
      <c r="QDG16" s="162"/>
      <c r="QDH16" s="162"/>
      <c r="QDI16" s="162"/>
      <c r="QDJ16" s="162"/>
      <c r="QDK16" s="162"/>
      <c r="QDL16" s="162"/>
      <c r="QDM16" s="162"/>
      <c r="QDN16" s="162"/>
      <c r="QDO16" s="162"/>
      <c r="QDP16" s="162"/>
      <c r="QDQ16" s="162"/>
      <c r="QDR16" s="162"/>
      <c r="QDS16" s="162"/>
      <c r="QDT16" s="162"/>
      <c r="QDU16" s="162"/>
      <c r="QDV16" s="162"/>
      <c r="QDW16" s="162"/>
      <c r="QDX16" s="162"/>
      <c r="QDY16" s="162"/>
      <c r="QDZ16" s="162"/>
      <c r="QEA16" s="162"/>
      <c r="QEB16" s="162"/>
      <c r="QEC16" s="162"/>
      <c r="QED16" s="162"/>
      <c r="QEE16" s="162"/>
      <c r="QEF16" s="162"/>
      <c r="QEG16" s="162"/>
      <c r="QEH16" s="162"/>
      <c r="QEI16" s="162"/>
      <c r="QEJ16" s="162"/>
      <c r="QEK16" s="162"/>
      <c r="QEL16" s="162"/>
      <c r="QEM16" s="162"/>
      <c r="QEN16" s="162"/>
      <c r="QEO16" s="162"/>
      <c r="QEP16" s="162"/>
      <c r="QEQ16" s="162"/>
      <c r="QER16" s="162"/>
      <c r="QES16" s="162"/>
      <c r="QET16" s="162"/>
      <c r="QEU16" s="162"/>
      <c r="QEV16" s="162"/>
      <c r="QEW16" s="162"/>
      <c r="QEX16" s="162"/>
      <c r="QEY16" s="162"/>
      <c r="QEZ16" s="162"/>
      <c r="QFA16" s="162"/>
      <c r="QFB16" s="162"/>
      <c r="QFC16" s="162"/>
      <c r="QFD16" s="162"/>
      <c r="QFE16" s="162"/>
      <c r="QFF16" s="162"/>
      <c r="QFG16" s="162"/>
      <c r="QFH16" s="162"/>
      <c r="QFI16" s="162"/>
      <c r="QFJ16" s="162"/>
      <c r="QFK16" s="162"/>
      <c r="QFL16" s="162"/>
      <c r="QFM16" s="162"/>
      <c r="QFN16" s="162"/>
      <c r="QFO16" s="162"/>
      <c r="QFP16" s="162"/>
      <c r="QFQ16" s="162"/>
      <c r="QFR16" s="162"/>
      <c r="QFS16" s="162"/>
      <c r="QFT16" s="162"/>
      <c r="QFU16" s="162"/>
      <c r="QFV16" s="162"/>
      <c r="QFW16" s="162"/>
      <c r="QFX16" s="162"/>
      <c r="QFY16" s="162"/>
      <c r="QFZ16" s="162"/>
      <c r="QGA16" s="162"/>
      <c r="QGB16" s="162"/>
      <c r="QGC16" s="162"/>
      <c r="QGD16" s="162"/>
      <c r="QGE16" s="162"/>
      <c r="QGF16" s="162"/>
      <c r="QGG16" s="162"/>
      <c r="QGH16" s="162"/>
      <c r="QGI16" s="162"/>
      <c r="QGJ16" s="162"/>
      <c r="QGK16" s="162"/>
      <c r="QGL16" s="162"/>
      <c r="QGM16" s="162"/>
      <c r="QGN16" s="162"/>
      <c r="QGO16" s="162"/>
      <c r="QGP16" s="162"/>
      <c r="QGQ16" s="162"/>
      <c r="QGR16" s="162"/>
      <c r="QGS16" s="162"/>
      <c r="QGT16" s="162"/>
      <c r="QGU16" s="162"/>
      <c r="QGV16" s="162"/>
      <c r="QGW16" s="162"/>
      <c r="QGX16" s="162"/>
      <c r="QGY16" s="162"/>
      <c r="QGZ16" s="162"/>
      <c r="QHA16" s="162"/>
      <c r="QHB16" s="162"/>
      <c r="QHC16" s="162"/>
      <c r="QHD16" s="162"/>
      <c r="QHE16" s="162"/>
      <c r="QHF16" s="162"/>
      <c r="QHG16" s="162"/>
      <c r="QHH16" s="162"/>
      <c r="QHI16" s="162"/>
      <c r="QHJ16" s="162"/>
      <c r="QHK16" s="162"/>
      <c r="QHL16" s="162"/>
      <c r="QHM16" s="162"/>
      <c r="QHN16" s="162"/>
      <c r="QHO16" s="162"/>
      <c r="QHP16" s="162"/>
      <c r="QHQ16" s="162"/>
      <c r="QHR16" s="162"/>
      <c r="QHS16" s="162"/>
      <c r="QHT16" s="162"/>
      <c r="QHU16" s="162"/>
      <c r="QHV16" s="162"/>
      <c r="QHW16" s="162"/>
      <c r="QHX16" s="162"/>
      <c r="QHY16" s="162"/>
      <c r="QHZ16" s="162"/>
      <c r="QIA16" s="162"/>
      <c r="QIB16" s="162"/>
      <c r="QIC16" s="162"/>
      <c r="QID16" s="162"/>
      <c r="QIE16" s="162"/>
      <c r="QIF16" s="162"/>
      <c r="QIG16" s="162"/>
      <c r="QIH16" s="162"/>
      <c r="QII16" s="162"/>
      <c r="QIJ16" s="162"/>
      <c r="QIK16" s="162"/>
      <c r="QIL16" s="162"/>
      <c r="QIM16" s="162"/>
      <c r="QIN16" s="162"/>
      <c r="QIO16" s="162"/>
      <c r="QIP16" s="162"/>
      <c r="QIQ16" s="162"/>
      <c r="QIR16" s="162"/>
      <c r="QIS16" s="162"/>
      <c r="QIT16" s="162"/>
      <c r="QIU16" s="162"/>
      <c r="QIV16" s="162"/>
      <c r="QIW16" s="162"/>
      <c r="QIX16" s="162"/>
      <c r="QIY16" s="162"/>
      <c r="QIZ16" s="162"/>
      <c r="QJA16" s="162"/>
      <c r="QJB16" s="162"/>
      <c r="QJC16" s="162"/>
      <c r="QJD16" s="162"/>
      <c r="QJE16" s="162"/>
      <c r="QJF16" s="162"/>
      <c r="QJG16" s="162"/>
      <c r="QJH16" s="162"/>
      <c r="QJI16" s="162"/>
      <c r="QJJ16" s="162"/>
      <c r="QJK16" s="162"/>
      <c r="QJL16" s="162"/>
      <c r="QJM16" s="162"/>
      <c r="QJN16" s="162"/>
      <c r="QJO16" s="162"/>
      <c r="QJP16" s="162"/>
      <c r="QJQ16" s="162"/>
      <c r="QJR16" s="162"/>
      <c r="QJS16" s="162"/>
      <c r="QJT16" s="162"/>
      <c r="QJU16" s="162"/>
      <c r="QJV16" s="162"/>
      <c r="QJW16" s="162"/>
      <c r="QJX16" s="162"/>
      <c r="QJY16" s="162"/>
      <c r="QJZ16" s="162"/>
      <c r="QKA16" s="162"/>
      <c r="QKB16" s="162"/>
      <c r="QKC16" s="162"/>
      <c r="QKD16" s="162"/>
      <c r="QKE16" s="162"/>
      <c r="QKF16" s="162"/>
      <c r="QKG16" s="162"/>
      <c r="QKH16" s="162"/>
      <c r="QKI16" s="162"/>
      <c r="QKJ16" s="162"/>
      <c r="QKK16" s="162"/>
      <c r="QKL16" s="162"/>
      <c r="QKM16" s="162"/>
      <c r="QKN16" s="162"/>
      <c r="QKO16" s="162"/>
      <c r="QKP16" s="162"/>
      <c r="QKQ16" s="162"/>
      <c r="QKR16" s="162"/>
      <c r="QKS16" s="162"/>
      <c r="QKT16" s="162"/>
      <c r="QKU16" s="162"/>
      <c r="QKV16" s="162"/>
      <c r="QKW16" s="162"/>
      <c r="QKX16" s="162"/>
      <c r="QKY16" s="162"/>
      <c r="QKZ16" s="162"/>
      <c r="QLA16" s="162"/>
      <c r="QLB16" s="162"/>
      <c r="QLC16" s="162"/>
      <c r="QLD16" s="162"/>
      <c r="QLE16" s="162"/>
      <c r="QLF16" s="162"/>
      <c r="QLG16" s="162"/>
      <c r="QLH16" s="162"/>
      <c r="QLI16" s="162"/>
      <c r="QLJ16" s="162"/>
      <c r="QLK16" s="162"/>
      <c r="QLL16" s="162"/>
      <c r="QLM16" s="162"/>
      <c r="QLN16" s="162"/>
      <c r="QLO16" s="162"/>
      <c r="QLP16" s="162"/>
      <c r="QLQ16" s="162"/>
      <c r="QLR16" s="162"/>
      <c r="QLS16" s="162"/>
      <c r="QLT16" s="162"/>
      <c r="QLU16" s="162"/>
      <c r="QLV16" s="162"/>
      <c r="QLW16" s="162"/>
      <c r="QLX16" s="162"/>
      <c r="QLY16" s="162"/>
      <c r="QLZ16" s="162"/>
      <c r="QMA16" s="162"/>
      <c r="QMB16" s="162"/>
      <c r="QMC16" s="162"/>
      <c r="QMD16" s="162"/>
      <c r="QME16" s="162"/>
      <c r="QMF16" s="162"/>
      <c r="QMG16" s="162"/>
      <c r="QMH16" s="162"/>
      <c r="QMI16" s="162"/>
      <c r="QMJ16" s="162"/>
      <c r="QMK16" s="162"/>
      <c r="QML16" s="162"/>
      <c r="QMM16" s="162"/>
      <c r="QMN16" s="162"/>
      <c r="QMO16" s="162"/>
      <c r="QMP16" s="162"/>
      <c r="QMQ16" s="162"/>
      <c r="QMR16" s="162"/>
      <c r="QMS16" s="162"/>
      <c r="QMT16" s="162"/>
      <c r="QMU16" s="162"/>
      <c r="QMV16" s="162"/>
      <c r="QMW16" s="162"/>
      <c r="QMX16" s="162"/>
      <c r="QMY16" s="162"/>
      <c r="QMZ16" s="162"/>
      <c r="QNA16" s="162"/>
      <c r="QNB16" s="162"/>
      <c r="QNC16" s="162"/>
      <c r="QND16" s="162"/>
      <c r="QNE16" s="162"/>
      <c r="QNF16" s="162"/>
      <c r="QNG16" s="162"/>
      <c r="QNH16" s="162"/>
      <c r="QNI16" s="162"/>
      <c r="QNJ16" s="162"/>
      <c r="QNK16" s="162"/>
      <c r="QNL16" s="162"/>
      <c r="QNM16" s="162"/>
      <c r="QNN16" s="162"/>
      <c r="QNO16" s="162"/>
      <c r="QNP16" s="162"/>
      <c r="QNQ16" s="162"/>
      <c r="QNR16" s="162"/>
      <c r="QNS16" s="162"/>
      <c r="QNT16" s="162"/>
      <c r="QNU16" s="162"/>
      <c r="QNV16" s="162"/>
      <c r="QNW16" s="162"/>
      <c r="QNX16" s="162"/>
      <c r="QNY16" s="162"/>
      <c r="QNZ16" s="162"/>
      <c r="QOA16" s="162"/>
      <c r="QOB16" s="162"/>
      <c r="QOC16" s="162"/>
      <c r="QOD16" s="162"/>
      <c r="QOE16" s="162"/>
      <c r="QOF16" s="162"/>
      <c r="QOG16" s="162"/>
      <c r="QOH16" s="162"/>
      <c r="QOI16" s="162"/>
      <c r="QOJ16" s="162"/>
      <c r="QOK16" s="162"/>
      <c r="QOL16" s="162"/>
      <c r="QOM16" s="162"/>
      <c r="QON16" s="162"/>
      <c r="QOO16" s="162"/>
      <c r="QOP16" s="162"/>
      <c r="QOQ16" s="162"/>
      <c r="QOR16" s="162"/>
      <c r="QOS16" s="162"/>
      <c r="QOT16" s="162"/>
      <c r="QOU16" s="162"/>
      <c r="QOV16" s="162"/>
      <c r="QOW16" s="162"/>
      <c r="QOX16" s="162"/>
      <c r="QOY16" s="162"/>
      <c r="QOZ16" s="162"/>
      <c r="QPA16" s="162"/>
      <c r="QPB16" s="162"/>
      <c r="QPC16" s="162"/>
      <c r="QPD16" s="162"/>
      <c r="QPE16" s="162"/>
      <c r="QPF16" s="162"/>
      <c r="QPG16" s="162"/>
      <c r="QPH16" s="162"/>
      <c r="QPI16" s="162"/>
      <c r="QPJ16" s="162"/>
      <c r="QPK16" s="162"/>
      <c r="QPL16" s="162"/>
      <c r="QPM16" s="162"/>
      <c r="QPN16" s="162"/>
      <c r="QPO16" s="162"/>
      <c r="QPP16" s="162"/>
      <c r="QPQ16" s="162"/>
      <c r="QPR16" s="162"/>
      <c r="QPS16" s="162"/>
      <c r="QPT16" s="162"/>
      <c r="QPU16" s="162"/>
      <c r="QPV16" s="162"/>
      <c r="QPW16" s="162"/>
      <c r="QPX16" s="162"/>
      <c r="QPY16" s="162"/>
      <c r="QPZ16" s="162"/>
      <c r="QQA16" s="162"/>
      <c r="QQB16" s="162"/>
      <c r="QQC16" s="162"/>
      <c r="QQD16" s="162"/>
      <c r="QQE16" s="162"/>
      <c r="QQF16" s="162"/>
      <c r="QQG16" s="162"/>
      <c r="QQH16" s="162"/>
      <c r="QQI16" s="162"/>
      <c r="QQJ16" s="162"/>
      <c r="QQK16" s="162"/>
      <c r="QQL16" s="162"/>
      <c r="QQM16" s="162"/>
      <c r="QQN16" s="162"/>
      <c r="QQO16" s="162"/>
      <c r="QQP16" s="162"/>
      <c r="QQQ16" s="162"/>
      <c r="QQR16" s="162"/>
      <c r="QQS16" s="162"/>
      <c r="QQT16" s="162"/>
      <c r="QQU16" s="162"/>
      <c r="QQV16" s="162"/>
      <c r="QQW16" s="162"/>
      <c r="QQX16" s="162"/>
      <c r="QQY16" s="162"/>
      <c r="QQZ16" s="162"/>
      <c r="QRA16" s="162"/>
      <c r="QRB16" s="162"/>
      <c r="QRC16" s="162"/>
      <c r="QRD16" s="162"/>
      <c r="QRE16" s="162"/>
      <c r="QRF16" s="162"/>
      <c r="QRG16" s="162"/>
      <c r="QRH16" s="162"/>
      <c r="QRI16" s="162"/>
      <c r="QRJ16" s="162"/>
      <c r="QRK16" s="162"/>
      <c r="QRL16" s="162"/>
      <c r="QRM16" s="162"/>
      <c r="QRN16" s="162"/>
      <c r="QRO16" s="162"/>
      <c r="QRP16" s="162"/>
      <c r="QRQ16" s="162"/>
      <c r="QRR16" s="162"/>
      <c r="QRS16" s="162"/>
      <c r="QRT16" s="162"/>
      <c r="QRU16" s="162"/>
      <c r="QRV16" s="162"/>
      <c r="QRW16" s="162"/>
      <c r="QRX16" s="162"/>
      <c r="QRY16" s="162"/>
      <c r="QRZ16" s="162"/>
      <c r="QSA16" s="162"/>
      <c r="QSB16" s="162"/>
      <c r="QSC16" s="162"/>
      <c r="QSD16" s="162"/>
      <c r="QSE16" s="162"/>
      <c r="QSF16" s="162"/>
      <c r="QSG16" s="162"/>
      <c r="QSH16" s="162"/>
      <c r="QSI16" s="162"/>
      <c r="QSJ16" s="162"/>
      <c r="QSK16" s="162"/>
      <c r="QSL16" s="162"/>
      <c r="QSM16" s="162"/>
      <c r="QSN16" s="162"/>
      <c r="QSO16" s="162"/>
      <c r="QSP16" s="162"/>
      <c r="QSQ16" s="162"/>
      <c r="QSR16" s="162"/>
      <c r="QSS16" s="162"/>
      <c r="QST16" s="162"/>
      <c r="QSU16" s="162"/>
      <c r="QSV16" s="162"/>
      <c r="QSW16" s="162"/>
      <c r="QSX16" s="162"/>
      <c r="QSY16" s="162"/>
      <c r="QSZ16" s="162"/>
      <c r="QTA16" s="162"/>
      <c r="QTB16" s="162"/>
      <c r="QTC16" s="162"/>
      <c r="QTD16" s="162"/>
      <c r="QTE16" s="162"/>
      <c r="QTF16" s="162"/>
      <c r="QTG16" s="162"/>
      <c r="QTH16" s="162"/>
      <c r="QTI16" s="162"/>
      <c r="QTJ16" s="162"/>
      <c r="QTK16" s="162"/>
      <c r="QTL16" s="162"/>
      <c r="QTM16" s="162"/>
      <c r="QTN16" s="162"/>
      <c r="QTO16" s="162"/>
      <c r="QTP16" s="162"/>
      <c r="QTQ16" s="162"/>
      <c r="QTR16" s="162"/>
      <c r="QTS16" s="162"/>
      <c r="QTT16" s="162"/>
      <c r="QTU16" s="162"/>
      <c r="QTV16" s="162"/>
      <c r="QTW16" s="162"/>
      <c r="QTX16" s="162"/>
      <c r="QTY16" s="162"/>
      <c r="QTZ16" s="162"/>
      <c r="QUA16" s="162"/>
      <c r="QUB16" s="162"/>
      <c r="QUC16" s="162"/>
      <c r="QUD16" s="162"/>
      <c r="QUE16" s="162"/>
      <c r="QUF16" s="162"/>
      <c r="QUG16" s="162"/>
      <c r="QUH16" s="162"/>
      <c r="QUI16" s="162"/>
      <c r="QUJ16" s="162"/>
      <c r="QUK16" s="162"/>
      <c r="QUL16" s="162"/>
      <c r="QUM16" s="162"/>
      <c r="QUN16" s="162"/>
      <c r="QUO16" s="162"/>
      <c r="QUP16" s="162"/>
      <c r="QUQ16" s="162"/>
      <c r="QUR16" s="162"/>
      <c r="QUS16" s="162"/>
      <c r="QUT16" s="162"/>
      <c r="QUU16" s="162"/>
      <c r="QUV16" s="162"/>
      <c r="QUW16" s="162"/>
      <c r="QUX16" s="162"/>
      <c r="QUY16" s="162"/>
      <c r="QUZ16" s="162"/>
      <c r="QVA16" s="162"/>
      <c r="QVB16" s="162"/>
      <c r="QVC16" s="162"/>
      <c r="QVD16" s="162"/>
      <c r="QVE16" s="162"/>
      <c r="QVF16" s="162"/>
      <c r="QVG16" s="162"/>
      <c r="QVH16" s="162"/>
      <c r="QVI16" s="162"/>
      <c r="QVJ16" s="162"/>
      <c r="QVK16" s="162"/>
      <c r="QVL16" s="162"/>
      <c r="QVM16" s="162"/>
      <c r="QVN16" s="162"/>
      <c r="QVO16" s="162"/>
      <c r="QVP16" s="162"/>
      <c r="QVQ16" s="162"/>
      <c r="QVR16" s="162"/>
      <c r="QVS16" s="162"/>
      <c r="QVT16" s="162"/>
      <c r="QVU16" s="162"/>
      <c r="QVV16" s="162"/>
      <c r="QVW16" s="162"/>
      <c r="QVX16" s="162"/>
      <c r="QVY16" s="162"/>
      <c r="QVZ16" s="162"/>
      <c r="QWA16" s="162"/>
      <c r="QWB16" s="162"/>
      <c r="QWC16" s="162"/>
      <c r="QWD16" s="162"/>
      <c r="QWE16" s="162"/>
      <c r="QWF16" s="162"/>
      <c r="QWG16" s="162"/>
      <c r="QWH16" s="162"/>
      <c r="QWI16" s="162"/>
      <c r="QWJ16" s="162"/>
      <c r="QWK16" s="162"/>
      <c r="QWL16" s="162"/>
      <c r="QWM16" s="162"/>
      <c r="QWN16" s="162"/>
      <c r="QWO16" s="162"/>
      <c r="QWP16" s="162"/>
      <c r="QWQ16" s="162"/>
      <c r="QWR16" s="162"/>
      <c r="QWS16" s="162"/>
      <c r="QWT16" s="162"/>
      <c r="QWU16" s="162"/>
      <c r="QWV16" s="162"/>
      <c r="QWW16" s="162"/>
      <c r="QWX16" s="162"/>
      <c r="QWY16" s="162"/>
      <c r="QWZ16" s="162"/>
      <c r="QXA16" s="162"/>
      <c r="QXB16" s="162"/>
      <c r="QXC16" s="162"/>
      <c r="QXD16" s="162"/>
      <c r="QXE16" s="162"/>
      <c r="QXF16" s="162"/>
      <c r="QXG16" s="162"/>
      <c r="QXH16" s="162"/>
      <c r="QXI16" s="162"/>
      <c r="QXJ16" s="162"/>
      <c r="QXK16" s="162"/>
      <c r="QXL16" s="162"/>
      <c r="QXM16" s="162"/>
      <c r="QXN16" s="162"/>
      <c r="QXO16" s="162"/>
      <c r="QXP16" s="162"/>
      <c r="QXQ16" s="162"/>
      <c r="QXR16" s="162"/>
      <c r="QXS16" s="162"/>
      <c r="QXT16" s="162"/>
      <c r="QXU16" s="162"/>
      <c r="QXV16" s="162"/>
      <c r="QXW16" s="162"/>
      <c r="QXX16" s="162"/>
      <c r="QXY16" s="162"/>
      <c r="QXZ16" s="162"/>
      <c r="QYA16" s="162"/>
      <c r="QYB16" s="162"/>
      <c r="QYC16" s="162"/>
      <c r="QYD16" s="162"/>
      <c r="QYE16" s="162"/>
      <c r="QYF16" s="162"/>
      <c r="QYG16" s="162"/>
      <c r="QYH16" s="162"/>
      <c r="QYI16" s="162"/>
      <c r="QYJ16" s="162"/>
      <c r="QYK16" s="162"/>
      <c r="QYL16" s="162"/>
      <c r="QYM16" s="162"/>
      <c r="QYN16" s="162"/>
      <c r="QYO16" s="162"/>
      <c r="QYP16" s="162"/>
      <c r="QYQ16" s="162"/>
      <c r="QYR16" s="162"/>
      <c r="QYS16" s="162"/>
      <c r="QYT16" s="162"/>
      <c r="QYU16" s="162"/>
      <c r="QYV16" s="162"/>
      <c r="QYW16" s="162"/>
      <c r="QYX16" s="162"/>
      <c r="QYY16" s="162"/>
      <c r="QYZ16" s="162"/>
      <c r="QZA16" s="162"/>
      <c r="QZB16" s="162"/>
      <c r="QZC16" s="162"/>
      <c r="QZD16" s="162"/>
      <c r="QZE16" s="162"/>
      <c r="QZF16" s="162"/>
      <c r="QZG16" s="162"/>
      <c r="QZH16" s="162"/>
      <c r="QZI16" s="162"/>
      <c r="QZJ16" s="162"/>
      <c r="QZK16" s="162"/>
      <c r="QZL16" s="162"/>
      <c r="QZM16" s="162"/>
      <c r="QZN16" s="162"/>
      <c r="QZO16" s="162"/>
      <c r="QZP16" s="162"/>
      <c r="QZQ16" s="162"/>
      <c r="QZR16" s="162"/>
      <c r="QZS16" s="162"/>
      <c r="QZT16" s="162"/>
      <c r="QZU16" s="162"/>
      <c r="QZV16" s="162"/>
      <c r="QZW16" s="162"/>
      <c r="QZX16" s="162"/>
      <c r="QZY16" s="162"/>
      <c r="QZZ16" s="162"/>
      <c r="RAA16" s="162"/>
      <c r="RAB16" s="162"/>
      <c r="RAC16" s="162"/>
      <c r="RAD16" s="162"/>
      <c r="RAE16" s="162"/>
      <c r="RAF16" s="162"/>
      <c r="RAG16" s="162"/>
      <c r="RAH16" s="162"/>
      <c r="RAI16" s="162"/>
      <c r="RAJ16" s="162"/>
      <c r="RAK16" s="162"/>
      <c r="RAL16" s="162"/>
      <c r="RAM16" s="162"/>
      <c r="RAN16" s="162"/>
      <c r="RAO16" s="162"/>
      <c r="RAP16" s="162"/>
      <c r="RAQ16" s="162"/>
      <c r="RAR16" s="162"/>
      <c r="RAS16" s="162"/>
      <c r="RAT16" s="162"/>
      <c r="RAU16" s="162"/>
      <c r="RAV16" s="162"/>
      <c r="RAW16" s="162"/>
      <c r="RAX16" s="162"/>
      <c r="RAY16" s="162"/>
      <c r="RAZ16" s="162"/>
      <c r="RBA16" s="162"/>
      <c r="RBB16" s="162"/>
      <c r="RBC16" s="162"/>
      <c r="RBD16" s="162"/>
      <c r="RBE16" s="162"/>
      <c r="RBF16" s="162"/>
      <c r="RBG16" s="162"/>
      <c r="RBH16" s="162"/>
      <c r="RBI16" s="162"/>
      <c r="RBJ16" s="162"/>
      <c r="RBK16" s="162"/>
      <c r="RBL16" s="162"/>
      <c r="RBM16" s="162"/>
      <c r="RBN16" s="162"/>
      <c r="RBO16" s="162"/>
      <c r="RBP16" s="162"/>
      <c r="RBQ16" s="162"/>
      <c r="RBR16" s="162"/>
      <c r="RBS16" s="162"/>
      <c r="RBT16" s="162"/>
      <c r="RBU16" s="162"/>
      <c r="RBV16" s="162"/>
      <c r="RBW16" s="162"/>
      <c r="RBX16" s="162"/>
      <c r="RBY16" s="162"/>
      <c r="RBZ16" s="162"/>
      <c r="RCA16" s="162"/>
      <c r="RCB16" s="162"/>
      <c r="RCC16" s="162"/>
      <c r="RCD16" s="162"/>
      <c r="RCE16" s="162"/>
      <c r="RCF16" s="162"/>
      <c r="RCG16" s="162"/>
      <c r="RCH16" s="162"/>
      <c r="RCI16" s="162"/>
      <c r="RCJ16" s="162"/>
      <c r="RCK16" s="162"/>
      <c r="RCL16" s="162"/>
      <c r="RCM16" s="162"/>
      <c r="RCN16" s="162"/>
      <c r="RCO16" s="162"/>
      <c r="RCP16" s="162"/>
      <c r="RCQ16" s="162"/>
      <c r="RCR16" s="162"/>
      <c r="RCS16" s="162"/>
      <c r="RCT16" s="162"/>
      <c r="RCU16" s="162"/>
      <c r="RCV16" s="162"/>
      <c r="RCW16" s="162"/>
      <c r="RCX16" s="162"/>
      <c r="RCY16" s="162"/>
      <c r="RCZ16" s="162"/>
      <c r="RDA16" s="162"/>
      <c r="RDB16" s="162"/>
      <c r="RDC16" s="162"/>
      <c r="RDD16" s="162"/>
      <c r="RDE16" s="162"/>
      <c r="RDF16" s="162"/>
      <c r="RDG16" s="162"/>
      <c r="RDH16" s="162"/>
      <c r="RDI16" s="162"/>
      <c r="RDJ16" s="162"/>
      <c r="RDK16" s="162"/>
      <c r="RDL16" s="162"/>
      <c r="RDM16" s="162"/>
      <c r="RDN16" s="162"/>
      <c r="RDO16" s="162"/>
      <c r="RDP16" s="162"/>
      <c r="RDQ16" s="162"/>
      <c r="RDR16" s="162"/>
      <c r="RDS16" s="162"/>
      <c r="RDT16" s="162"/>
      <c r="RDU16" s="162"/>
      <c r="RDV16" s="162"/>
      <c r="RDW16" s="162"/>
      <c r="RDX16" s="162"/>
      <c r="RDY16" s="162"/>
      <c r="RDZ16" s="162"/>
      <c r="REA16" s="162"/>
      <c r="REB16" s="162"/>
      <c r="REC16" s="162"/>
      <c r="RED16" s="162"/>
      <c r="REE16" s="162"/>
      <c r="REF16" s="162"/>
      <c r="REG16" s="162"/>
      <c r="REH16" s="162"/>
      <c r="REI16" s="162"/>
      <c r="REJ16" s="162"/>
      <c r="REK16" s="162"/>
      <c r="REL16" s="162"/>
      <c r="REM16" s="162"/>
      <c r="REN16" s="162"/>
      <c r="REO16" s="162"/>
      <c r="REP16" s="162"/>
      <c r="REQ16" s="162"/>
      <c r="RER16" s="162"/>
      <c r="RES16" s="162"/>
      <c r="RET16" s="162"/>
      <c r="REU16" s="162"/>
      <c r="REV16" s="162"/>
      <c r="REW16" s="162"/>
      <c r="REX16" s="162"/>
      <c r="REY16" s="162"/>
      <c r="REZ16" s="162"/>
      <c r="RFA16" s="162"/>
      <c r="RFB16" s="162"/>
      <c r="RFC16" s="162"/>
      <c r="RFD16" s="162"/>
      <c r="RFE16" s="162"/>
      <c r="RFF16" s="162"/>
      <c r="RFG16" s="162"/>
      <c r="RFH16" s="162"/>
      <c r="RFI16" s="162"/>
      <c r="RFJ16" s="162"/>
      <c r="RFK16" s="162"/>
      <c r="RFL16" s="162"/>
      <c r="RFM16" s="162"/>
      <c r="RFN16" s="162"/>
      <c r="RFO16" s="162"/>
      <c r="RFP16" s="162"/>
      <c r="RFQ16" s="162"/>
      <c r="RFR16" s="162"/>
      <c r="RFS16" s="162"/>
      <c r="RFT16" s="162"/>
      <c r="RFU16" s="162"/>
      <c r="RFV16" s="162"/>
      <c r="RFW16" s="162"/>
      <c r="RFX16" s="162"/>
      <c r="RFY16" s="162"/>
      <c r="RFZ16" s="162"/>
      <c r="RGA16" s="162"/>
      <c r="RGB16" s="162"/>
      <c r="RGC16" s="162"/>
      <c r="RGD16" s="162"/>
      <c r="RGE16" s="162"/>
      <c r="RGF16" s="162"/>
      <c r="RGG16" s="162"/>
      <c r="RGH16" s="162"/>
      <c r="RGI16" s="162"/>
      <c r="RGJ16" s="162"/>
      <c r="RGK16" s="162"/>
      <c r="RGL16" s="162"/>
      <c r="RGM16" s="162"/>
      <c r="RGN16" s="162"/>
      <c r="RGO16" s="162"/>
      <c r="RGP16" s="162"/>
      <c r="RGQ16" s="162"/>
      <c r="RGR16" s="162"/>
      <c r="RGS16" s="162"/>
      <c r="RGT16" s="162"/>
      <c r="RGU16" s="162"/>
      <c r="RGV16" s="162"/>
      <c r="RGW16" s="162"/>
      <c r="RGX16" s="162"/>
      <c r="RGY16" s="162"/>
      <c r="RGZ16" s="162"/>
      <c r="RHA16" s="162"/>
      <c r="RHB16" s="162"/>
      <c r="RHC16" s="162"/>
      <c r="RHD16" s="162"/>
      <c r="RHE16" s="162"/>
      <c r="RHF16" s="162"/>
      <c r="RHG16" s="162"/>
      <c r="RHH16" s="162"/>
      <c r="RHI16" s="162"/>
      <c r="RHJ16" s="162"/>
      <c r="RHK16" s="162"/>
      <c r="RHL16" s="162"/>
      <c r="RHM16" s="162"/>
      <c r="RHN16" s="162"/>
      <c r="RHO16" s="162"/>
      <c r="RHP16" s="162"/>
      <c r="RHQ16" s="162"/>
      <c r="RHR16" s="162"/>
      <c r="RHS16" s="162"/>
      <c r="RHT16" s="162"/>
      <c r="RHU16" s="162"/>
      <c r="RHV16" s="162"/>
      <c r="RHW16" s="162"/>
      <c r="RHX16" s="162"/>
      <c r="RHY16" s="162"/>
      <c r="RHZ16" s="162"/>
      <c r="RIA16" s="162"/>
      <c r="RIB16" s="162"/>
      <c r="RIC16" s="162"/>
      <c r="RID16" s="162"/>
      <c r="RIE16" s="162"/>
      <c r="RIF16" s="162"/>
      <c r="RIG16" s="162"/>
      <c r="RIH16" s="162"/>
      <c r="RII16" s="162"/>
      <c r="RIJ16" s="162"/>
      <c r="RIK16" s="162"/>
      <c r="RIL16" s="162"/>
      <c r="RIM16" s="162"/>
      <c r="RIN16" s="162"/>
      <c r="RIO16" s="162"/>
      <c r="RIP16" s="162"/>
      <c r="RIQ16" s="162"/>
      <c r="RIR16" s="162"/>
      <c r="RIS16" s="162"/>
      <c r="RIT16" s="162"/>
      <c r="RIU16" s="162"/>
      <c r="RIV16" s="162"/>
      <c r="RIW16" s="162"/>
      <c r="RIX16" s="162"/>
      <c r="RIY16" s="162"/>
      <c r="RIZ16" s="162"/>
      <c r="RJA16" s="162"/>
      <c r="RJB16" s="162"/>
      <c r="RJC16" s="162"/>
      <c r="RJD16" s="162"/>
      <c r="RJE16" s="162"/>
      <c r="RJF16" s="162"/>
      <c r="RJG16" s="162"/>
      <c r="RJH16" s="162"/>
      <c r="RJI16" s="162"/>
      <c r="RJJ16" s="162"/>
      <c r="RJK16" s="162"/>
      <c r="RJL16" s="162"/>
      <c r="RJM16" s="162"/>
      <c r="RJN16" s="162"/>
      <c r="RJO16" s="162"/>
      <c r="RJP16" s="162"/>
      <c r="RJQ16" s="162"/>
      <c r="RJR16" s="162"/>
      <c r="RJS16" s="162"/>
      <c r="RJT16" s="162"/>
      <c r="RJU16" s="162"/>
      <c r="RJV16" s="162"/>
      <c r="RJW16" s="162"/>
      <c r="RJX16" s="162"/>
      <c r="RJY16" s="162"/>
      <c r="RJZ16" s="162"/>
      <c r="RKA16" s="162"/>
      <c r="RKB16" s="162"/>
      <c r="RKC16" s="162"/>
      <c r="RKD16" s="162"/>
      <c r="RKE16" s="162"/>
      <c r="RKF16" s="162"/>
      <c r="RKG16" s="162"/>
      <c r="RKH16" s="162"/>
      <c r="RKI16" s="162"/>
      <c r="RKJ16" s="162"/>
      <c r="RKK16" s="162"/>
      <c r="RKL16" s="162"/>
      <c r="RKM16" s="162"/>
      <c r="RKN16" s="162"/>
      <c r="RKO16" s="162"/>
      <c r="RKP16" s="162"/>
      <c r="RKQ16" s="162"/>
      <c r="RKR16" s="162"/>
      <c r="RKS16" s="162"/>
      <c r="RKT16" s="162"/>
      <c r="RKU16" s="162"/>
      <c r="RKV16" s="162"/>
      <c r="RKW16" s="162"/>
      <c r="RKX16" s="162"/>
      <c r="RKY16" s="162"/>
      <c r="RKZ16" s="162"/>
      <c r="RLA16" s="162"/>
      <c r="RLB16" s="162"/>
      <c r="RLC16" s="162"/>
      <c r="RLD16" s="162"/>
      <c r="RLE16" s="162"/>
      <c r="RLF16" s="162"/>
      <c r="RLG16" s="162"/>
      <c r="RLH16" s="162"/>
      <c r="RLI16" s="162"/>
      <c r="RLJ16" s="162"/>
      <c r="RLK16" s="162"/>
      <c r="RLL16" s="162"/>
      <c r="RLM16" s="162"/>
      <c r="RLN16" s="162"/>
      <c r="RLO16" s="162"/>
      <c r="RLP16" s="162"/>
      <c r="RLQ16" s="162"/>
      <c r="RLR16" s="162"/>
      <c r="RLS16" s="162"/>
      <c r="RLT16" s="162"/>
      <c r="RLU16" s="162"/>
      <c r="RLV16" s="162"/>
      <c r="RLW16" s="162"/>
      <c r="RLX16" s="162"/>
      <c r="RLY16" s="162"/>
      <c r="RLZ16" s="162"/>
      <c r="RMA16" s="162"/>
      <c r="RMB16" s="162"/>
      <c r="RMC16" s="162"/>
      <c r="RMD16" s="162"/>
      <c r="RME16" s="162"/>
      <c r="RMF16" s="162"/>
      <c r="RMG16" s="162"/>
      <c r="RMH16" s="162"/>
      <c r="RMI16" s="162"/>
      <c r="RMJ16" s="162"/>
      <c r="RMK16" s="162"/>
      <c r="RML16" s="162"/>
      <c r="RMM16" s="162"/>
      <c r="RMN16" s="162"/>
      <c r="RMO16" s="162"/>
      <c r="RMP16" s="162"/>
      <c r="RMQ16" s="162"/>
      <c r="RMR16" s="162"/>
      <c r="RMS16" s="162"/>
      <c r="RMT16" s="162"/>
      <c r="RMU16" s="162"/>
      <c r="RMV16" s="162"/>
      <c r="RMW16" s="162"/>
      <c r="RMX16" s="162"/>
      <c r="RMY16" s="162"/>
      <c r="RMZ16" s="162"/>
      <c r="RNA16" s="162"/>
      <c r="RNB16" s="162"/>
      <c r="RNC16" s="162"/>
      <c r="RND16" s="162"/>
      <c r="RNE16" s="162"/>
      <c r="RNF16" s="162"/>
      <c r="RNG16" s="162"/>
      <c r="RNH16" s="162"/>
      <c r="RNI16" s="162"/>
      <c r="RNJ16" s="162"/>
      <c r="RNK16" s="162"/>
      <c r="RNL16" s="162"/>
      <c r="RNM16" s="162"/>
      <c r="RNN16" s="162"/>
      <c r="RNO16" s="162"/>
      <c r="RNP16" s="162"/>
      <c r="RNQ16" s="162"/>
      <c r="RNR16" s="162"/>
      <c r="RNS16" s="162"/>
      <c r="RNT16" s="162"/>
      <c r="RNU16" s="162"/>
      <c r="RNV16" s="162"/>
      <c r="RNW16" s="162"/>
      <c r="RNX16" s="162"/>
      <c r="RNY16" s="162"/>
      <c r="RNZ16" s="162"/>
      <c r="ROA16" s="162"/>
      <c r="ROB16" s="162"/>
      <c r="ROC16" s="162"/>
      <c r="ROD16" s="162"/>
      <c r="ROE16" s="162"/>
      <c r="ROF16" s="162"/>
      <c r="ROG16" s="162"/>
      <c r="ROH16" s="162"/>
      <c r="ROI16" s="162"/>
      <c r="ROJ16" s="162"/>
      <c r="ROK16" s="162"/>
      <c r="ROL16" s="162"/>
      <c r="ROM16" s="162"/>
      <c r="RON16" s="162"/>
      <c r="ROO16" s="162"/>
      <c r="ROP16" s="162"/>
      <c r="ROQ16" s="162"/>
      <c r="ROR16" s="162"/>
      <c r="ROS16" s="162"/>
      <c r="ROT16" s="162"/>
      <c r="ROU16" s="162"/>
      <c r="ROV16" s="162"/>
      <c r="ROW16" s="162"/>
      <c r="ROX16" s="162"/>
      <c r="ROY16" s="162"/>
      <c r="ROZ16" s="162"/>
      <c r="RPA16" s="162"/>
      <c r="RPB16" s="162"/>
      <c r="RPC16" s="162"/>
      <c r="RPD16" s="162"/>
      <c r="RPE16" s="162"/>
      <c r="RPF16" s="162"/>
      <c r="RPG16" s="162"/>
      <c r="RPH16" s="162"/>
      <c r="RPI16" s="162"/>
      <c r="RPJ16" s="162"/>
      <c r="RPK16" s="162"/>
      <c r="RPL16" s="162"/>
      <c r="RPM16" s="162"/>
      <c r="RPN16" s="162"/>
      <c r="RPO16" s="162"/>
      <c r="RPP16" s="162"/>
      <c r="RPQ16" s="162"/>
      <c r="RPR16" s="162"/>
      <c r="RPS16" s="162"/>
      <c r="RPT16" s="162"/>
      <c r="RPU16" s="162"/>
      <c r="RPV16" s="162"/>
      <c r="RPW16" s="162"/>
      <c r="RPX16" s="162"/>
      <c r="RPY16" s="162"/>
      <c r="RPZ16" s="162"/>
      <c r="RQA16" s="162"/>
      <c r="RQB16" s="162"/>
      <c r="RQC16" s="162"/>
      <c r="RQD16" s="162"/>
      <c r="RQE16" s="162"/>
      <c r="RQF16" s="162"/>
      <c r="RQG16" s="162"/>
      <c r="RQH16" s="162"/>
      <c r="RQI16" s="162"/>
      <c r="RQJ16" s="162"/>
      <c r="RQK16" s="162"/>
      <c r="RQL16" s="162"/>
      <c r="RQM16" s="162"/>
      <c r="RQN16" s="162"/>
      <c r="RQO16" s="162"/>
      <c r="RQP16" s="162"/>
      <c r="RQQ16" s="162"/>
      <c r="RQR16" s="162"/>
      <c r="RQS16" s="162"/>
      <c r="RQT16" s="162"/>
      <c r="RQU16" s="162"/>
      <c r="RQV16" s="162"/>
      <c r="RQW16" s="162"/>
      <c r="RQX16" s="162"/>
      <c r="RQY16" s="162"/>
      <c r="RQZ16" s="162"/>
      <c r="RRA16" s="162"/>
      <c r="RRB16" s="162"/>
      <c r="RRC16" s="162"/>
      <c r="RRD16" s="162"/>
      <c r="RRE16" s="162"/>
      <c r="RRF16" s="162"/>
      <c r="RRG16" s="162"/>
      <c r="RRH16" s="162"/>
      <c r="RRI16" s="162"/>
      <c r="RRJ16" s="162"/>
      <c r="RRK16" s="162"/>
      <c r="RRL16" s="162"/>
      <c r="RRM16" s="162"/>
      <c r="RRN16" s="162"/>
      <c r="RRO16" s="162"/>
      <c r="RRP16" s="162"/>
      <c r="RRQ16" s="162"/>
      <c r="RRR16" s="162"/>
      <c r="RRS16" s="162"/>
      <c r="RRT16" s="162"/>
      <c r="RRU16" s="162"/>
      <c r="RRV16" s="162"/>
      <c r="RRW16" s="162"/>
      <c r="RRX16" s="162"/>
      <c r="RRY16" s="162"/>
      <c r="RRZ16" s="162"/>
      <c r="RSA16" s="162"/>
      <c r="RSB16" s="162"/>
      <c r="RSC16" s="162"/>
      <c r="RSD16" s="162"/>
      <c r="RSE16" s="162"/>
      <c r="RSF16" s="162"/>
      <c r="RSG16" s="162"/>
      <c r="RSH16" s="162"/>
      <c r="RSI16" s="162"/>
      <c r="RSJ16" s="162"/>
      <c r="RSK16" s="162"/>
      <c r="RSL16" s="162"/>
      <c r="RSM16" s="162"/>
      <c r="RSN16" s="162"/>
      <c r="RSO16" s="162"/>
      <c r="RSP16" s="162"/>
      <c r="RSQ16" s="162"/>
      <c r="RSR16" s="162"/>
      <c r="RSS16" s="162"/>
      <c r="RST16" s="162"/>
      <c r="RSU16" s="162"/>
      <c r="RSV16" s="162"/>
      <c r="RSW16" s="162"/>
      <c r="RSX16" s="162"/>
      <c r="RSY16" s="162"/>
      <c r="RSZ16" s="162"/>
      <c r="RTA16" s="162"/>
      <c r="RTB16" s="162"/>
      <c r="RTC16" s="162"/>
      <c r="RTD16" s="162"/>
      <c r="RTE16" s="162"/>
      <c r="RTF16" s="162"/>
      <c r="RTG16" s="162"/>
      <c r="RTH16" s="162"/>
      <c r="RTI16" s="162"/>
      <c r="RTJ16" s="162"/>
      <c r="RTK16" s="162"/>
      <c r="RTL16" s="162"/>
      <c r="RTM16" s="162"/>
      <c r="RTN16" s="162"/>
      <c r="RTO16" s="162"/>
      <c r="RTP16" s="162"/>
      <c r="RTQ16" s="162"/>
      <c r="RTR16" s="162"/>
      <c r="RTS16" s="162"/>
      <c r="RTT16" s="162"/>
      <c r="RTU16" s="162"/>
      <c r="RTV16" s="162"/>
      <c r="RTW16" s="162"/>
      <c r="RTX16" s="162"/>
      <c r="RTY16" s="162"/>
      <c r="RTZ16" s="162"/>
      <c r="RUA16" s="162"/>
      <c r="RUB16" s="162"/>
      <c r="RUC16" s="162"/>
      <c r="RUD16" s="162"/>
      <c r="RUE16" s="162"/>
      <c r="RUF16" s="162"/>
      <c r="RUG16" s="162"/>
      <c r="RUH16" s="162"/>
      <c r="RUI16" s="162"/>
      <c r="RUJ16" s="162"/>
      <c r="RUK16" s="162"/>
      <c r="RUL16" s="162"/>
      <c r="RUM16" s="162"/>
      <c r="RUN16" s="162"/>
      <c r="RUO16" s="162"/>
      <c r="RUP16" s="162"/>
      <c r="RUQ16" s="162"/>
      <c r="RUR16" s="162"/>
      <c r="RUS16" s="162"/>
      <c r="RUT16" s="162"/>
      <c r="RUU16" s="162"/>
      <c r="RUV16" s="162"/>
      <c r="RUW16" s="162"/>
      <c r="RUX16" s="162"/>
      <c r="RUY16" s="162"/>
      <c r="RUZ16" s="162"/>
      <c r="RVA16" s="162"/>
      <c r="RVB16" s="162"/>
      <c r="RVC16" s="162"/>
      <c r="RVD16" s="162"/>
      <c r="RVE16" s="162"/>
      <c r="RVF16" s="162"/>
      <c r="RVG16" s="162"/>
      <c r="RVH16" s="162"/>
      <c r="RVI16" s="162"/>
      <c r="RVJ16" s="162"/>
      <c r="RVK16" s="162"/>
      <c r="RVL16" s="162"/>
      <c r="RVM16" s="162"/>
      <c r="RVN16" s="162"/>
      <c r="RVO16" s="162"/>
      <c r="RVP16" s="162"/>
      <c r="RVQ16" s="162"/>
      <c r="RVR16" s="162"/>
      <c r="RVS16" s="162"/>
      <c r="RVT16" s="162"/>
      <c r="RVU16" s="162"/>
      <c r="RVV16" s="162"/>
      <c r="RVW16" s="162"/>
      <c r="RVX16" s="162"/>
      <c r="RVY16" s="162"/>
      <c r="RVZ16" s="162"/>
      <c r="RWA16" s="162"/>
      <c r="RWB16" s="162"/>
      <c r="RWC16" s="162"/>
      <c r="RWD16" s="162"/>
      <c r="RWE16" s="162"/>
      <c r="RWF16" s="162"/>
      <c r="RWG16" s="162"/>
      <c r="RWH16" s="162"/>
      <c r="RWI16" s="162"/>
      <c r="RWJ16" s="162"/>
      <c r="RWK16" s="162"/>
      <c r="RWL16" s="162"/>
      <c r="RWM16" s="162"/>
      <c r="RWN16" s="162"/>
      <c r="RWO16" s="162"/>
      <c r="RWP16" s="162"/>
      <c r="RWQ16" s="162"/>
      <c r="RWR16" s="162"/>
      <c r="RWS16" s="162"/>
      <c r="RWT16" s="162"/>
      <c r="RWU16" s="162"/>
      <c r="RWV16" s="162"/>
      <c r="RWW16" s="162"/>
      <c r="RWX16" s="162"/>
      <c r="RWY16" s="162"/>
      <c r="RWZ16" s="162"/>
      <c r="RXA16" s="162"/>
      <c r="RXB16" s="162"/>
      <c r="RXC16" s="162"/>
      <c r="RXD16" s="162"/>
      <c r="RXE16" s="162"/>
      <c r="RXF16" s="162"/>
      <c r="RXG16" s="162"/>
      <c r="RXH16" s="162"/>
      <c r="RXI16" s="162"/>
      <c r="RXJ16" s="162"/>
      <c r="RXK16" s="162"/>
      <c r="RXL16" s="162"/>
      <c r="RXM16" s="162"/>
      <c r="RXN16" s="162"/>
      <c r="RXO16" s="162"/>
      <c r="RXP16" s="162"/>
      <c r="RXQ16" s="162"/>
      <c r="RXR16" s="162"/>
      <c r="RXS16" s="162"/>
      <c r="RXT16" s="162"/>
      <c r="RXU16" s="162"/>
      <c r="RXV16" s="162"/>
      <c r="RXW16" s="162"/>
      <c r="RXX16" s="162"/>
      <c r="RXY16" s="162"/>
      <c r="RXZ16" s="162"/>
      <c r="RYA16" s="162"/>
      <c r="RYB16" s="162"/>
      <c r="RYC16" s="162"/>
      <c r="RYD16" s="162"/>
      <c r="RYE16" s="162"/>
      <c r="RYF16" s="162"/>
      <c r="RYG16" s="162"/>
      <c r="RYH16" s="162"/>
      <c r="RYI16" s="162"/>
      <c r="RYJ16" s="162"/>
      <c r="RYK16" s="162"/>
      <c r="RYL16" s="162"/>
      <c r="RYM16" s="162"/>
      <c r="RYN16" s="162"/>
      <c r="RYO16" s="162"/>
      <c r="RYP16" s="162"/>
      <c r="RYQ16" s="162"/>
      <c r="RYR16" s="162"/>
      <c r="RYS16" s="162"/>
      <c r="RYT16" s="162"/>
      <c r="RYU16" s="162"/>
      <c r="RYV16" s="162"/>
      <c r="RYW16" s="162"/>
      <c r="RYX16" s="162"/>
      <c r="RYY16" s="162"/>
      <c r="RYZ16" s="162"/>
      <c r="RZA16" s="162"/>
      <c r="RZB16" s="162"/>
      <c r="RZC16" s="162"/>
      <c r="RZD16" s="162"/>
      <c r="RZE16" s="162"/>
      <c r="RZF16" s="162"/>
      <c r="RZG16" s="162"/>
      <c r="RZH16" s="162"/>
      <c r="RZI16" s="162"/>
      <c r="RZJ16" s="162"/>
      <c r="RZK16" s="162"/>
      <c r="RZL16" s="162"/>
      <c r="RZM16" s="162"/>
      <c r="RZN16" s="162"/>
      <c r="RZO16" s="162"/>
      <c r="RZP16" s="162"/>
      <c r="RZQ16" s="162"/>
      <c r="RZR16" s="162"/>
      <c r="RZS16" s="162"/>
      <c r="RZT16" s="162"/>
      <c r="RZU16" s="162"/>
      <c r="RZV16" s="162"/>
      <c r="RZW16" s="162"/>
      <c r="RZX16" s="162"/>
      <c r="RZY16" s="162"/>
      <c r="RZZ16" s="162"/>
      <c r="SAA16" s="162"/>
      <c r="SAB16" s="162"/>
      <c r="SAC16" s="162"/>
      <c r="SAD16" s="162"/>
      <c r="SAE16" s="162"/>
      <c r="SAF16" s="162"/>
      <c r="SAG16" s="162"/>
      <c r="SAH16" s="162"/>
      <c r="SAI16" s="162"/>
      <c r="SAJ16" s="162"/>
      <c r="SAK16" s="162"/>
      <c r="SAL16" s="162"/>
      <c r="SAM16" s="162"/>
      <c r="SAN16" s="162"/>
      <c r="SAO16" s="162"/>
      <c r="SAP16" s="162"/>
      <c r="SAQ16" s="162"/>
      <c r="SAR16" s="162"/>
      <c r="SAS16" s="162"/>
      <c r="SAT16" s="162"/>
      <c r="SAU16" s="162"/>
      <c r="SAV16" s="162"/>
      <c r="SAW16" s="162"/>
      <c r="SAX16" s="162"/>
      <c r="SAY16" s="162"/>
      <c r="SAZ16" s="162"/>
      <c r="SBA16" s="162"/>
      <c r="SBB16" s="162"/>
      <c r="SBC16" s="162"/>
      <c r="SBD16" s="162"/>
      <c r="SBE16" s="162"/>
      <c r="SBF16" s="162"/>
      <c r="SBG16" s="162"/>
      <c r="SBH16" s="162"/>
      <c r="SBI16" s="162"/>
      <c r="SBJ16" s="162"/>
      <c r="SBK16" s="162"/>
      <c r="SBL16" s="162"/>
      <c r="SBM16" s="162"/>
      <c r="SBN16" s="162"/>
      <c r="SBO16" s="162"/>
      <c r="SBP16" s="162"/>
      <c r="SBQ16" s="162"/>
      <c r="SBR16" s="162"/>
      <c r="SBS16" s="162"/>
      <c r="SBT16" s="162"/>
      <c r="SBU16" s="162"/>
      <c r="SBV16" s="162"/>
      <c r="SBW16" s="162"/>
      <c r="SBX16" s="162"/>
      <c r="SBY16" s="162"/>
      <c r="SBZ16" s="162"/>
      <c r="SCA16" s="162"/>
      <c r="SCB16" s="162"/>
      <c r="SCC16" s="162"/>
      <c r="SCD16" s="162"/>
      <c r="SCE16" s="162"/>
      <c r="SCF16" s="162"/>
      <c r="SCG16" s="162"/>
      <c r="SCH16" s="162"/>
      <c r="SCI16" s="162"/>
      <c r="SCJ16" s="162"/>
      <c r="SCK16" s="162"/>
      <c r="SCL16" s="162"/>
      <c r="SCM16" s="162"/>
      <c r="SCN16" s="162"/>
      <c r="SCO16" s="162"/>
      <c r="SCP16" s="162"/>
      <c r="SCQ16" s="162"/>
      <c r="SCR16" s="162"/>
      <c r="SCS16" s="162"/>
      <c r="SCT16" s="162"/>
      <c r="SCU16" s="162"/>
      <c r="SCV16" s="162"/>
      <c r="SCW16" s="162"/>
      <c r="SCX16" s="162"/>
      <c r="SCY16" s="162"/>
      <c r="SCZ16" s="162"/>
      <c r="SDA16" s="162"/>
      <c r="SDB16" s="162"/>
      <c r="SDC16" s="162"/>
      <c r="SDD16" s="162"/>
      <c r="SDE16" s="162"/>
      <c r="SDF16" s="162"/>
      <c r="SDG16" s="162"/>
      <c r="SDH16" s="162"/>
      <c r="SDI16" s="162"/>
      <c r="SDJ16" s="162"/>
      <c r="SDK16" s="162"/>
      <c r="SDL16" s="162"/>
      <c r="SDM16" s="162"/>
      <c r="SDN16" s="162"/>
      <c r="SDO16" s="162"/>
      <c r="SDP16" s="162"/>
      <c r="SDQ16" s="162"/>
      <c r="SDR16" s="162"/>
      <c r="SDS16" s="162"/>
      <c r="SDT16" s="162"/>
      <c r="SDU16" s="162"/>
      <c r="SDV16" s="162"/>
      <c r="SDW16" s="162"/>
      <c r="SDX16" s="162"/>
      <c r="SDY16" s="162"/>
      <c r="SDZ16" s="162"/>
      <c r="SEA16" s="162"/>
      <c r="SEB16" s="162"/>
      <c r="SEC16" s="162"/>
      <c r="SED16" s="162"/>
      <c r="SEE16" s="162"/>
      <c r="SEF16" s="162"/>
      <c r="SEG16" s="162"/>
      <c r="SEH16" s="162"/>
      <c r="SEI16" s="162"/>
      <c r="SEJ16" s="162"/>
      <c r="SEK16" s="162"/>
      <c r="SEL16" s="162"/>
      <c r="SEM16" s="162"/>
      <c r="SEN16" s="162"/>
      <c r="SEO16" s="162"/>
      <c r="SEP16" s="162"/>
      <c r="SEQ16" s="162"/>
      <c r="SER16" s="162"/>
      <c r="SES16" s="162"/>
      <c r="SET16" s="162"/>
      <c r="SEU16" s="162"/>
      <c r="SEV16" s="162"/>
      <c r="SEW16" s="162"/>
      <c r="SEX16" s="162"/>
      <c r="SEY16" s="162"/>
      <c r="SEZ16" s="162"/>
      <c r="SFA16" s="162"/>
      <c r="SFB16" s="162"/>
      <c r="SFC16" s="162"/>
      <c r="SFD16" s="162"/>
      <c r="SFE16" s="162"/>
      <c r="SFF16" s="162"/>
      <c r="SFG16" s="162"/>
      <c r="SFH16" s="162"/>
      <c r="SFI16" s="162"/>
      <c r="SFJ16" s="162"/>
      <c r="SFK16" s="162"/>
      <c r="SFL16" s="162"/>
      <c r="SFM16" s="162"/>
      <c r="SFN16" s="162"/>
      <c r="SFO16" s="162"/>
      <c r="SFP16" s="162"/>
      <c r="SFQ16" s="162"/>
      <c r="SFR16" s="162"/>
      <c r="SFS16" s="162"/>
      <c r="SFT16" s="162"/>
      <c r="SFU16" s="162"/>
      <c r="SFV16" s="162"/>
      <c r="SFW16" s="162"/>
      <c r="SFX16" s="162"/>
      <c r="SFY16" s="162"/>
      <c r="SFZ16" s="162"/>
      <c r="SGA16" s="162"/>
      <c r="SGB16" s="162"/>
      <c r="SGC16" s="162"/>
      <c r="SGD16" s="162"/>
      <c r="SGE16" s="162"/>
      <c r="SGF16" s="162"/>
      <c r="SGG16" s="162"/>
      <c r="SGH16" s="162"/>
      <c r="SGI16" s="162"/>
      <c r="SGJ16" s="162"/>
      <c r="SGK16" s="162"/>
      <c r="SGL16" s="162"/>
      <c r="SGM16" s="162"/>
      <c r="SGN16" s="162"/>
      <c r="SGO16" s="162"/>
      <c r="SGP16" s="162"/>
      <c r="SGQ16" s="162"/>
      <c r="SGR16" s="162"/>
      <c r="SGS16" s="162"/>
      <c r="SGT16" s="162"/>
      <c r="SGU16" s="162"/>
      <c r="SGV16" s="162"/>
      <c r="SGW16" s="162"/>
      <c r="SGX16" s="162"/>
      <c r="SGY16" s="162"/>
      <c r="SGZ16" s="162"/>
      <c r="SHA16" s="162"/>
      <c r="SHB16" s="162"/>
      <c r="SHC16" s="162"/>
      <c r="SHD16" s="162"/>
      <c r="SHE16" s="162"/>
      <c r="SHF16" s="162"/>
      <c r="SHG16" s="162"/>
      <c r="SHH16" s="162"/>
      <c r="SHI16" s="162"/>
      <c r="SHJ16" s="162"/>
      <c r="SHK16" s="162"/>
      <c r="SHL16" s="162"/>
      <c r="SHM16" s="162"/>
      <c r="SHN16" s="162"/>
      <c r="SHO16" s="162"/>
      <c r="SHP16" s="162"/>
      <c r="SHQ16" s="162"/>
      <c r="SHR16" s="162"/>
      <c r="SHS16" s="162"/>
      <c r="SHT16" s="162"/>
      <c r="SHU16" s="162"/>
      <c r="SHV16" s="162"/>
      <c r="SHW16" s="162"/>
      <c r="SHX16" s="162"/>
      <c r="SHY16" s="162"/>
      <c r="SHZ16" s="162"/>
      <c r="SIA16" s="162"/>
      <c r="SIB16" s="162"/>
      <c r="SIC16" s="162"/>
      <c r="SID16" s="162"/>
      <c r="SIE16" s="162"/>
      <c r="SIF16" s="162"/>
      <c r="SIG16" s="162"/>
      <c r="SIH16" s="162"/>
      <c r="SII16" s="162"/>
      <c r="SIJ16" s="162"/>
      <c r="SIK16" s="162"/>
      <c r="SIL16" s="162"/>
      <c r="SIM16" s="162"/>
      <c r="SIN16" s="162"/>
      <c r="SIO16" s="162"/>
      <c r="SIP16" s="162"/>
      <c r="SIQ16" s="162"/>
      <c r="SIR16" s="162"/>
      <c r="SIS16" s="162"/>
      <c r="SIT16" s="162"/>
      <c r="SIU16" s="162"/>
      <c r="SIV16" s="162"/>
      <c r="SIW16" s="162"/>
      <c r="SIX16" s="162"/>
      <c r="SIY16" s="162"/>
      <c r="SIZ16" s="162"/>
      <c r="SJA16" s="162"/>
      <c r="SJB16" s="162"/>
      <c r="SJC16" s="162"/>
      <c r="SJD16" s="162"/>
      <c r="SJE16" s="162"/>
      <c r="SJF16" s="162"/>
      <c r="SJG16" s="162"/>
      <c r="SJH16" s="162"/>
      <c r="SJI16" s="162"/>
      <c r="SJJ16" s="162"/>
      <c r="SJK16" s="162"/>
      <c r="SJL16" s="162"/>
      <c r="SJM16" s="162"/>
      <c r="SJN16" s="162"/>
      <c r="SJO16" s="162"/>
      <c r="SJP16" s="162"/>
      <c r="SJQ16" s="162"/>
      <c r="SJR16" s="162"/>
      <c r="SJS16" s="162"/>
      <c r="SJT16" s="162"/>
      <c r="SJU16" s="162"/>
      <c r="SJV16" s="162"/>
      <c r="SJW16" s="162"/>
      <c r="SJX16" s="162"/>
      <c r="SJY16" s="162"/>
      <c r="SJZ16" s="162"/>
      <c r="SKA16" s="162"/>
      <c r="SKB16" s="162"/>
      <c r="SKC16" s="162"/>
      <c r="SKD16" s="162"/>
      <c r="SKE16" s="162"/>
      <c r="SKF16" s="162"/>
      <c r="SKG16" s="162"/>
      <c r="SKH16" s="162"/>
      <c r="SKI16" s="162"/>
      <c r="SKJ16" s="162"/>
      <c r="SKK16" s="162"/>
      <c r="SKL16" s="162"/>
      <c r="SKM16" s="162"/>
      <c r="SKN16" s="162"/>
      <c r="SKO16" s="162"/>
      <c r="SKP16" s="162"/>
      <c r="SKQ16" s="162"/>
      <c r="SKR16" s="162"/>
      <c r="SKS16" s="162"/>
      <c r="SKT16" s="162"/>
      <c r="SKU16" s="162"/>
      <c r="SKV16" s="162"/>
      <c r="SKW16" s="162"/>
      <c r="SKX16" s="162"/>
      <c r="SKY16" s="162"/>
      <c r="SKZ16" s="162"/>
      <c r="SLA16" s="162"/>
      <c r="SLB16" s="162"/>
      <c r="SLC16" s="162"/>
      <c r="SLD16" s="162"/>
      <c r="SLE16" s="162"/>
      <c r="SLF16" s="162"/>
      <c r="SLG16" s="162"/>
      <c r="SLH16" s="162"/>
      <c r="SLI16" s="162"/>
      <c r="SLJ16" s="162"/>
      <c r="SLK16" s="162"/>
      <c r="SLL16" s="162"/>
      <c r="SLM16" s="162"/>
      <c r="SLN16" s="162"/>
      <c r="SLO16" s="162"/>
      <c r="SLP16" s="162"/>
      <c r="SLQ16" s="162"/>
      <c r="SLR16" s="162"/>
      <c r="SLS16" s="162"/>
      <c r="SLT16" s="162"/>
      <c r="SLU16" s="162"/>
      <c r="SLV16" s="162"/>
      <c r="SLW16" s="162"/>
      <c r="SLX16" s="162"/>
      <c r="SLY16" s="162"/>
      <c r="SLZ16" s="162"/>
      <c r="SMA16" s="162"/>
      <c r="SMB16" s="162"/>
      <c r="SMC16" s="162"/>
      <c r="SMD16" s="162"/>
      <c r="SME16" s="162"/>
      <c r="SMF16" s="162"/>
      <c r="SMG16" s="162"/>
      <c r="SMH16" s="162"/>
      <c r="SMI16" s="162"/>
      <c r="SMJ16" s="162"/>
      <c r="SMK16" s="162"/>
      <c r="SML16" s="162"/>
      <c r="SMM16" s="162"/>
      <c r="SMN16" s="162"/>
      <c r="SMO16" s="162"/>
      <c r="SMP16" s="162"/>
      <c r="SMQ16" s="162"/>
      <c r="SMR16" s="162"/>
      <c r="SMS16" s="162"/>
      <c r="SMT16" s="162"/>
      <c r="SMU16" s="162"/>
      <c r="SMV16" s="162"/>
      <c r="SMW16" s="162"/>
      <c r="SMX16" s="162"/>
      <c r="SMY16" s="162"/>
      <c r="SMZ16" s="162"/>
      <c r="SNA16" s="162"/>
      <c r="SNB16" s="162"/>
      <c r="SNC16" s="162"/>
      <c r="SND16" s="162"/>
      <c r="SNE16" s="162"/>
      <c r="SNF16" s="162"/>
      <c r="SNG16" s="162"/>
      <c r="SNH16" s="162"/>
      <c r="SNI16" s="162"/>
      <c r="SNJ16" s="162"/>
      <c r="SNK16" s="162"/>
      <c r="SNL16" s="162"/>
      <c r="SNM16" s="162"/>
      <c r="SNN16" s="162"/>
      <c r="SNO16" s="162"/>
      <c r="SNP16" s="162"/>
      <c r="SNQ16" s="162"/>
      <c r="SNR16" s="162"/>
      <c r="SNS16" s="162"/>
      <c r="SNT16" s="162"/>
      <c r="SNU16" s="162"/>
      <c r="SNV16" s="162"/>
      <c r="SNW16" s="162"/>
      <c r="SNX16" s="162"/>
      <c r="SNY16" s="162"/>
      <c r="SNZ16" s="162"/>
      <c r="SOA16" s="162"/>
      <c r="SOB16" s="162"/>
      <c r="SOC16" s="162"/>
      <c r="SOD16" s="162"/>
      <c r="SOE16" s="162"/>
      <c r="SOF16" s="162"/>
      <c r="SOG16" s="162"/>
      <c r="SOH16" s="162"/>
      <c r="SOI16" s="162"/>
      <c r="SOJ16" s="162"/>
      <c r="SOK16" s="162"/>
      <c r="SOL16" s="162"/>
      <c r="SOM16" s="162"/>
      <c r="SON16" s="162"/>
      <c r="SOO16" s="162"/>
      <c r="SOP16" s="162"/>
      <c r="SOQ16" s="162"/>
      <c r="SOR16" s="162"/>
      <c r="SOS16" s="162"/>
      <c r="SOT16" s="162"/>
      <c r="SOU16" s="162"/>
      <c r="SOV16" s="162"/>
      <c r="SOW16" s="162"/>
      <c r="SOX16" s="162"/>
      <c r="SOY16" s="162"/>
      <c r="SOZ16" s="162"/>
      <c r="SPA16" s="162"/>
      <c r="SPB16" s="162"/>
      <c r="SPC16" s="162"/>
      <c r="SPD16" s="162"/>
      <c r="SPE16" s="162"/>
      <c r="SPF16" s="162"/>
      <c r="SPG16" s="162"/>
      <c r="SPH16" s="162"/>
      <c r="SPI16" s="162"/>
      <c r="SPJ16" s="162"/>
      <c r="SPK16" s="162"/>
      <c r="SPL16" s="162"/>
      <c r="SPM16" s="162"/>
      <c r="SPN16" s="162"/>
      <c r="SPO16" s="162"/>
      <c r="SPP16" s="162"/>
      <c r="SPQ16" s="162"/>
      <c r="SPR16" s="162"/>
      <c r="SPS16" s="162"/>
      <c r="SPT16" s="162"/>
      <c r="SPU16" s="162"/>
      <c r="SPV16" s="162"/>
      <c r="SPW16" s="162"/>
      <c r="SPX16" s="162"/>
      <c r="SPY16" s="162"/>
      <c r="SPZ16" s="162"/>
      <c r="SQA16" s="162"/>
      <c r="SQB16" s="162"/>
      <c r="SQC16" s="162"/>
      <c r="SQD16" s="162"/>
      <c r="SQE16" s="162"/>
      <c r="SQF16" s="162"/>
      <c r="SQG16" s="162"/>
      <c r="SQH16" s="162"/>
      <c r="SQI16" s="162"/>
      <c r="SQJ16" s="162"/>
      <c r="SQK16" s="162"/>
      <c r="SQL16" s="162"/>
      <c r="SQM16" s="162"/>
      <c r="SQN16" s="162"/>
      <c r="SQO16" s="162"/>
      <c r="SQP16" s="162"/>
      <c r="SQQ16" s="162"/>
      <c r="SQR16" s="162"/>
      <c r="SQS16" s="162"/>
      <c r="SQT16" s="162"/>
      <c r="SQU16" s="162"/>
      <c r="SQV16" s="162"/>
      <c r="SQW16" s="162"/>
      <c r="SQX16" s="162"/>
      <c r="SQY16" s="162"/>
      <c r="SQZ16" s="162"/>
      <c r="SRA16" s="162"/>
      <c r="SRB16" s="162"/>
      <c r="SRC16" s="162"/>
      <c r="SRD16" s="162"/>
      <c r="SRE16" s="162"/>
      <c r="SRF16" s="162"/>
      <c r="SRG16" s="162"/>
      <c r="SRH16" s="162"/>
      <c r="SRI16" s="162"/>
      <c r="SRJ16" s="162"/>
      <c r="SRK16" s="162"/>
      <c r="SRL16" s="162"/>
      <c r="SRM16" s="162"/>
      <c r="SRN16" s="162"/>
      <c r="SRO16" s="162"/>
      <c r="SRP16" s="162"/>
      <c r="SRQ16" s="162"/>
      <c r="SRR16" s="162"/>
      <c r="SRS16" s="162"/>
      <c r="SRT16" s="162"/>
      <c r="SRU16" s="162"/>
      <c r="SRV16" s="162"/>
      <c r="SRW16" s="162"/>
      <c r="SRX16" s="162"/>
      <c r="SRY16" s="162"/>
      <c r="SRZ16" s="162"/>
      <c r="SSA16" s="162"/>
      <c r="SSB16" s="162"/>
      <c r="SSC16" s="162"/>
      <c r="SSD16" s="162"/>
      <c r="SSE16" s="162"/>
      <c r="SSF16" s="162"/>
      <c r="SSG16" s="162"/>
      <c r="SSH16" s="162"/>
      <c r="SSI16" s="162"/>
      <c r="SSJ16" s="162"/>
      <c r="SSK16" s="162"/>
      <c r="SSL16" s="162"/>
      <c r="SSM16" s="162"/>
      <c r="SSN16" s="162"/>
      <c r="SSO16" s="162"/>
      <c r="SSP16" s="162"/>
      <c r="SSQ16" s="162"/>
      <c r="SSR16" s="162"/>
      <c r="SSS16" s="162"/>
      <c r="SST16" s="162"/>
      <c r="SSU16" s="162"/>
      <c r="SSV16" s="162"/>
      <c r="SSW16" s="162"/>
      <c r="SSX16" s="162"/>
      <c r="SSY16" s="162"/>
      <c r="SSZ16" s="162"/>
      <c r="STA16" s="162"/>
      <c r="STB16" s="162"/>
      <c r="STC16" s="162"/>
      <c r="STD16" s="162"/>
      <c r="STE16" s="162"/>
      <c r="STF16" s="162"/>
      <c r="STG16" s="162"/>
      <c r="STH16" s="162"/>
      <c r="STI16" s="162"/>
      <c r="STJ16" s="162"/>
      <c r="STK16" s="162"/>
      <c r="STL16" s="162"/>
      <c r="STM16" s="162"/>
      <c r="STN16" s="162"/>
      <c r="STO16" s="162"/>
      <c r="STP16" s="162"/>
      <c r="STQ16" s="162"/>
      <c r="STR16" s="162"/>
      <c r="STS16" s="162"/>
      <c r="STT16" s="162"/>
      <c r="STU16" s="162"/>
      <c r="STV16" s="162"/>
      <c r="STW16" s="162"/>
      <c r="STX16" s="162"/>
      <c r="STY16" s="162"/>
      <c r="STZ16" s="162"/>
      <c r="SUA16" s="162"/>
      <c r="SUB16" s="162"/>
      <c r="SUC16" s="162"/>
      <c r="SUD16" s="162"/>
      <c r="SUE16" s="162"/>
      <c r="SUF16" s="162"/>
      <c r="SUG16" s="162"/>
      <c r="SUH16" s="162"/>
      <c r="SUI16" s="162"/>
      <c r="SUJ16" s="162"/>
      <c r="SUK16" s="162"/>
      <c r="SUL16" s="162"/>
      <c r="SUM16" s="162"/>
      <c r="SUN16" s="162"/>
      <c r="SUO16" s="162"/>
      <c r="SUP16" s="162"/>
      <c r="SUQ16" s="162"/>
      <c r="SUR16" s="162"/>
      <c r="SUS16" s="162"/>
      <c r="SUT16" s="162"/>
      <c r="SUU16" s="162"/>
      <c r="SUV16" s="162"/>
      <c r="SUW16" s="162"/>
      <c r="SUX16" s="162"/>
      <c r="SUY16" s="162"/>
      <c r="SUZ16" s="162"/>
      <c r="SVA16" s="162"/>
      <c r="SVB16" s="162"/>
      <c r="SVC16" s="162"/>
      <c r="SVD16" s="162"/>
      <c r="SVE16" s="162"/>
      <c r="SVF16" s="162"/>
      <c r="SVG16" s="162"/>
      <c r="SVH16" s="162"/>
      <c r="SVI16" s="162"/>
      <c r="SVJ16" s="162"/>
      <c r="SVK16" s="162"/>
      <c r="SVL16" s="162"/>
      <c r="SVM16" s="162"/>
      <c r="SVN16" s="162"/>
      <c r="SVO16" s="162"/>
      <c r="SVP16" s="162"/>
      <c r="SVQ16" s="162"/>
      <c r="SVR16" s="162"/>
      <c r="SVS16" s="162"/>
      <c r="SVT16" s="162"/>
      <c r="SVU16" s="162"/>
      <c r="SVV16" s="162"/>
      <c r="SVW16" s="162"/>
      <c r="SVX16" s="162"/>
      <c r="SVY16" s="162"/>
      <c r="SVZ16" s="162"/>
      <c r="SWA16" s="162"/>
      <c r="SWB16" s="162"/>
      <c r="SWC16" s="162"/>
      <c r="SWD16" s="162"/>
      <c r="SWE16" s="162"/>
      <c r="SWF16" s="162"/>
      <c r="SWG16" s="162"/>
      <c r="SWH16" s="162"/>
      <c r="SWI16" s="162"/>
      <c r="SWJ16" s="162"/>
      <c r="SWK16" s="162"/>
      <c r="SWL16" s="162"/>
      <c r="SWM16" s="162"/>
      <c r="SWN16" s="162"/>
      <c r="SWO16" s="162"/>
      <c r="SWP16" s="162"/>
      <c r="SWQ16" s="162"/>
      <c r="SWR16" s="162"/>
      <c r="SWS16" s="162"/>
      <c r="SWT16" s="162"/>
      <c r="SWU16" s="162"/>
      <c r="SWV16" s="162"/>
      <c r="SWW16" s="162"/>
      <c r="SWX16" s="162"/>
      <c r="SWY16" s="162"/>
      <c r="SWZ16" s="162"/>
      <c r="SXA16" s="162"/>
      <c r="SXB16" s="162"/>
      <c r="SXC16" s="162"/>
      <c r="SXD16" s="162"/>
      <c r="SXE16" s="162"/>
      <c r="SXF16" s="162"/>
      <c r="SXG16" s="162"/>
      <c r="SXH16" s="162"/>
      <c r="SXI16" s="162"/>
      <c r="SXJ16" s="162"/>
      <c r="SXK16" s="162"/>
      <c r="SXL16" s="162"/>
      <c r="SXM16" s="162"/>
      <c r="SXN16" s="162"/>
      <c r="SXO16" s="162"/>
      <c r="SXP16" s="162"/>
      <c r="SXQ16" s="162"/>
      <c r="SXR16" s="162"/>
      <c r="SXS16" s="162"/>
      <c r="SXT16" s="162"/>
      <c r="SXU16" s="162"/>
      <c r="SXV16" s="162"/>
      <c r="SXW16" s="162"/>
      <c r="SXX16" s="162"/>
      <c r="SXY16" s="162"/>
      <c r="SXZ16" s="162"/>
      <c r="SYA16" s="162"/>
      <c r="SYB16" s="162"/>
      <c r="SYC16" s="162"/>
      <c r="SYD16" s="162"/>
      <c r="SYE16" s="162"/>
      <c r="SYF16" s="162"/>
      <c r="SYG16" s="162"/>
      <c r="SYH16" s="162"/>
      <c r="SYI16" s="162"/>
      <c r="SYJ16" s="162"/>
      <c r="SYK16" s="162"/>
      <c r="SYL16" s="162"/>
      <c r="SYM16" s="162"/>
      <c r="SYN16" s="162"/>
      <c r="SYO16" s="162"/>
      <c r="SYP16" s="162"/>
      <c r="SYQ16" s="162"/>
      <c r="SYR16" s="162"/>
      <c r="SYS16" s="162"/>
      <c r="SYT16" s="162"/>
      <c r="SYU16" s="162"/>
      <c r="SYV16" s="162"/>
      <c r="SYW16" s="162"/>
      <c r="SYX16" s="162"/>
      <c r="SYY16" s="162"/>
      <c r="SYZ16" s="162"/>
      <c r="SZA16" s="162"/>
      <c r="SZB16" s="162"/>
      <c r="SZC16" s="162"/>
      <c r="SZD16" s="162"/>
      <c r="SZE16" s="162"/>
      <c r="SZF16" s="162"/>
      <c r="SZG16" s="162"/>
      <c r="SZH16" s="162"/>
      <c r="SZI16" s="162"/>
      <c r="SZJ16" s="162"/>
      <c r="SZK16" s="162"/>
      <c r="SZL16" s="162"/>
      <c r="SZM16" s="162"/>
      <c r="SZN16" s="162"/>
      <c r="SZO16" s="162"/>
      <c r="SZP16" s="162"/>
      <c r="SZQ16" s="162"/>
      <c r="SZR16" s="162"/>
      <c r="SZS16" s="162"/>
      <c r="SZT16" s="162"/>
      <c r="SZU16" s="162"/>
      <c r="SZV16" s="162"/>
      <c r="SZW16" s="162"/>
      <c r="SZX16" s="162"/>
      <c r="SZY16" s="162"/>
      <c r="SZZ16" s="162"/>
      <c r="TAA16" s="162"/>
      <c r="TAB16" s="162"/>
      <c r="TAC16" s="162"/>
      <c r="TAD16" s="162"/>
      <c r="TAE16" s="162"/>
      <c r="TAF16" s="162"/>
      <c r="TAG16" s="162"/>
      <c r="TAH16" s="162"/>
      <c r="TAI16" s="162"/>
      <c r="TAJ16" s="162"/>
      <c r="TAK16" s="162"/>
      <c r="TAL16" s="162"/>
      <c r="TAM16" s="162"/>
      <c r="TAN16" s="162"/>
      <c r="TAO16" s="162"/>
      <c r="TAP16" s="162"/>
      <c r="TAQ16" s="162"/>
      <c r="TAR16" s="162"/>
      <c r="TAS16" s="162"/>
      <c r="TAT16" s="162"/>
      <c r="TAU16" s="162"/>
      <c r="TAV16" s="162"/>
      <c r="TAW16" s="162"/>
      <c r="TAX16" s="162"/>
      <c r="TAY16" s="162"/>
      <c r="TAZ16" s="162"/>
      <c r="TBA16" s="162"/>
      <c r="TBB16" s="162"/>
      <c r="TBC16" s="162"/>
      <c r="TBD16" s="162"/>
      <c r="TBE16" s="162"/>
      <c r="TBF16" s="162"/>
      <c r="TBG16" s="162"/>
      <c r="TBH16" s="162"/>
      <c r="TBI16" s="162"/>
      <c r="TBJ16" s="162"/>
      <c r="TBK16" s="162"/>
      <c r="TBL16" s="162"/>
      <c r="TBM16" s="162"/>
      <c r="TBN16" s="162"/>
      <c r="TBO16" s="162"/>
      <c r="TBP16" s="162"/>
      <c r="TBQ16" s="162"/>
      <c r="TBR16" s="162"/>
      <c r="TBS16" s="162"/>
      <c r="TBT16" s="162"/>
      <c r="TBU16" s="162"/>
      <c r="TBV16" s="162"/>
      <c r="TBW16" s="162"/>
      <c r="TBX16" s="162"/>
      <c r="TBY16" s="162"/>
      <c r="TBZ16" s="162"/>
      <c r="TCA16" s="162"/>
      <c r="TCB16" s="162"/>
      <c r="TCC16" s="162"/>
      <c r="TCD16" s="162"/>
      <c r="TCE16" s="162"/>
      <c r="TCF16" s="162"/>
      <c r="TCG16" s="162"/>
      <c r="TCH16" s="162"/>
      <c r="TCI16" s="162"/>
      <c r="TCJ16" s="162"/>
      <c r="TCK16" s="162"/>
      <c r="TCL16" s="162"/>
      <c r="TCM16" s="162"/>
      <c r="TCN16" s="162"/>
      <c r="TCO16" s="162"/>
      <c r="TCP16" s="162"/>
      <c r="TCQ16" s="162"/>
      <c r="TCR16" s="162"/>
      <c r="TCS16" s="162"/>
      <c r="TCT16" s="162"/>
      <c r="TCU16" s="162"/>
      <c r="TCV16" s="162"/>
      <c r="TCW16" s="162"/>
      <c r="TCX16" s="162"/>
      <c r="TCY16" s="162"/>
      <c r="TCZ16" s="162"/>
      <c r="TDA16" s="162"/>
      <c r="TDB16" s="162"/>
      <c r="TDC16" s="162"/>
      <c r="TDD16" s="162"/>
      <c r="TDE16" s="162"/>
      <c r="TDF16" s="162"/>
      <c r="TDG16" s="162"/>
      <c r="TDH16" s="162"/>
      <c r="TDI16" s="162"/>
      <c r="TDJ16" s="162"/>
      <c r="TDK16" s="162"/>
      <c r="TDL16" s="162"/>
      <c r="TDM16" s="162"/>
      <c r="TDN16" s="162"/>
      <c r="TDO16" s="162"/>
      <c r="TDP16" s="162"/>
      <c r="TDQ16" s="162"/>
      <c r="TDR16" s="162"/>
      <c r="TDS16" s="162"/>
      <c r="TDT16" s="162"/>
      <c r="TDU16" s="162"/>
      <c r="TDV16" s="162"/>
      <c r="TDW16" s="162"/>
      <c r="TDX16" s="162"/>
      <c r="TDY16" s="162"/>
      <c r="TDZ16" s="162"/>
      <c r="TEA16" s="162"/>
      <c r="TEB16" s="162"/>
      <c r="TEC16" s="162"/>
      <c r="TED16" s="162"/>
      <c r="TEE16" s="162"/>
      <c r="TEF16" s="162"/>
      <c r="TEG16" s="162"/>
      <c r="TEH16" s="162"/>
      <c r="TEI16" s="162"/>
      <c r="TEJ16" s="162"/>
      <c r="TEK16" s="162"/>
      <c r="TEL16" s="162"/>
      <c r="TEM16" s="162"/>
      <c r="TEN16" s="162"/>
      <c r="TEO16" s="162"/>
      <c r="TEP16" s="162"/>
      <c r="TEQ16" s="162"/>
      <c r="TER16" s="162"/>
      <c r="TES16" s="162"/>
      <c r="TET16" s="162"/>
      <c r="TEU16" s="162"/>
      <c r="TEV16" s="162"/>
      <c r="TEW16" s="162"/>
      <c r="TEX16" s="162"/>
      <c r="TEY16" s="162"/>
      <c r="TEZ16" s="162"/>
      <c r="TFA16" s="162"/>
      <c r="TFB16" s="162"/>
      <c r="TFC16" s="162"/>
      <c r="TFD16" s="162"/>
      <c r="TFE16" s="162"/>
      <c r="TFF16" s="162"/>
      <c r="TFG16" s="162"/>
      <c r="TFH16" s="162"/>
      <c r="TFI16" s="162"/>
      <c r="TFJ16" s="162"/>
      <c r="TFK16" s="162"/>
      <c r="TFL16" s="162"/>
      <c r="TFM16" s="162"/>
      <c r="TFN16" s="162"/>
      <c r="TFO16" s="162"/>
      <c r="TFP16" s="162"/>
      <c r="TFQ16" s="162"/>
      <c r="TFR16" s="162"/>
      <c r="TFS16" s="162"/>
      <c r="TFT16" s="162"/>
      <c r="TFU16" s="162"/>
      <c r="TFV16" s="162"/>
      <c r="TFW16" s="162"/>
      <c r="TFX16" s="162"/>
      <c r="TFY16" s="162"/>
      <c r="TFZ16" s="162"/>
      <c r="TGA16" s="162"/>
      <c r="TGB16" s="162"/>
      <c r="TGC16" s="162"/>
      <c r="TGD16" s="162"/>
      <c r="TGE16" s="162"/>
      <c r="TGF16" s="162"/>
      <c r="TGG16" s="162"/>
      <c r="TGH16" s="162"/>
      <c r="TGI16" s="162"/>
      <c r="TGJ16" s="162"/>
      <c r="TGK16" s="162"/>
      <c r="TGL16" s="162"/>
      <c r="TGM16" s="162"/>
      <c r="TGN16" s="162"/>
      <c r="TGO16" s="162"/>
      <c r="TGP16" s="162"/>
      <c r="TGQ16" s="162"/>
      <c r="TGR16" s="162"/>
      <c r="TGS16" s="162"/>
      <c r="TGT16" s="162"/>
      <c r="TGU16" s="162"/>
      <c r="TGV16" s="162"/>
      <c r="TGW16" s="162"/>
      <c r="TGX16" s="162"/>
      <c r="TGY16" s="162"/>
      <c r="TGZ16" s="162"/>
      <c r="THA16" s="162"/>
      <c r="THB16" s="162"/>
      <c r="THC16" s="162"/>
      <c r="THD16" s="162"/>
      <c r="THE16" s="162"/>
      <c r="THF16" s="162"/>
      <c r="THG16" s="162"/>
      <c r="THH16" s="162"/>
      <c r="THI16" s="162"/>
      <c r="THJ16" s="162"/>
      <c r="THK16" s="162"/>
      <c r="THL16" s="162"/>
      <c r="THM16" s="162"/>
      <c r="THN16" s="162"/>
      <c r="THO16" s="162"/>
      <c r="THP16" s="162"/>
      <c r="THQ16" s="162"/>
      <c r="THR16" s="162"/>
      <c r="THS16" s="162"/>
      <c r="THT16" s="162"/>
      <c r="THU16" s="162"/>
      <c r="THV16" s="162"/>
      <c r="THW16" s="162"/>
      <c r="THX16" s="162"/>
      <c r="THY16" s="162"/>
      <c r="THZ16" s="162"/>
      <c r="TIA16" s="162"/>
      <c r="TIB16" s="162"/>
      <c r="TIC16" s="162"/>
      <c r="TID16" s="162"/>
      <c r="TIE16" s="162"/>
      <c r="TIF16" s="162"/>
      <c r="TIG16" s="162"/>
      <c r="TIH16" s="162"/>
      <c r="TII16" s="162"/>
      <c r="TIJ16" s="162"/>
      <c r="TIK16" s="162"/>
      <c r="TIL16" s="162"/>
      <c r="TIM16" s="162"/>
      <c r="TIN16" s="162"/>
      <c r="TIO16" s="162"/>
      <c r="TIP16" s="162"/>
      <c r="TIQ16" s="162"/>
      <c r="TIR16" s="162"/>
      <c r="TIS16" s="162"/>
      <c r="TIT16" s="162"/>
      <c r="TIU16" s="162"/>
      <c r="TIV16" s="162"/>
      <c r="TIW16" s="162"/>
      <c r="TIX16" s="162"/>
      <c r="TIY16" s="162"/>
      <c r="TIZ16" s="162"/>
      <c r="TJA16" s="162"/>
      <c r="TJB16" s="162"/>
      <c r="TJC16" s="162"/>
      <c r="TJD16" s="162"/>
      <c r="TJE16" s="162"/>
      <c r="TJF16" s="162"/>
      <c r="TJG16" s="162"/>
      <c r="TJH16" s="162"/>
      <c r="TJI16" s="162"/>
      <c r="TJJ16" s="162"/>
      <c r="TJK16" s="162"/>
      <c r="TJL16" s="162"/>
      <c r="TJM16" s="162"/>
      <c r="TJN16" s="162"/>
      <c r="TJO16" s="162"/>
      <c r="TJP16" s="162"/>
      <c r="TJQ16" s="162"/>
      <c r="TJR16" s="162"/>
      <c r="TJS16" s="162"/>
      <c r="TJT16" s="162"/>
      <c r="TJU16" s="162"/>
      <c r="TJV16" s="162"/>
      <c r="TJW16" s="162"/>
      <c r="TJX16" s="162"/>
      <c r="TJY16" s="162"/>
      <c r="TJZ16" s="162"/>
      <c r="TKA16" s="162"/>
      <c r="TKB16" s="162"/>
      <c r="TKC16" s="162"/>
      <c r="TKD16" s="162"/>
      <c r="TKE16" s="162"/>
      <c r="TKF16" s="162"/>
      <c r="TKG16" s="162"/>
      <c r="TKH16" s="162"/>
      <c r="TKI16" s="162"/>
      <c r="TKJ16" s="162"/>
      <c r="TKK16" s="162"/>
      <c r="TKL16" s="162"/>
      <c r="TKM16" s="162"/>
      <c r="TKN16" s="162"/>
      <c r="TKO16" s="162"/>
      <c r="TKP16" s="162"/>
      <c r="TKQ16" s="162"/>
      <c r="TKR16" s="162"/>
      <c r="TKS16" s="162"/>
      <c r="TKT16" s="162"/>
      <c r="TKU16" s="162"/>
      <c r="TKV16" s="162"/>
      <c r="TKW16" s="162"/>
      <c r="TKX16" s="162"/>
      <c r="TKY16" s="162"/>
      <c r="TKZ16" s="162"/>
      <c r="TLA16" s="162"/>
      <c r="TLB16" s="162"/>
      <c r="TLC16" s="162"/>
      <c r="TLD16" s="162"/>
      <c r="TLE16" s="162"/>
      <c r="TLF16" s="162"/>
      <c r="TLG16" s="162"/>
      <c r="TLH16" s="162"/>
      <c r="TLI16" s="162"/>
      <c r="TLJ16" s="162"/>
      <c r="TLK16" s="162"/>
      <c r="TLL16" s="162"/>
      <c r="TLM16" s="162"/>
      <c r="TLN16" s="162"/>
      <c r="TLO16" s="162"/>
      <c r="TLP16" s="162"/>
      <c r="TLQ16" s="162"/>
      <c r="TLR16" s="162"/>
      <c r="TLS16" s="162"/>
      <c r="TLT16" s="162"/>
      <c r="TLU16" s="162"/>
      <c r="TLV16" s="162"/>
      <c r="TLW16" s="162"/>
      <c r="TLX16" s="162"/>
      <c r="TLY16" s="162"/>
      <c r="TLZ16" s="162"/>
      <c r="TMA16" s="162"/>
      <c r="TMB16" s="162"/>
      <c r="TMC16" s="162"/>
      <c r="TMD16" s="162"/>
      <c r="TME16" s="162"/>
      <c r="TMF16" s="162"/>
      <c r="TMG16" s="162"/>
      <c r="TMH16" s="162"/>
      <c r="TMI16" s="162"/>
      <c r="TMJ16" s="162"/>
      <c r="TMK16" s="162"/>
      <c r="TML16" s="162"/>
      <c r="TMM16" s="162"/>
      <c r="TMN16" s="162"/>
      <c r="TMO16" s="162"/>
      <c r="TMP16" s="162"/>
      <c r="TMQ16" s="162"/>
      <c r="TMR16" s="162"/>
      <c r="TMS16" s="162"/>
      <c r="TMT16" s="162"/>
      <c r="TMU16" s="162"/>
      <c r="TMV16" s="162"/>
      <c r="TMW16" s="162"/>
      <c r="TMX16" s="162"/>
      <c r="TMY16" s="162"/>
      <c r="TMZ16" s="162"/>
      <c r="TNA16" s="162"/>
      <c r="TNB16" s="162"/>
      <c r="TNC16" s="162"/>
      <c r="TND16" s="162"/>
      <c r="TNE16" s="162"/>
      <c r="TNF16" s="162"/>
      <c r="TNG16" s="162"/>
      <c r="TNH16" s="162"/>
      <c r="TNI16" s="162"/>
      <c r="TNJ16" s="162"/>
      <c r="TNK16" s="162"/>
      <c r="TNL16" s="162"/>
      <c r="TNM16" s="162"/>
      <c r="TNN16" s="162"/>
      <c r="TNO16" s="162"/>
      <c r="TNP16" s="162"/>
      <c r="TNQ16" s="162"/>
      <c r="TNR16" s="162"/>
      <c r="TNS16" s="162"/>
      <c r="TNT16" s="162"/>
      <c r="TNU16" s="162"/>
      <c r="TNV16" s="162"/>
      <c r="TNW16" s="162"/>
      <c r="TNX16" s="162"/>
      <c r="TNY16" s="162"/>
      <c r="TNZ16" s="162"/>
      <c r="TOA16" s="162"/>
      <c r="TOB16" s="162"/>
      <c r="TOC16" s="162"/>
      <c r="TOD16" s="162"/>
      <c r="TOE16" s="162"/>
      <c r="TOF16" s="162"/>
      <c r="TOG16" s="162"/>
      <c r="TOH16" s="162"/>
      <c r="TOI16" s="162"/>
      <c r="TOJ16" s="162"/>
      <c r="TOK16" s="162"/>
      <c r="TOL16" s="162"/>
      <c r="TOM16" s="162"/>
      <c r="TON16" s="162"/>
      <c r="TOO16" s="162"/>
      <c r="TOP16" s="162"/>
      <c r="TOQ16" s="162"/>
      <c r="TOR16" s="162"/>
      <c r="TOS16" s="162"/>
      <c r="TOT16" s="162"/>
      <c r="TOU16" s="162"/>
      <c r="TOV16" s="162"/>
      <c r="TOW16" s="162"/>
      <c r="TOX16" s="162"/>
      <c r="TOY16" s="162"/>
      <c r="TOZ16" s="162"/>
      <c r="TPA16" s="162"/>
      <c r="TPB16" s="162"/>
      <c r="TPC16" s="162"/>
      <c r="TPD16" s="162"/>
      <c r="TPE16" s="162"/>
      <c r="TPF16" s="162"/>
      <c r="TPG16" s="162"/>
      <c r="TPH16" s="162"/>
      <c r="TPI16" s="162"/>
      <c r="TPJ16" s="162"/>
      <c r="TPK16" s="162"/>
      <c r="TPL16" s="162"/>
      <c r="TPM16" s="162"/>
      <c r="TPN16" s="162"/>
      <c r="TPO16" s="162"/>
      <c r="TPP16" s="162"/>
      <c r="TPQ16" s="162"/>
      <c r="TPR16" s="162"/>
      <c r="TPS16" s="162"/>
      <c r="TPT16" s="162"/>
      <c r="TPU16" s="162"/>
      <c r="TPV16" s="162"/>
      <c r="TPW16" s="162"/>
      <c r="TPX16" s="162"/>
      <c r="TPY16" s="162"/>
      <c r="TPZ16" s="162"/>
      <c r="TQA16" s="162"/>
      <c r="TQB16" s="162"/>
      <c r="TQC16" s="162"/>
      <c r="TQD16" s="162"/>
      <c r="TQE16" s="162"/>
      <c r="TQF16" s="162"/>
      <c r="TQG16" s="162"/>
      <c r="TQH16" s="162"/>
      <c r="TQI16" s="162"/>
      <c r="TQJ16" s="162"/>
      <c r="TQK16" s="162"/>
      <c r="TQL16" s="162"/>
      <c r="TQM16" s="162"/>
      <c r="TQN16" s="162"/>
      <c r="TQO16" s="162"/>
      <c r="TQP16" s="162"/>
      <c r="TQQ16" s="162"/>
      <c r="TQR16" s="162"/>
      <c r="TQS16" s="162"/>
      <c r="TQT16" s="162"/>
      <c r="TQU16" s="162"/>
      <c r="TQV16" s="162"/>
      <c r="TQW16" s="162"/>
      <c r="TQX16" s="162"/>
      <c r="TQY16" s="162"/>
      <c r="TQZ16" s="162"/>
      <c r="TRA16" s="162"/>
      <c r="TRB16" s="162"/>
      <c r="TRC16" s="162"/>
      <c r="TRD16" s="162"/>
      <c r="TRE16" s="162"/>
      <c r="TRF16" s="162"/>
      <c r="TRG16" s="162"/>
      <c r="TRH16" s="162"/>
      <c r="TRI16" s="162"/>
      <c r="TRJ16" s="162"/>
      <c r="TRK16" s="162"/>
      <c r="TRL16" s="162"/>
      <c r="TRM16" s="162"/>
      <c r="TRN16" s="162"/>
      <c r="TRO16" s="162"/>
      <c r="TRP16" s="162"/>
      <c r="TRQ16" s="162"/>
      <c r="TRR16" s="162"/>
      <c r="TRS16" s="162"/>
      <c r="TRT16" s="162"/>
      <c r="TRU16" s="162"/>
      <c r="TRV16" s="162"/>
      <c r="TRW16" s="162"/>
      <c r="TRX16" s="162"/>
      <c r="TRY16" s="162"/>
      <c r="TRZ16" s="162"/>
      <c r="TSA16" s="162"/>
      <c r="TSB16" s="162"/>
      <c r="TSC16" s="162"/>
      <c r="TSD16" s="162"/>
      <c r="TSE16" s="162"/>
      <c r="TSF16" s="162"/>
      <c r="TSG16" s="162"/>
      <c r="TSH16" s="162"/>
      <c r="TSI16" s="162"/>
      <c r="TSJ16" s="162"/>
      <c r="TSK16" s="162"/>
      <c r="TSL16" s="162"/>
      <c r="TSM16" s="162"/>
      <c r="TSN16" s="162"/>
      <c r="TSO16" s="162"/>
      <c r="TSP16" s="162"/>
      <c r="TSQ16" s="162"/>
      <c r="TSR16" s="162"/>
      <c r="TSS16" s="162"/>
      <c r="TST16" s="162"/>
      <c r="TSU16" s="162"/>
      <c r="TSV16" s="162"/>
      <c r="TSW16" s="162"/>
      <c r="TSX16" s="162"/>
      <c r="TSY16" s="162"/>
      <c r="TSZ16" s="162"/>
      <c r="TTA16" s="162"/>
      <c r="TTB16" s="162"/>
      <c r="TTC16" s="162"/>
      <c r="TTD16" s="162"/>
      <c r="TTE16" s="162"/>
      <c r="TTF16" s="162"/>
      <c r="TTG16" s="162"/>
      <c r="TTH16" s="162"/>
      <c r="TTI16" s="162"/>
      <c r="TTJ16" s="162"/>
      <c r="TTK16" s="162"/>
      <c r="TTL16" s="162"/>
      <c r="TTM16" s="162"/>
      <c r="TTN16" s="162"/>
      <c r="TTO16" s="162"/>
      <c r="TTP16" s="162"/>
      <c r="TTQ16" s="162"/>
      <c r="TTR16" s="162"/>
      <c r="TTS16" s="162"/>
      <c r="TTT16" s="162"/>
      <c r="TTU16" s="162"/>
      <c r="TTV16" s="162"/>
      <c r="TTW16" s="162"/>
      <c r="TTX16" s="162"/>
      <c r="TTY16" s="162"/>
      <c r="TTZ16" s="162"/>
      <c r="TUA16" s="162"/>
      <c r="TUB16" s="162"/>
      <c r="TUC16" s="162"/>
      <c r="TUD16" s="162"/>
      <c r="TUE16" s="162"/>
      <c r="TUF16" s="162"/>
      <c r="TUG16" s="162"/>
      <c r="TUH16" s="162"/>
      <c r="TUI16" s="162"/>
      <c r="TUJ16" s="162"/>
      <c r="TUK16" s="162"/>
      <c r="TUL16" s="162"/>
      <c r="TUM16" s="162"/>
      <c r="TUN16" s="162"/>
      <c r="TUO16" s="162"/>
      <c r="TUP16" s="162"/>
      <c r="TUQ16" s="162"/>
      <c r="TUR16" s="162"/>
      <c r="TUS16" s="162"/>
      <c r="TUT16" s="162"/>
      <c r="TUU16" s="162"/>
      <c r="TUV16" s="162"/>
      <c r="TUW16" s="162"/>
      <c r="TUX16" s="162"/>
      <c r="TUY16" s="162"/>
      <c r="TUZ16" s="162"/>
      <c r="TVA16" s="162"/>
      <c r="TVB16" s="162"/>
      <c r="TVC16" s="162"/>
      <c r="TVD16" s="162"/>
      <c r="TVE16" s="162"/>
      <c r="TVF16" s="162"/>
      <c r="TVG16" s="162"/>
      <c r="TVH16" s="162"/>
      <c r="TVI16" s="162"/>
      <c r="TVJ16" s="162"/>
      <c r="TVK16" s="162"/>
      <c r="TVL16" s="162"/>
      <c r="TVM16" s="162"/>
      <c r="TVN16" s="162"/>
      <c r="TVO16" s="162"/>
      <c r="TVP16" s="162"/>
      <c r="TVQ16" s="162"/>
      <c r="TVR16" s="162"/>
      <c r="TVS16" s="162"/>
      <c r="TVT16" s="162"/>
      <c r="TVU16" s="162"/>
      <c r="TVV16" s="162"/>
      <c r="TVW16" s="162"/>
      <c r="TVX16" s="162"/>
      <c r="TVY16" s="162"/>
      <c r="TVZ16" s="162"/>
      <c r="TWA16" s="162"/>
      <c r="TWB16" s="162"/>
      <c r="TWC16" s="162"/>
      <c r="TWD16" s="162"/>
      <c r="TWE16" s="162"/>
      <c r="TWF16" s="162"/>
      <c r="TWG16" s="162"/>
      <c r="TWH16" s="162"/>
      <c r="TWI16" s="162"/>
      <c r="TWJ16" s="162"/>
      <c r="TWK16" s="162"/>
      <c r="TWL16" s="162"/>
      <c r="TWM16" s="162"/>
      <c r="TWN16" s="162"/>
      <c r="TWO16" s="162"/>
      <c r="TWP16" s="162"/>
      <c r="TWQ16" s="162"/>
      <c r="TWR16" s="162"/>
      <c r="TWS16" s="162"/>
      <c r="TWT16" s="162"/>
      <c r="TWU16" s="162"/>
      <c r="TWV16" s="162"/>
      <c r="TWW16" s="162"/>
      <c r="TWX16" s="162"/>
      <c r="TWY16" s="162"/>
      <c r="TWZ16" s="162"/>
      <c r="TXA16" s="162"/>
      <c r="TXB16" s="162"/>
      <c r="TXC16" s="162"/>
      <c r="TXD16" s="162"/>
      <c r="TXE16" s="162"/>
      <c r="TXF16" s="162"/>
      <c r="TXG16" s="162"/>
      <c r="TXH16" s="162"/>
      <c r="TXI16" s="162"/>
      <c r="TXJ16" s="162"/>
      <c r="TXK16" s="162"/>
      <c r="TXL16" s="162"/>
      <c r="TXM16" s="162"/>
      <c r="TXN16" s="162"/>
      <c r="TXO16" s="162"/>
      <c r="TXP16" s="162"/>
      <c r="TXQ16" s="162"/>
      <c r="TXR16" s="162"/>
      <c r="TXS16" s="162"/>
      <c r="TXT16" s="162"/>
      <c r="TXU16" s="162"/>
      <c r="TXV16" s="162"/>
      <c r="TXW16" s="162"/>
      <c r="TXX16" s="162"/>
      <c r="TXY16" s="162"/>
      <c r="TXZ16" s="162"/>
      <c r="TYA16" s="162"/>
      <c r="TYB16" s="162"/>
      <c r="TYC16" s="162"/>
      <c r="TYD16" s="162"/>
      <c r="TYE16" s="162"/>
      <c r="TYF16" s="162"/>
      <c r="TYG16" s="162"/>
      <c r="TYH16" s="162"/>
      <c r="TYI16" s="162"/>
      <c r="TYJ16" s="162"/>
      <c r="TYK16" s="162"/>
      <c r="TYL16" s="162"/>
      <c r="TYM16" s="162"/>
      <c r="TYN16" s="162"/>
      <c r="TYO16" s="162"/>
      <c r="TYP16" s="162"/>
      <c r="TYQ16" s="162"/>
      <c r="TYR16" s="162"/>
      <c r="TYS16" s="162"/>
      <c r="TYT16" s="162"/>
      <c r="TYU16" s="162"/>
      <c r="TYV16" s="162"/>
      <c r="TYW16" s="162"/>
      <c r="TYX16" s="162"/>
      <c r="TYY16" s="162"/>
      <c r="TYZ16" s="162"/>
      <c r="TZA16" s="162"/>
      <c r="TZB16" s="162"/>
      <c r="TZC16" s="162"/>
      <c r="TZD16" s="162"/>
      <c r="TZE16" s="162"/>
      <c r="TZF16" s="162"/>
      <c r="TZG16" s="162"/>
      <c r="TZH16" s="162"/>
      <c r="TZI16" s="162"/>
      <c r="TZJ16" s="162"/>
      <c r="TZK16" s="162"/>
      <c r="TZL16" s="162"/>
      <c r="TZM16" s="162"/>
      <c r="TZN16" s="162"/>
      <c r="TZO16" s="162"/>
      <c r="TZP16" s="162"/>
      <c r="TZQ16" s="162"/>
      <c r="TZR16" s="162"/>
      <c r="TZS16" s="162"/>
      <c r="TZT16" s="162"/>
      <c r="TZU16" s="162"/>
      <c r="TZV16" s="162"/>
      <c r="TZW16" s="162"/>
      <c r="TZX16" s="162"/>
      <c r="TZY16" s="162"/>
      <c r="TZZ16" s="162"/>
      <c r="UAA16" s="162"/>
      <c r="UAB16" s="162"/>
      <c r="UAC16" s="162"/>
      <c r="UAD16" s="162"/>
      <c r="UAE16" s="162"/>
      <c r="UAF16" s="162"/>
      <c r="UAG16" s="162"/>
      <c r="UAH16" s="162"/>
      <c r="UAI16" s="162"/>
      <c r="UAJ16" s="162"/>
      <c r="UAK16" s="162"/>
      <c r="UAL16" s="162"/>
      <c r="UAM16" s="162"/>
      <c r="UAN16" s="162"/>
      <c r="UAO16" s="162"/>
      <c r="UAP16" s="162"/>
      <c r="UAQ16" s="162"/>
      <c r="UAR16" s="162"/>
      <c r="UAS16" s="162"/>
      <c r="UAT16" s="162"/>
      <c r="UAU16" s="162"/>
      <c r="UAV16" s="162"/>
      <c r="UAW16" s="162"/>
      <c r="UAX16" s="162"/>
      <c r="UAY16" s="162"/>
      <c r="UAZ16" s="162"/>
      <c r="UBA16" s="162"/>
      <c r="UBB16" s="162"/>
      <c r="UBC16" s="162"/>
      <c r="UBD16" s="162"/>
      <c r="UBE16" s="162"/>
      <c r="UBF16" s="162"/>
      <c r="UBG16" s="162"/>
      <c r="UBH16" s="162"/>
      <c r="UBI16" s="162"/>
      <c r="UBJ16" s="162"/>
      <c r="UBK16" s="162"/>
      <c r="UBL16" s="162"/>
      <c r="UBM16" s="162"/>
      <c r="UBN16" s="162"/>
      <c r="UBO16" s="162"/>
      <c r="UBP16" s="162"/>
      <c r="UBQ16" s="162"/>
      <c r="UBR16" s="162"/>
      <c r="UBS16" s="162"/>
      <c r="UBT16" s="162"/>
      <c r="UBU16" s="162"/>
      <c r="UBV16" s="162"/>
      <c r="UBW16" s="162"/>
      <c r="UBX16" s="162"/>
      <c r="UBY16" s="162"/>
      <c r="UBZ16" s="162"/>
      <c r="UCA16" s="162"/>
      <c r="UCB16" s="162"/>
      <c r="UCC16" s="162"/>
      <c r="UCD16" s="162"/>
      <c r="UCE16" s="162"/>
      <c r="UCF16" s="162"/>
      <c r="UCG16" s="162"/>
      <c r="UCH16" s="162"/>
      <c r="UCI16" s="162"/>
      <c r="UCJ16" s="162"/>
      <c r="UCK16" s="162"/>
      <c r="UCL16" s="162"/>
      <c r="UCM16" s="162"/>
      <c r="UCN16" s="162"/>
      <c r="UCO16" s="162"/>
      <c r="UCP16" s="162"/>
      <c r="UCQ16" s="162"/>
      <c r="UCR16" s="162"/>
      <c r="UCS16" s="162"/>
      <c r="UCT16" s="162"/>
      <c r="UCU16" s="162"/>
      <c r="UCV16" s="162"/>
      <c r="UCW16" s="162"/>
      <c r="UCX16" s="162"/>
      <c r="UCY16" s="162"/>
      <c r="UCZ16" s="162"/>
      <c r="UDA16" s="162"/>
      <c r="UDB16" s="162"/>
      <c r="UDC16" s="162"/>
      <c r="UDD16" s="162"/>
      <c r="UDE16" s="162"/>
      <c r="UDF16" s="162"/>
      <c r="UDG16" s="162"/>
      <c r="UDH16" s="162"/>
      <c r="UDI16" s="162"/>
      <c r="UDJ16" s="162"/>
      <c r="UDK16" s="162"/>
      <c r="UDL16" s="162"/>
      <c r="UDM16" s="162"/>
      <c r="UDN16" s="162"/>
      <c r="UDO16" s="162"/>
      <c r="UDP16" s="162"/>
      <c r="UDQ16" s="162"/>
      <c r="UDR16" s="162"/>
      <c r="UDS16" s="162"/>
      <c r="UDT16" s="162"/>
      <c r="UDU16" s="162"/>
      <c r="UDV16" s="162"/>
      <c r="UDW16" s="162"/>
      <c r="UDX16" s="162"/>
      <c r="UDY16" s="162"/>
      <c r="UDZ16" s="162"/>
      <c r="UEA16" s="162"/>
      <c r="UEB16" s="162"/>
      <c r="UEC16" s="162"/>
      <c r="UED16" s="162"/>
      <c r="UEE16" s="162"/>
      <c r="UEF16" s="162"/>
      <c r="UEG16" s="162"/>
      <c r="UEH16" s="162"/>
      <c r="UEI16" s="162"/>
      <c r="UEJ16" s="162"/>
      <c r="UEK16" s="162"/>
      <c r="UEL16" s="162"/>
      <c r="UEM16" s="162"/>
      <c r="UEN16" s="162"/>
      <c r="UEO16" s="162"/>
      <c r="UEP16" s="162"/>
      <c r="UEQ16" s="162"/>
      <c r="UER16" s="162"/>
      <c r="UES16" s="162"/>
      <c r="UET16" s="162"/>
      <c r="UEU16" s="162"/>
      <c r="UEV16" s="162"/>
      <c r="UEW16" s="162"/>
      <c r="UEX16" s="162"/>
      <c r="UEY16" s="162"/>
      <c r="UEZ16" s="162"/>
      <c r="UFA16" s="162"/>
      <c r="UFB16" s="162"/>
      <c r="UFC16" s="162"/>
      <c r="UFD16" s="162"/>
      <c r="UFE16" s="162"/>
      <c r="UFF16" s="162"/>
      <c r="UFG16" s="162"/>
      <c r="UFH16" s="162"/>
      <c r="UFI16" s="162"/>
      <c r="UFJ16" s="162"/>
      <c r="UFK16" s="162"/>
      <c r="UFL16" s="162"/>
      <c r="UFM16" s="162"/>
      <c r="UFN16" s="162"/>
      <c r="UFO16" s="162"/>
      <c r="UFP16" s="162"/>
      <c r="UFQ16" s="162"/>
      <c r="UFR16" s="162"/>
      <c r="UFS16" s="162"/>
      <c r="UFT16" s="162"/>
      <c r="UFU16" s="162"/>
      <c r="UFV16" s="162"/>
      <c r="UFW16" s="162"/>
      <c r="UFX16" s="162"/>
      <c r="UFY16" s="162"/>
      <c r="UFZ16" s="162"/>
      <c r="UGA16" s="162"/>
      <c r="UGB16" s="162"/>
      <c r="UGC16" s="162"/>
      <c r="UGD16" s="162"/>
      <c r="UGE16" s="162"/>
      <c r="UGF16" s="162"/>
      <c r="UGG16" s="162"/>
      <c r="UGH16" s="162"/>
      <c r="UGI16" s="162"/>
      <c r="UGJ16" s="162"/>
      <c r="UGK16" s="162"/>
      <c r="UGL16" s="162"/>
      <c r="UGM16" s="162"/>
      <c r="UGN16" s="162"/>
      <c r="UGO16" s="162"/>
      <c r="UGP16" s="162"/>
      <c r="UGQ16" s="162"/>
      <c r="UGR16" s="162"/>
      <c r="UGS16" s="162"/>
      <c r="UGT16" s="162"/>
      <c r="UGU16" s="162"/>
      <c r="UGV16" s="162"/>
      <c r="UGW16" s="162"/>
      <c r="UGX16" s="162"/>
      <c r="UGY16" s="162"/>
      <c r="UGZ16" s="162"/>
      <c r="UHA16" s="162"/>
      <c r="UHB16" s="162"/>
      <c r="UHC16" s="162"/>
      <c r="UHD16" s="162"/>
      <c r="UHE16" s="162"/>
      <c r="UHF16" s="162"/>
      <c r="UHG16" s="162"/>
      <c r="UHH16" s="162"/>
      <c r="UHI16" s="162"/>
      <c r="UHJ16" s="162"/>
      <c r="UHK16" s="162"/>
      <c r="UHL16" s="162"/>
      <c r="UHM16" s="162"/>
      <c r="UHN16" s="162"/>
      <c r="UHO16" s="162"/>
      <c r="UHP16" s="162"/>
      <c r="UHQ16" s="162"/>
      <c r="UHR16" s="162"/>
      <c r="UHS16" s="162"/>
      <c r="UHT16" s="162"/>
      <c r="UHU16" s="162"/>
      <c r="UHV16" s="162"/>
      <c r="UHW16" s="162"/>
      <c r="UHX16" s="162"/>
      <c r="UHY16" s="162"/>
      <c r="UHZ16" s="162"/>
      <c r="UIA16" s="162"/>
      <c r="UIB16" s="162"/>
      <c r="UIC16" s="162"/>
      <c r="UID16" s="162"/>
      <c r="UIE16" s="162"/>
      <c r="UIF16" s="162"/>
      <c r="UIG16" s="162"/>
      <c r="UIH16" s="162"/>
      <c r="UII16" s="162"/>
      <c r="UIJ16" s="162"/>
      <c r="UIK16" s="162"/>
      <c r="UIL16" s="162"/>
      <c r="UIM16" s="162"/>
      <c r="UIN16" s="162"/>
      <c r="UIO16" s="162"/>
      <c r="UIP16" s="162"/>
      <c r="UIQ16" s="162"/>
      <c r="UIR16" s="162"/>
      <c r="UIS16" s="162"/>
      <c r="UIT16" s="162"/>
      <c r="UIU16" s="162"/>
      <c r="UIV16" s="162"/>
      <c r="UIW16" s="162"/>
      <c r="UIX16" s="162"/>
      <c r="UIY16" s="162"/>
      <c r="UIZ16" s="162"/>
      <c r="UJA16" s="162"/>
      <c r="UJB16" s="162"/>
      <c r="UJC16" s="162"/>
      <c r="UJD16" s="162"/>
      <c r="UJE16" s="162"/>
      <c r="UJF16" s="162"/>
      <c r="UJG16" s="162"/>
      <c r="UJH16" s="162"/>
      <c r="UJI16" s="162"/>
      <c r="UJJ16" s="162"/>
      <c r="UJK16" s="162"/>
      <c r="UJL16" s="162"/>
      <c r="UJM16" s="162"/>
      <c r="UJN16" s="162"/>
      <c r="UJO16" s="162"/>
      <c r="UJP16" s="162"/>
      <c r="UJQ16" s="162"/>
      <c r="UJR16" s="162"/>
      <c r="UJS16" s="162"/>
      <c r="UJT16" s="162"/>
      <c r="UJU16" s="162"/>
      <c r="UJV16" s="162"/>
      <c r="UJW16" s="162"/>
      <c r="UJX16" s="162"/>
      <c r="UJY16" s="162"/>
      <c r="UJZ16" s="162"/>
      <c r="UKA16" s="162"/>
      <c r="UKB16" s="162"/>
      <c r="UKC16" s="162"/>
      <c r="UKD16" s="162"/>
      <c r="UKE16" s="162"/>
      <c r="UKF16" s="162"/>
      <c r="UKG16" s="162"/>
      <c r="UKH16" s="162"/>
      <c r="UKI16" s="162"/>
      <c r="UKJ16" s="162"/>
      <c r="UKK16" s="162"/>
      <c r="UKL16" s="162"/>
      <c r="UKM16" s="162"/>
      <c r="UKN16" s="162"/>
      <c r="UKO16" s="162"/>
      <c r="UKP16" s="162"/>
      <c r="UKQ16" s="162"/>
      <c r="UKR16" s="162"/>
      <c r="UKS16" s="162"/>
      <c r="UKT16" s="162"/>
      <c r="UKU16" s="162"/>
      <c r="UKV16" s="162"/>
      <c r="UKW16" s="162"/>
      <c r="UKX16" s="162"/>
      <c r="UKY16" s="162"/>
      <c r="UKZ16" s="162"/>
      <c r="ULA16" s="162"/>
      <c r="ULB16" s="162"/>
      <c r="ULC16" s="162"/>
      <c r="ULD16" s="162"/>
      <c r="ULE16" s="162"/>
      <c r="ULF16" s="162"/>
      <c r="ULG16" s="162"/>
      <c r="ULH16" s="162"/>
      <c r="ULI16" s="162"/>
      <c r="ULJ16" s="162"/>
      <c r="ULK16" s="162"/>
      <c r="ULL16" s="162"/>
      <c r="ULM16" s="162"/>
      <c r="ULN16" s="162"/>
      <c r="ULO16" s="162"/>
      <c r="ULP16" s="162"/>
      <c r="ULQ16" s="162"/>
      <c r="ULR16" s="162"/>
      <c r="ULS16" s="162"/>
      <c r="ULT16" s="162"/>
      <c r="ULU16" s="162"/>
      <c r="ULV16" s="162"/>
      <c r="ULW16" s="162"/>
      <c r="ULX16" s="162"/>
      <c r="ULY16" s="162"/>
      <c r="ULZ16" s="162"/>
      <c r="UMA16" s="162"/>
      <c r="UMB16" s="162"/>
      <c r="UMC16" s="162"/>
      <c r="UMD16" s="162"/>
      <c r="UME16" s="162"/>
      <c r="UMF16" s="162"/>
      <c r="UMG16" s="162"/>
      <c r="UMH16" s="162"/>
      <c r="UMI16" s="162"/>
      <c r="UMJ16" s="162"/>
      <c r="UMK16" s="162"/>
      <c r="UML16" s="162"/>
      <c r="UMM16" s="162"/>
      <c r="UMN16" s="162"/>
      <c r="UMO16" s="162"/>
      <c r="UMP16" s="162"/>
      <c r="UMQ16" s="162"/>
      <c r="UMR16" s="162"/>
      <c r="UMS16" s="162"/>
      <c r="UMT16" s="162"/>
      <c r="UMU16" s="162"/>
      <c r="UMV16" s="162"/>
      <c r="UMW16" s="162"/>
      <c r="UMX16" s="162"/>
      <c r="UMY16" s="162"/>
      <c r="UMZ16" s="162"/>
      <c r="UNA16" s="162"/>
      <c r="UNB16" s="162"/>
      <c r="UNC16" s="162"/>
      <c r="UND16" s="162"/>
      <c r="UNE16" s="162"/>
      <c r="UNF16" s="162"/>
      <c r="UNG16" s="162"/>
      <c r="UNH16" s="162"/>
      <c r="UNI16" s="162"/>
      <c r="UNJ16" s="162"/>
      <c r="UNK16" s="162"/>
      <c r="UNL16" s="162"/>
      <c r="UNM16" s="162"/>
      <c r="UNN16" s="162"/>
      <c r="UNO16" s="162"/>
      <c r="UNP16" s="162"/>
      <c r="UNQ16" s="162"/>
      <c r="UNR16" s="162"/>
      <c r="UNS16" s="162"/>
      <c r="UNT16" s="162"/>
      <c r="UNU16" s="162"/>
      <c r="UNV16" s="162"/>
      <c r="UNW16" s="162"/>
      <c r="UNX16" s="162"/>
      <c r="UNY16" s="162"/>
      <c r="UNZ16" s="162"/>
      <c r="UOA16" s="162"/>
      <c r="UOB16" s="162"/>
      <c r="UOC16" s="162"/>
      <c r="UOD16" s="162"/>
      <c r="UOE16" s="162"/>
      <c r="UOF16" s="162"/>
      <c r="UOG16" s="162"/>
      <c r="UOH16" s="162"/>
      <c r="UOI16" s="162"/>
      <c r="UOJ16" s="162"/>
      <c r="UOK16" s="162"/>
      <c r="UOL16" s="162"/>
      <c r="UOM16" s="162"/>
      <c r="UON16" s="162"/>
      <c r="UOO16" s="162"/>
      <c r="UOP16" s="162"/>
      <c r="UOQ16" s="162"/>
      <c r="UOR16" s="162"/>
      <c r="UOS16" s="162"/>
      <c r="UOT16" s="162"/>
      <c r="UOU16" s="162"/>
      <c r="UOV16" s="162"/>
      <c r="UOW16" s="162"/>
      <c r="UOX16" s="162"/>
      <c r="UOY16" s="162"/>
      <c r="UOZ16" s="162"/>
      <c r="UPA16" s="162"/>
      <c r="UPB16" s="162"/>
      <c r="UPC16" s="162"/>
      <c r="UPD16" s="162"/>
      <c r="UPE16" s="162"/>
      <c r="UPF16" s="162"/>
      <c r="UPG16" s="162"/>
      <c r="UPH16" s="162"/>
      <c r="UPI16" s="162"/>
      <c r="UPJ16" s="162"/>
      <c r="UPK16" s="162"/>
      <c r="UPL16" s="162"/>
      <c r="UPM16" s="162"/>
      <c r="UPN16" s="162"/>
      <c r="UPO16" s="162"/>
      <c r="UPP16" s="162"/>
      <c r="UPQ16" s="162"/>
      <c r="UPR16" s="162"/>
      <c r="UPS16" s="162"/>
      <c r="UPT16" s="162"/>
      <c r="UPU16" s="162"/>
      <c r="UPV16" s="162"/>
      <c r="UPW16" s="162"/>
      <c r="UPX16" s="162"/>
      <c r="UPY16" s="162"/>
      <c r="UPZ16" s="162"/>
      <c r="UQA16" s="162"/>
      <c r="UQB16" s="162"/>
      <c r="UQC16" s="162"/>
      <c r="UQD16" s="162"/>
      <c r="UQE16" s="162"/>
      <c r="UQF16" s="162"/>
      <c r="UQG16" s="162"/>
      <c r="UQH16" s="162"/>
      <c r="UQI16" s="162"/>
      <c r="UQJ16" s="162"/>
      <c r="UQK16" s="162"/>
      <c r="UQL16" s="162"/>
      <c r="UQM16" s="162"/>
      <c r="UQN16" s="162"/>
      <c r="UQO16" s="162"/>
      <c r="UQP16" s="162"/>
      <c r="UQQ16" s="162"/>
      <c r="UQR16" s="162"/>
      <c r="UQS16" s="162"/>
      <c r="UQT16" s="162"/>
      <c r="UQU16" s="162"/>
      <c r="UQV16" s="162"/>
      <c r="UQW16" s="162"/>
      <c r="UQX16" s="162"/>
      <c r="UQY16" s="162"/>
      <c r="UQZ16" s="162"/>
      <c r="URA16" s="162"/>
      <c r="URB16" s="162"/>
      <c r="URC16" s="162"/>
      <c r="URD16" s="162"/>
      <c r="URE16" s="162"/>
      <c r="URF16" s="162"/>
      <c r="URG16" s="162"/>
      <c r="URH16" s="162"/>
      <c r="URI16" s="162"/>
      <c r="URJ16" s="162"/>
      <c r="URK16" s="162"/>
      <c r="URL16" s="162"/>
      <c r="URM16" s="162"/>
      <c r="URN16" s="162"/>
      <c r="URO16" s="162"/>
      <c r="URP16" s="162"/>
      <c r="URQ16" s="162"/>
      <c r="URR16" s="162"/>
      <c r="URS16" s="162"/>
      <c r="URT16" s="162"/>
      <c r="URU16" s="162"/>
      <c r="URV16" s="162"/>
      <c r="URW16" s="162"/>
      <c r="URX16" s="162"/>
      <c r="URY16" s="162"/>
      <c r="URZ16" s="162"/>
      <c r="USA16" s="162"/>
      <c r="USB16" s="162"/>
      <c r="USC16" s="162"/>
      <c r="USD16" s="162"/>
      <c r="USE16" s="162"/>
      <c r="USF16" s="162"/>
      <c r="USG16" s="162"/>
      <c r="USH16" s="162"/>
      <c r="USI16" s="162"/>
      <c r="USJ16" s="162"/>
      <c r="USK16" s="162"/>
      <c r="USL16" s="162"/>
      <c r="USM16" s="162"/>
      <c r="USN16" s="162"/>
      <c r="USO16" s="162"/>
      <c r="USP16" s="162"/>
      <c r="USQ16" s="162"/>
      <c r="USR16" s="162"/>
      <c r="USS16" s="162"/>
      <c r="UST16" s="162"/>
      <c r="USU16" s="162"/>
      <c r="USV16" s="162"/>
      <c r="USW16" s="162"/>
      <c r="USX16" s="162"/>
      <c r="USY16" s="162"/>
      <c r="USZ16" s="162"/>
      <c r="UTA16" s="162"/>
      <c r="UTB16" s="162"/>
      <c r="UTC16" s="162"/>
      <c r="UTD16" s="162"/>
      <c r="UTE16" s="162"/>
      <c r="UTF16" s="162"/>
      <c r="UTG16" s="162"/>
      <c r="UTH16" s="162"/>
      <c r="UTI16" s="162"/>
      <c r="UTJ16" s="162"/>
      <c r="UTK16" s="162"/>
      <c r="UTL16" s="162"/>
      <c r="UTM16" s="162"/>
      <c r="UTN16" s="162"/>
      <c r="UTO16" s="162"/>
      <c r="UTP16" s="162"/>
      <c r="UTQ16" s="162"/>
      <c r="UTR16" s="162"/>
      <c r="UTS16" s="162"/>
      <c r="UTT16" s="162"/>
      <c r="UTU16" s="162"/>
      <c r="UTV16" s="162"/>
      <c r="UTW16" s="162"/>
      <c r="UTX16" s="162"/>
      <c r="UTY16" s="162"/>
      <c r="UTZ16" s="162"/>
      <c r="UUA16" s="162"/>
      <c r="UUB16" s="162"/>
      <c r="UUC16" s="162"/>
      <c r="UUD16" s="162"/>
      <c r="UUE16" s="162"/>
      <c r="UUF16" s="162"/>
      <c r="UUG16" s="162"/>
      <c r="UUH16" s="162"/>
      <c r="UUI16" s="162"/>
      <c r="UUJ16" s="162"/>
      <c r="UUK16" s="162"/>
      <c r="UUL16" s="162"/>
      <c r="UUM16" s="162"/>
      <c r="UUN16" s="162"/>
      <c r="UUO16" s="162"/>
      <c r="UUP16" s="162"/>
      <c r="UUQ16" s="162"/>
      <c r="UUR16" s="162"/>
      <c r="UUS16" s="162"/>
      <c r="UUT16" s="162"/>
      <c r="UUU16" s="162"/>
      <c r="UUV16" s="162"/>
      <c r="UUW16" s="162"/>
      <c r="UUX16" s="162"/>
      <c r="UUY16" s="162"/>
      <c r="UUZ16" s="162"/>
      <c r="UVA16" s="162"/>
      <c r="UVB16" s="162"/>
      <c r="UVC16" s="162"/>
      <c r="UVD16" s="162"/>
      <c r="UVE16" s="162"/>
      <c r="UVF16" s="162"/>
      <c r="UVG16" s="162"/>
      <c r="UVH16" s="162"/>
      <c r="UVI16" s="162"/>
      <c r="UVJ16" s="162"/>
      <c r="UVK16" s="162"/>
      <c r="UVL16" s="162"/>
      <c r="UVM16" s="162"/>
      <c r="UVN16" s="162"/>
      <c r="UVO16" s="162"/>
      <c r="UVP16" s="162"/>
      <c r="UVQ16" s="162"/>
      <c r="UVR16" s="162"/>
      <c r="UVS16" s="162"/>
      <c r="UVT16" s="162"/>
      <c r="UVU16" s="162"/>
      <c r="UVV16" s="162"/>
      <c r="UVW16" s="162"/>
      <c r="UVX16" s="162"/>
      <c r="UVY16" s="162"/>
      <c r="UVZ16" s="162"/>
      <c r="UWA16" s="162"/>
      <c r="UWB16" s="162"/>
      <c r="UWC16" s="162"/>
      <c r="UWD16" s="162"/>
      <c r="UWE16" s="162"/>
      <c r="UWF16" s="162"/>
      <c r="UWG16" s="162"/>
      <c r="UWH16" s="162"/>
      <c r="UWI16" s="162"/>
      <c r="UWJ16" s="162"/>
      <c r="UWK16" s="162"/>
      <c r="UWL16" s="162"/>
      <c r="UWM16" s="162"/>
      <c r="UWN16" s="162"/>
      <c r="UWO16" s="162"/>
      <c r="UWP16" s="162"/>
      <c r="UWQ16" s="162"/>
      <c r="UWR16" s="162"/>
      <c r="UWS16" s="162"/>
      <c r="UWT16" s="162"/>
      <c r="UWU16" s="162"/>
      <c r="UWV16" s="162"/>
      <c r="UWW16" s="162"/>
      <c r="UWX16" s="162"/>
      <c r="UWY16" s="162"/>
      <c r="UWZ16" s="162"/>
      <c r="UXA16" s="162"/>
      <c r="UXB16" s="162"/>
      <c r="UXC16" s="162"/>
      <c r="UXD16" s="162"/>
      <c r="UXE16" s="162"/>
      <c r="UXF16" s="162"/>
      <c r="UXG16" s="162"/>
      <c r="UXH16" s="162"/>
      <c r="UXI16" s="162"/>
      <c r="UXJ16" s="162"/>
      <c r="UXK16" s="162"/>
      <c r="UXL16" s="162"/>
      <c r="UXM16" s="162"/>
      <c r="UXN16" s="162"/>
      <c r="UXO16" s="162"/>
      <c r="UXP16" s="162"/>
      <c r="UXQ16" s="162"/>
      <c r="UXR16" s="162"/>
      <c r="UXS16" s="162"/>
      <c r="UXT16" s="162"/>
      <c r="UXU16" s="162"/>
      <c r="UXV16" s="162"/>
      <c r="UXW16" s="162"/>
      <c r="UXX16" s="162"/>
      <c r="UXY16" s="162"/>
      <c r="UXZ16" s="162"/>
      <c r="UYA16" s="162"/>
      <c r="UYB16" s="162"/>
      <c r="UYC16" s="162"/>
      <c r="UYD16" s="162"/>
      <c r="UYE16" s="162"/>
      <c r="UYF16" s="162"/>
      <c r="UYG16" s="162"/>
      <c r="UYH16" s="162"/>
      <c r="UYI16" s="162"/>
      <c r="UYJ16" s="162"/>
      <c r="UYK16" s="162"/>
      <c r="UYL16" s="162"/>
      <c r="UYM16" s="162"/>
      <c r="UYN16" s="162"/>
      <c r="UYO16" s="162"/>
      <c r="UYP16" s="162"/>
      <c r="UYQ16" s="162"/>
      <c r="UYR16" s="162"/>
      <c r="UYS16" s="162"/>
      <c r="UYT16" s="162"/>
      <c r="UYU16" s="162"/>
      <c r="UYV16" s="162"/>
      <c r="UYW16" s="162"/>
      <c r="UYX16" s="162"/>
      <c r="UYY16" s="162"/>
      <c r="UYZ16" s="162"/>
      <c r="UZA16" s="162"/>
      <c r="UZB16" s="162"/>
      <c r="UZC16" s="162"/>
      <c r="UZD16" s="162"/>
      <c r="UZE16" s="162"/>
      <c r="UZF16" s="162"/>
      <c r="UZG16" s="162"/>
      <c r="UZH16" s="162"/>
      <c r="UZI16" s="162"/>
      <c r="UZJ16" s="162"/>
      <c r="UZK16" s="162"/>
      <c r="UZL16" s="162"/>
      <c r="UZM16" s="162"/>
      <c r="UZN16" s="162"/>
      <c r="UZO16" s="162"/>
      <c r="UZP16" s="162"/>
      <c r="UZQ16" s="162"/>
      <c r="UZR16" s="162"/>
      <c r="UZS16" s="162"/>
      <c r="UZT16" s="162"/>
      <c r="UZU16" s="162"/>
      <c r="UZV16" s="162"/>
      <c r="UZW16" s="162"/>
      <c r="UZX16" s="162"/>
      <c r="UZY16" s="162"/>
      <c r="UZZ16" s="162"/>
      <c r="VAA16" s="162"/>
      <c r="VAB16" s="162"/>
      <c r="VAC16" s="162"/>
      <c r="VAD16" s="162"/>
      <c r="VAE16" s="162"/>
      <c r="VAF16" s="162"/>
      <c r="VAG16" s="162"/>
      <c r="VAH16" s="162"/>
      <c r="VAI16" s="162"/>
      <c r="VAJ16" s="162"/>
      <c r="VAK16" s="162"/>
      <c r="VAL16" s="162"/>
      <c r="VAM16" s="162"/>
      <c r="VAN16" s="162"/>
      <c r="VAO16" s="162"/>
      <c r="VAP16" s="162"/>
      <c r="VAQ16" s="162"/>
      <c r="VAR16" s="162"/>
      <c r="VAS16" s="162"/>
      <c r="VAT16" s="162"/>
      <c r="VAU16" s="162"/>
      <c r="VAV16" s="162"/>
      <c r="VAW16" s="162"/>
      <c r="VAX16" s="162"/>
      <c r="VAY16" s="162"/>
      <c r="VAZ16" s="162"/>
      <c r="VBA16" s="162"/>
      <c r="VBB16" s="162"/>
      <c r="VBC16" s="162"/>
      <c r="VBD16" s="162"/>
      <c r="VBE16" s="162"/>
      <c r="VBF16" s="162"/>
      <c r="VBG16" s="162"/>
      <c r="VBH16" s="162"/>
      <c r="VBI16" s="162"/>
      <c r="VBJ16" s="162"/>
      <c r="VBK16" s="162"/>
      <c r="VBL16" s="162"/>
      <c r="VBM16" s="162"/>
      <c r="VBN16" s="162"/>
      <c r="VBO16" s="162"/>
      <c r="VBP16" s="162"/>
      <c r="VBQ16" s="162"/>
      <c r="VBR16" s="162"/>
      <c r="VBS16" s="162"/>
      <c r="VBT16" s="162"/>
      <c r="VBU16" s="162"/>
      <c r="VBV16" s="162"/>
      <c r="VBW16" s="162"/>
      <c r="VBX16" s="162"/>
      <c r="VBY16" s="162"/>
      <c r="VBZ16" s="162"/>
      <c r="VCA16" s="162"/>
      <c r="VCB16" s="162"/>
      <c r="VCC16" s="162"/>
      <c r="VCD16" s="162"/>
      <c r="VCE16" s="162"/>
      <c r="VCF16" s="162"/>
      <c r="VCG16" s="162"/>
      <c r="VCH16" s="162"/>
      <c r="VCI16" s="162"/>
      <c r="VCJ16" s="162"/>
      <c r="VCK16" s="162"/>
      <c r="VCL16" s="162"/>
      <c r="VCM16" s="162"/>
      <c r="VCN16" s="162"/>
      <c r="VCO16" s="162"/>
      <c r="VCP16" s="162"/>
      <c r="VCQ16" s="162"/>
      <c r="VCR16" s="162"/>
      <c r="VCS16" s="162"/>
      <c r="VCT16" s="162"/>
      <c r="VCU16" s="162"/>
      <c r="VCV16" s="162"/>
      <c r="VCW16" s="162"/>
      <c r="VCX16" s="162"/>
      <c r="VCY16" s="162"/>
      <c r="VCZ16" s="162"/>
      <c r="VDA16" s="162"/>
      <c r="VDB16" s="162"/>
      <c r="VDC16" s="162"/>
      <c r="VDD16" s="162"/>
      <c r="VDE16" s="162"/>
      <c r="VDF16" s="162"/>
      <c r="VDG16" s="162"/>
      <c r="VDH16" s="162"/>
      <c r="VDI16" s="162"/>
      <c r="VDJ16" s="162"/>
      <c r="VDK16" s="162"/>
      <c r="VDL16" s="162"/>
      <c r="VDM16" s="162"/>
      <c r="VDN16" s="162"/>
      <c r="VDO16" s="162"/>
      <c r="VDP16" s="162"/>
      <c r="VDQ16" s="162"/>
      <c r="VDR16" s="162"/>
      <c r="VDS16" s="162"/>
      <c r="VDT16" s="162"/>
      <c r="VDU16" s="162"/>
      <c r="VDV16" s="162"/>
      <c r="VDW16" s="162"/>
      <c r="VDX16" s="162"/>
      <c r="VDY16" s="162"/>
      <c r="VDZ16" s="162"/>
      <c r="VEA16" s="162"/>
      <c r="VEB16" s="162"/>
      <c r="VEC16" s="162"/>
      <c r="VED16" s="162"/>
      <c r="VEE16" s="162"/>
      <c r="VEF16" s="162"/>
      <c r="VEG16" s="162"/>
      <c r="VEH16" s="162"/>
      <c r="VEI16" s="162"/>
      <c r="VEJ16" s="162"/>
      <c r="VEK16" s="162"/>
      <c r="VEL16" s="162"/>
      <c r="VEM16" s="162"/>
      <c r="VEN16" s="162"/>
      <c r="VEO16" s="162"/>
      <c r="VEP16" s="162"/>
      <c r="VEQ16" s="162"/>
      <c r="VER16" s="162"/>
      <c r="VES16" s="162"/>
      <c r="VET16" s="162"/>
      <c r="VEU16" s="162"/>
      <c r="VEV16" s="162"/>
      <c r="VEW16" s="162"/>
      <c r="VEX16" s="162"/>
      <c r="VEY16" s="162"/>
      <c r="VEZ16" s="162"/>
      <c r="VFA16" s="162"/>
      <c r="VFB16" s="162"/>
      <c r="VFC16" s="162"/>
      <c r="VFD16" s="162"/>
      <c r="VFE16" s="162"/>
      <c r="VFF16" s="162"/>
      <c r="VFG16" s="162"/>
      <c r="VFH16" s="162"/>
      <c r="VFI16" s="162"/>
      <c r="VFJ16" s="162"/>
      <c r="VFK16" s="162"/>
      <c r="VFL16" s="162"/>
      <c r="VFM16" s="162"/>
      <c r="VFN16" s="162"/>
      <c r="VFO16" s="162"/>
      <c r="VFP16" s="162"/>
      <c r="VFQ16" s="162"/>
      <c r="VFR16" s="162"/>
      <c r="VFS16" s="162"/>
      <c r="VFT16" s="162"/>
      <c r="VFU16" s="162"/>
      <c r="VFV16" s="162"/>
      <c r="VFW16" s="162"/>
      <c r="VFX16" s="162"/>
      <c r="VFY16" s="162"/>
      <c r="VFZ16" s="162"/>
      <c r="VGA16" s="162"/>
      <c r="VGB16" s="162"/>
      <c r="VGC16" s="162"/>
      <c r="VGD16" s="162"/>
      <c r="VGE16" s="162"/>
      <c r="VGF16" s="162"/>
      <c r="VGG16" s="162"/>
      <c r="VGH16" s="162"/>
      <c r="VGI16" s="162"/>
      <c r="VGJ16" s="162"/>
      <c r="VGK16" s="162"/>
      <c r="VGL16" s="162"/>
      <c r="VGM16" s="162"/>
      <c r="VGN16" s="162"/>
      <c r="VGO16" s="162"/>
      <c r="VGP16" s="162"/>
      <c r="VGQ16" s="162"/>
      <c r="VGR16" s="162"/>
      <c r="VGS16" s="162"/>
      <c r="VGT16" s="162"/>
      <c r="VGU16" s="162"/>
      <c r="VGV16" s="162"/>
      <c r="VGW16" s="162"/>
      <c r="VGX16" s="162"/>
      <c r="VGY16" s="162"/>
      <c r="VGZ16" s="162"/>
      <c r="VHA16" s="162"/>
      <c r="VHB16" s="162"/>
      <c r="VHC16" s="162"/>
      <c r="VHD16" s="162"/>
      <c r="VHE16" s="162"/>
      <c r="VHF16" s="162"/>
      <c r="VHG16" s="162"/>
      <c r="VHH16" s="162"/>
      <c r="VHI16" s="162"/>
      <c r="VHJ16" s="162"/>
      <c r="VHK16" s="162"/>
      <c r="VHL16" s="162"/>
      <c r="VHM16" s="162"/>
      <c r="VHN16" s="162"/>
      <c r="VHO16" s="162"/>
      <c r="VHP16" s="162"/>
      <c r="VHQ16" s="162"/>
      <c r="VHR16" s="162"/>
      <c r="VHS16" s="162"/>
      <c r="VHT16" s="162"/>
      <c r="VHU16" s="162"/>
      <c r="VHV16" s="162"/>
      <c r="VHW16" s="162"/>
      <c r="VHX16" s="162"/>
      <c r="VHY16" s="162"/>
      <c r="VHZ16" s="162"/>
      <c r="VIA16" s="162"/>
      <c r="VIB16" s="162"/>
      <c r="VIC16" s="162"/>
      <c r="VID16" s="162"/>
      <c r="VIE16" s="162"/>
      <c r="VIF16" s="162"/>
      <c r="VIG16" s="162"/>
      <c r="VIH16" s="162"/>
      <c r="VII16" s="162"/>
      <c r="VIJ16" s="162"/>
      <c r="VIK16" s="162"/>
      <c r="VIL16" s="162"/>
      <c r="VIM16" s="162"/>
      <c r="VIN16" s="162"/>
      <c r="VIO16" s="162"/>
      <c r="VIP16" s="162"/>
      <c r="VIQ16" s="162"/>
      <c r="VIR16" s="162"/>
      <c r="VIS16" s="162"/>
      <c r="VIT16" s="162"/>
      <c r="VIU16" s="162"/>
      <c r="VIV16" s="162"/>
      <c r="VIW16" s="162"/>
      <c r="VIX16" s="162"/>
      <c r="VIY16" s="162"/>
      <c r="VIZ16" s="162"/>
      <c r="VJA16" s="162"/>
      <c r="VJB16" s="162"/>
      <c r="VJC16" s="162"/>
      <c r="VJD16" s="162"/>
      <c r="VJE16" s="162"/>
      <c r="VJF16" s="162"/>
      <c r="VJG16" s="162"/>
      <c r="VJH16" s="162"/>
      <c r="VJI16" s="162"/>
      <c r="VJJ16" s="162"/>
      <c r="VJK16" s="162"/>
      <c r="VJL16" s="162"/>
      <c r="VJM16" s="162"/>
      <c r="VJN16" s="162"/>
      <c r="VJO16" s="162"/>
      <c r="VJP16" s="162"/>
      <c r="VJQ16" s="162"/>
      <c r="VJR16" s="162"/>
      <c r="VJS16" s="162"/>
      <c r="VJT16" s="162"/>
      <c r="VJU16" s="162"/>
      <c r="VJV16" s="162"/>
      <c r="VJW16" s="162"/>
      <c r="VJX16" s="162"/>
      <c r="VJY16" s="162"/>
      <c r="VJZ16" s="162"/>
      <c r="VKA16" s="162"/>
      <c r="VKB16" s="162"/>
      <c r="VKC16" s="162"/>
      <c r="VKD16" s="162"/>
      <c r="VKE16" s="162"/>
      <c r="VKF16" s="162"/>
      <c r="VKG16" s="162"/>
      <c r="VKH16" s="162"/>
      <c r="VKI16" s="162"/>
      <c r="VKJ16" s="162"/>
      <c r="VKK16" s="162"/>
      <c r="VKL16" s="162"/>
      <c r="VKM16" s="162"/>
      <c r="VKN16" s="162"/>
      <c r="VKO16" s="162"/>
      <c r="VKP16" s="162"/>
      <c r="VKQ16" s="162"/>
      <c r="VKR16" s="162"/>
      <c r="VKS16" s="162"/>
      <c r="VKT16" s="162"/>
      <c r="VKU16" s="162"/>
      <c r="VKV16" s="162"/>
      <c r="VKW16" s="162"/>
      <c r="VKX16" s="162"/>
      <c r="VKY16" s="162"/>
      <c r="VKZ16" s="162"/>
      <c r="VLA16" s="162"/>
      <c r="VLB16" s="162"/>
      <c r="VLC16" s="162"/>
      <c r="VLD16" s="162"/>
      <c r="VLE16" s="162"/>
      <c r="VLF16" s="162"/>
      <c r="VLG16" s="162"/>
      <c r="VLH16" s="162"/>
      <c r="VLI16" s="162"/>
      <c r="VLJ16" s="162"/>
      <c r="VLK16" s="162"/>
      <c r="VLL16" s="162"/>
      <c r="VLM16" s="162"/>
      <c r="VLN16" s="162"/>
      <c r="VLO16" s="162"/>
      <c r="VLP16" s="162"/>
      <c r="VLQ16" s="162"/>
      <c r="VLR16" s="162"/>
      <c r="VLS16" s="162"/>
      <c r="VLT16" s="162"/>
      <c r="VLU16" s="162"/>
      <c r="VLV16" s="162"/>
      <c r="VLW16" s="162"/>
      <c r="VLX16" s="162"/>
      <c r="VLY16" s="162"/>
      <c r="VLZ16" s="162"/>
      <c r="VMA16" s="162"/>
      <c r="VMB16" s="162"/>
      <c r="VMC16" s="162"/>
      <c r="VMD16" s="162"/>
      <c r="VME16" s="162"/>
      <c r="VMF16" s="162"/>
      <c r="VMG16" s="162"/>
      <c r="VMH16" s="162"/>
      <c r="VMI16" s="162"/>
      <c r="VMJ16" s="162"/>
      <c r="VMK16" s="162"/>
      <c r="VML16" s="162"/>
      <c r="VMM16" s="162"/>
      <c r="VMN16" s="162"/>
      <c r="VMO16" s="162"/>
      <c r="VMP16" s="162"/>
      <c r="VMQ16" s="162"/>
      <c r="VMR16" s="162"/>
      <c r="VMS16" s="162"/>
      <c r="VMT16" s="162"/>
      <c r="VMU16" s="162"/>
      <c r="VMV16" s="162"/>
      <c r="VMW16" s="162"/>
      <c r="VMX16" s="162"/>
      <c r="VMY16" s="162"/>
      <c r="VMZ16" s="162"/>
      <c r="VNA16" s="162"/>
      <c r="VNB16" s="162"/>
      <c r="VNC16" s="162"/>
      <c r="VND16" s="162"/>
      <c r="VNE16" s="162"/>
      <c r="VNF16" s="162"/>
      <c r="VNG16" s="162"/>
      <c r="VNH16" s="162"/>
      <c r="VNI16" s="162"/>
      <c r="VNJ16" s="162"/>
      <c r="VNK16" s="162"/>
      <c r="VNL16" s="162"/>
      <c r="VNM16" s="162"/>
      <c r="VNN16" s="162"/>
      <c r="VNO16" s="162"/>
      <c r="VNP16" s="162"/>
      <c r="VNQ16" s="162"/>
      <c r="VNR16" s="162"/>
      <c r="VNS16" s="162"/>
      <c r="VNT16" s="162"/>
      <c r="VNU16" s="162"/>
      <c r="VNV16" s="162"/>
      <c r="VNW16" s="162"/>
      <c r="VNX16" s="162"/>
      <c r="VNY16" s="162"/>
      <c r="VNZ16" s="162"/>
      <c r="VOA16" s="162"/>
      <c r="VOB16" s="162"/>
      <c r="VOC16" s="162"/>
      <c r="VOD16" s="162"/>
      <c r="VOE16" s="162"/>
      <c r="VOF16" s="162"/>
      <c r="VOG16" s="162"/>
      <c r="VOH16" s="162"/>
      <c r="VOI16" s="162"/>
      <c r="VOJ16" s="162"/>
      <c r="VOK16" s="162"/>
      <c r="VOL16" s="162"/>
      <c r="VOM16" s="162"/>
      <c r="VON16" s="162"/>
      <c r="VOO16" s="162"/>
      <c r="VOP16" s="162"/>
      <c r="VOQ16" s="162"/>
      <c r="VOR16" s="162"/>
      <c r="VOS16" s="162"/>
      <c r="VOT16" s="162"/>
      <c r="VOU16" s="162"/>
      <c r="VOV16" s="162"/>
      <c r="VOW16" s="162"/>
      <c r="VOX16" s="162"/>
      <c r="VOY16" s="162"/>
      <c r="VOZ16" s="162"/>
      <c r="VPA16" s="162"/>
      <c r="VPB16" s="162"/>
      <c r="VPC16" s="162"/>
      <c r="VPD16" s="162"/>
      <c r="VPE16" s="162"/>
      <c r="VPF16" s="162"/>
      <c r="VPG16" s="162"/>
      <c r="VPH16" s="162"/>
      <c r="VPI16" s="162"/>
      <c r="VPJ16" s="162"/>
      <c r="VPK16" s="162"/>
      <c r="VPL16" s="162"/>
      <c r="VPM16" s="162"/>
      <c r="VPN16" s="162"/>
      <c r="VPO16" s="162"/>
      <c r="VPP16" s="162"/>
      <c r="VPQ16" s="162"/>
      <c r="VPR16" s="162"/>
      <c r="VPS16" s="162"/>
      <c r="VPT16" s="162"/>
      <c r="VPU16" s="162"/>
      <c r="VPV16" s="162"/>
      <c r="VPW16" s="162"/>
      <c r="VPX16" s="162"/>
      <c r="VPY16" s="162"/>
      <c r="VPZ16" s="162"/>
      <c r="VQA16" s="162"/>
      <c r="VQB16" s="162"/>
      <c r="VQC16" s="162"/>
      <c r="VQD16" s="162"/>
      <c r="VQE16" s="162"/>
      <c r="VQF16" s="162"/>
      <c r="VQG16" s="162"/>
      <c r="VQH16" s="162"/>
      <c r="VQI16" s="162"/>
      <c r="VQJ16" s="162"/>
      <c r="VQK16" s="162"/>
      <c r="VQL16" s="162"/>
      <c r="VQM16" s="162"/>
      <c r="VQN16" s="162"/>
      <c r="VQO16" s="162"/>
      <c r="VQP16" s="162"/>
      <c r="VQQ16" s="162"/>
      <c r="VQR16" s="162"/>
      <c r="VQS16" s="162"/>
      <c r="VQT16" s="162"/>
      <c r="VQU16" s="162"/>
      <c r="VQV16" s="162"/>
      <c r="VQW16" s="162"/>
      <c r="VQX16" s="162"/>
      <c r="VQY16" s="162"/>
      <c r="VQZ16" s="162"/>
      <c r="VRA16" s="162"/>
      <c r="VRB16" s="162"/>
      <c r="VRC16" s="162"/>
      <c r="VRD16" s="162"/>
      <c r="VRE16" s="162"/>
      <c r="VRF16" s="162"/>
      <c r="VRG16" s="162"/>
      <c r="VRH16" s="162"/>
      <c r="VRI16" s="162"/>
      <c r="VRJ16" s="162"/>
      <c r="VRK16" s="162"/>
      <c r="VRL16" s="162"/>
      <c r="VRM16" s="162"/>
      <c r="VRN16" s="162"/>
      <c r="VRO16" s="162"/>
      <c r="VRP16" s="162"/>
      <c r="VRQ16" s="162"/>
      <c r="VRR16" s="162"/>
      <c r="VRS16" s="162"/>
      <c r="VRT16" s="162"/>
      <c r="VRU16" s="162"/>
      <c r="VRV16" s="162"/>
      <c r="VRW16" s="162"/>
      <c r="VRX16" s="162"/>
      <c r="VRY16" s="162"/>
      <c r="VRZ16" s="162"/>
      <c r="VSA16" s="162"/>
      <c r="VSB16" s="162"/>
      <c r="VSC16" s="162"/>
      <c r="VSD16" s="162"/>
      <c r="VSE16" s="162"/>
      <c r="VSF16" s="162"/>
      <c r="VSG16" s="162"/>
      <c r="VSH16" s="162"/>
      <c r="VSI16" s="162"/>
      <c r="VSJ16" s="162"/>
      <c r="VSK16" s="162"/>
      <c r="VSL16" s="162"/>
      <c r="VSM16" s="162"/>
      <c r="VSN16" s="162"/>
      <c r="VSO16" s="162"/>
      <c r="VSP16" s="162"/>
      <c r="VSQ16" s="162"/>
      <c r="VSR16" s="162"/>
      <c r="VSS16" s="162"/>
      <c r="VST16" s="162"/>
      <c r="VSU16" s="162"/>
      <c r="VSV16" s="162"/>
      <c r="VSW16" s="162"/>
      <c r="VSX16" s="162"/>
      <c r="VSY16" s="162"/>
      <c r="VSZ16" s="162"/>
      <c r="VTA16" s="162"/>
      <c r="VTB16" s="162"/>
      <c r="VTC16" s="162"/>
      <c r="VTD16" s="162"/>
      <c r="VTE16" s="162"/>
      <c r="VTF16" s="162"/>
      <c r="VTG16" s="162"/>
      <c r="VTH16" s="162"/>
      <c r="VTI16" s="162"/>
      <c r="VTJ16" s="162"/>
      <c r="VTK16" s="162"/>
      <c r="VTL16" s="162"/>
      <c r="VTM16" s="162"/>
      <c r="VTN16" s="162"/>
      <c r="VTO16" s="162"/>
      <c r="VTP16" s="162"/>
      <c r="VTQ16" s="162"/>
      <c r="VTR16" s="162"/>
      <c r="VTS16" s="162"/>
      <c r="VTT16" s="162"/>
      <c r="VTU16" s="162"/>
      <c r="VTV16" s="162"/>
      <c r="VTW16" s="162"/>
      <c r="VTX16" s="162"/>
      <c r="VTY16" s="162"/>
      <c r="VTZ16" s="162"/>
      <c r="VUA16" s="162"/>
      <c r="VUB16" s="162"/>
      <c r="VUC16" s="162"/>
      <c r="VUD16" s="162"/>
      <c r="VUE16" s="162"/>
      <c r="VUF16" s="162"/>
      <c r="VUG16" s="162"/>
      <c r="VUH16" s="162"/>
      <c r="VUI16" s="162"/>
      <c r="VUJ16" s="162"/>
      <c r="VUK16" s="162"/>
      <c r="VUL16" s="162"/>
      <c r="VUM16" s="162"/>
      <c r="VUN16" s="162"/>
      <c r="VUO16" s="162"/>
      <c r="VUP16" s="162"/>
      <c r="VUQ16" s="162"/>
      <c r="VUR16" s="162"/>
      <c r="VUS16" s="162"/>
      <c r="VUT16" s="162"/>
      <c r="VUU16" s="162"/>
      <c r="VUV16" s="162"/>
      <c r="VUW16" s="162"/>
      <c r="VUX16" s="162"/>
      <c r="VUY16" s="162"/>
      <c r="VUZ16" s="162"/>
      <c r="VVA16" s="162"/>
      <c r="VVB16" s="162"/>
      <c r="VVC16" s="162"/>
      <c r="VVD16" s="162"/>
      <c r="VVE16" s="162"/>
      <c r="VVF16" s="162"/>
      <c r="VVG16" s="162"/>
      <c r="VVH16" s="162"/>
      <c r="VVI16" s="162"/>
      <c r="VVJ16" s="162"/>
      <c r="VVK16" s="162"/>
      <c r="VVL16" s="162"/>
      <c r="VVM16" s="162"/>
      <c r="VVN16" s="162"/>
      <c r="VVO16" s="162"/>
      <c r="VVP16" s="162"/>
      <c r="VVQ16" s="162"/>
      <c r="VVR16" s="162"/>
      <c r="VVS16" s="162"/>
      <c r="VVT16" s="162"/>
      <c r="VVU16" s="162"/>
      <c r="VVV16" s="162"/>
      <c r="VVW16" s="162"/>
      <c r="VVX16" s="162"/>
      <c r="VVY16" s="162"/>
      <c r="VVZ16" s="162"/>
      <c r="VWA16" s="162"/>
      <c r="VWB16" s="162"/>
      <c r="VWC16" s="162"/>
      <c r="VWD16" s="162"/>
      <c r="VWE16" s="162"/>
      <c r="VWF16" s="162"/>
      <c r="VWG16" s="162"/>
      <c r="VWH16" s="162"/>
      <c r="VWI16" s="162"/>
      <c r="VWJ16" s="162"/>
      <c r="VWK16" s="162"/>
      <c r="VWL16" s="162"/>
      <c r="VWM16" s="162"/>
      <c r="VWN16" s="162"/>
      <c r="VWO16" s="162"/>
      <c r="VWP16" s="162"/>
      <c r="VWQ16" s="162"/>
      <c r="VWR16" s="162"/>
      <c r="VWS16" s="162"/>
      <c r="VWT16" s="162"/>
      <c r="VWU16" s="162"/>
      <c r="VWV16" s="162"/>
      <c r="VWW16" s="162"/>
      <c r="VWX16" s="162"/>
      <c r="VWY16" s="162"/>
      <c r="VWZ16" s="162"/>
      <c r="VXA16" s="162"/>
      <c r="VXB16" s="162"/>
      <c r="VXC16" s="162"/>
      <c r="VXD16" s="162"/>
      <c r="VXE16" s="162"/>
      <c r="VXF16" s="162"/>
      <c r="VXG16" s="162"/>
      <c r="VXH16" s="162"/>
      <c r="VXI16" s="162"/>
      <c r="VXJ16" s="162"/>
      <c r="VXK16" s="162"/>
      <c r="VXL16" s="162"/>
      <c r="VXM16" s="162"/>
      <c r="VXN16" s="162"/>
      <c r="VXO16" s="162"/>
      <c r="VXP16" s="162"/>
      <c r="VXQ16" s="162"/>
      <c r="VXR16" s="162"/>
      <c r="VXS16" s="162"/>
      <c r="VXT16" s="162"/>
      <c r="VXU16" s="162"/>
      <c r="VXV16" s="162"/>
      <c r="VXW16" s="162"/>
      <c r="VXX16" s="162"/>
      <c r="VXY16" s="162"/>
      <c r="VXZ16" s="162"/>
      <c r="VYA16" s="162"/>
      <c r="VYB16" s="162"/>
      <c r="VYC16" s="162"/>
      <c r="VYD16" s="162"/>
      <c r="VYE16" s="162"/>
      <c r="VYF16" s="162"/>
      <c r="VYG16" s="162"/>
      <c r="VYH16" s="162"/>
      <c r="VYI16" s="162"/>
      <c r="VYJ16" s="162"/>
      <c r="VYK16" s="162"/>
      <c r="VYL16" s="162"/>
      <c r="VYM16" s="162"/>
      <c r="VYN16" s="162"/>
      <c r="VYO16" s="162"/>
      <c r="VYP16" s="162"/>
      <c r="VYQ16" s="162"/>
      <c r="VYR16" s="162"/>
      <c r="VYS16" s="162"/>
      <c r="VYT16" s="162"/>
      <c r="VYU16" s="162"/>
      <c r="VYV16" s="162"/>
      <c r="VYW16" s="162"/>
      <c r="VYX16" s="162"/>
      <c r="VYY16" s="162"/>
      <c r="VYZ16" s="162"/>
      <c r="VZA16" s="162"/>
      <c r="VZB16" s="162"/>
      <c r="VZC16" s="162"/>
      <c r="VZD16" s="162"/>
      <c r="VZE16" s="162"/>
      <c r="VZF16" s="162"/>
      <c r="VZG16" s="162"/>
      <c r="VZH16" s="162"/>
      <c r="VZI16" s="162"/>
      <c r="VZJ16" s="162"/>
      <c r="VZK16" s="162"/>
      <c r="VZL16" s="162"/>
      <c r="VZM16" s="162"/>
      <c r="VZN16" s="162"/>
      <c r="VZO16" s="162"/>
      <c r="VZP16" s="162"/>
      <c r="VZQ16" s="162"/>
      <c r="VZR16" s="162"/>
      <c r="VZS16" s="162"/>
      <c r="VZT16" s="162"/>
      <c r="VZU16" s="162"/>
      <c r="VZV16" s="162"/>
      <c r="VZW16" s="162"/>
      <c r="VZX16" s="162"/>
      <c r="VZY16" s="162"/>
      <c r="VZZ16" s="162"/>
      <c r="WAA16" s="162"/>
      <c r="WAB16" s="162"/>
      <c r="WAC16" s="162"/>
      <c r="WAD16" s="162"/>
      <c r="WAE16" s="162"/>
      <c r="WAF16" s="162"/>
      <c r="WAG16" s="162"/>
      <c r="WAH16" s="162"/>
      <c r="WAI16" s="162"/>
      <c r="WAJ16" s="162"/>
      <c r="WAK16" s="162"/>
      <c r="WAL16" s="162"/>
      <c r="WAM16" s="162"/>
      <c r="WAN16" s="162"/>
      <c r="WAO16" s="162"/>
      <c r="WAP16" s="162"/>
      <c r="WAQ16" s="162"/>
      <c r="WAR16" s="162"/>
      <c r="WAS16" s="162"/>
      <c r="WAT16" s="162"/>
      <c r="WAU16" s="162"/>
      <c r="WAV16" s="162"/>
      <c r="WAW16" s="162"/>
      <c r="WAX16" s="162"/>
      <c r="WAY16" s="162"/>
      <c r="WAZ16" s="162"/>
      <c r="WBA16" s="162"/>
      <c r="WBB16" s="162"/>
      <c r="WBC16" s="162"/>
      <c r="WBD16" s="162"/>
      <c r="WBE16" s="162"/>
      <c r="WBF16" s="162"/>
      <c r="WBG16" s="162"/>
      <c r="WBH16" s="162"/>
      <c r="WBI16" s="162"/>
      <c r="WBJ16" s="162"/>
      <c r="WBK16" s="162"/>
      <c r="WBL16" s="162"/>
      <c r="WBM16" s="162"/>
      <c r="WBN16" s="162"/>
      <c r="WBO16" s="162"/>
      <c r="WBP16" s="162"/>
      <c r="WBQ16" s="162"/>
      <c r="WBR16" s="162"/>
      <c r="WBS16" s="162"/>
      <c r="WBT16" s="162"/>
      <c r="WBU16" s="162"/>
      <c r="WBV16" s="162"/>
      <c r="WBW16" s="162"/>
      <c r="WBX16" s="162"/>
      <c r="WBY16" s="162"/>
      <c r="WBZ16" s="162"/>
      <c r="WCA16" s="162"/>
      <c r="WCB16" s="162"/>
      <c r="WCC16" s="162"/>
      <c r="WCD16" s="162"/>
      <c r="WCE16" s="162"/>
      <c r="WCF16" s="162"/>
      <c r="WCG16" s="162"/>
      <c r="WCH16" s="162"/>
      <c r="WCI16" s="162"/>
      <c r="WCJ16" s="162"/>
      <c r="WCK16" s="162"/>
      <c r="WCL16" s="162"/>
      <c r="WCM16" s="162"/>
      <c r="WCN16" s="162"/>
      <c r="WCO16" s="162"/>
      <c r="WCP16" s="162"/>
      <c r="WCQ16" s="162"/>
      <c r="WCR16" s="162"/>
      <c r="WCS16" s="162"/>
      <c r="WCT16" s="162"/>
      <c r="WCU16" s="162"/>
      <c r="WCV16" s="162"/>
      <c r="WCW16" s="162"/>
      <c r="WCX16" s="162"/>
      <c r="WCY16" s="162"/>
      <c r="WCZ16" s="162"/>
      <c r="WDA16" s="162"/>
      <c r="WDB16" s="162"/>
      <c r="WDC16" s="162"/>
      <c r="WDD16" s="162"/>
      <c r="WDE16" s="162"/>
      <c r="WDF16" s="162"/>
      <c r="WDG16" s="162"/>
      <c r="WDH16" s="162"/>
      <c r="WDI16" s="162"/>
      <c r="WDJ16" s="162"/>
      <c r="WDK16" s="162"/>
      <c r="WDL16" s="162"/>
      <c r="WDM16" s="162"/>
      <c r="WDN16" s="162"/>
      <c r="WDO16" s="162"/>
      <c r="WDP16" s="162"/>
      <c r="WDQ16" s="162"/>
      <c r="WDR16" s="162"/>
      <c r="WDS16" s="162"/>
      <c r="WDT16" s="162"/>
      <c r="WDU16" s="162"/>
      <c r="WDV16" s="162"/>
      <c r="WDW16" s="162"/>
      <c r="WDX16" s="162"/>
      <c r="WDY16" s="162"/>
      <c r="WDZ16" s="162"/>
      <c r="WEA16" s="162"/>
      <c r="WEB16" s="162"/>
      <c r="WEC16" s="162"/>
      <c r="WED16" s="162"/>
      <c r="WEE16" s="162"/>
      <c r="WEF16" s="162"/>
      <c r="WEG16" s="162"/>
      <c r="WEH16" s="162"/>
      <c r="WEI16" s="162"/>
      <c r="WEJ16" s="162"/>
      <c r="WEK16" s="162"/>
      <c r="WEL16" s="162"/>
      <c r="WEM16" s="162"/>
      <c r="WEN16" s="162"/>
      <c r="WEO16" s="162"/>
      <c r="WEP16" s="162"/>
      <c r="WEQ16" s="162"/>
      <c r="WER16" s="162"/>
      <c r="WES16" s="162"/>
      <c r="WET16" s="162"/>
      <c r="WEU16" s="162"/>
      <c r="WEV16" s="162"/>
      <c r="WEW16" s="162"/>
      <c r="WEX16" s="162"/>
      <c r="WEY16" s="162"/>
      <c r="WEZ16" s="162"/>
      <c r="WFA16" s="162"/>
      <c r="WFB16" s="162"/>
      <c r="WFC16" s="162"/>
      <c r="WFD16" s="162"/>
      <c r="WFE16" s="162"/>
      <c r="WFF16" s="162"/>
      <c r="WFG16" s="162"/>
      <c r="WFH16" s="162"/>
      <c r="WFI16" s="162"/>
      <c r="WFJ16" s="162"/>
      <c r="WFK16" s="162"/>
      <c r="WFL16" s="162"/>
      <c r="WFM16" s="162"/>
      <c r="WFN16" s="162"/>
      <c r="WFO16" s="162"/>
      <c r="WFP16" s="162"/>
      <c r="WFQ16" s="162"/>
      <c r="WFR16" s="162"/>
      <c r="WFS16" s="162"/>
      <c r="WFT16" s="162"/>
      <c r="WFU16" s="162"/>
      <c r="WFV16" s="162"/>
      <c r="WFW16" s="162"/>
      <c r="WFX16" s="162"/>
      <c r="WFY16" s="162"/>
      <c r="WFZ16" s="162"/>
      <c r="WGA16" s="162"/>
      <c r="WGB16" s="162"/>
      <c r="WGC16" s="162"/>
      <c r="WGD16" s="162"/>
      <c r="WGE16" s="162"/>
      <c r="WGF16" s="162"/>
      <c r="WGG16" s="162"/>
      <c r="WGH16" s="162"/>
      <c r="WGI16" s="162"/>
      <c r="WGJ16" s="162"/>
      <c r="WGK16" s="162"/>
      <c r="WGL16" s="162"/>
      <c r="WGM16" s="162"/>
      <c r="WGN16" s="162"/>
      <c r="WGO16" s="162"/>
      <c r="WGP16" s="162"/>
      <c r="WGQ16" s="162"/>
      <c r="WGR16" s="162"/>
      <c r="WGS16" s="162"/>
      <c r="WGT16" s="162"/>
      <c r="WGU16" s="162"/>
      <c r="WGV16" s="162"/>
      <c r="WGW16" s="162"/>
      <c r="WGX16" s="162"/>
      <c r="WGY16" s="162"/>
      <c r="WGZ16" s="162"/>
      <c r="WHA16" s="162"/>
      <c r="WHB16" s="162"/>
      <c r="WHC16" s="162"/>
      <c r="WHD16" s="162"/>
      <c r="WHE16" s="162"/>
      <c r="WHF16" s="162"/>
      <c r="WHG16" s="162"/>
      <c r="WHH16" s="162"/>
      <c r="WHI16" s="162"/>
      <c r="WHJ16" s="162"/>
      <c r="WHK16" s="162"/>
      <c r="WHL16" s="162"/>
      <c r="WHM16" s="162"/>
      <c r="WHN16" s="162"/>
      <c r="WHO16" s="162"/>
      <c r="WHP16" s="162"/>
      <c r="WHQ16" s="162"/>
      <c r="WHR16" s="162"/>
      <c r="WHS16" s="162"/>
      <c r="WHT16" s="162"/>
      <c r="WHU16" s="162"/>
      <c r="WHV16" s="162"/>
      <c r="WHW16" s="162"/>
      <c r="WHX16" s="162"/>
      <c r="WHY16" s="162"/>
      <c r="WHZ16" s="162"/>
      <c r="WIA16" s="162"/>
      <c r="WIB16" s="162"/>
      <c r="WIC16" s="162"/>
      <c r="WID16" s="162"/>
      <c r="WIE16" s="162"/>
      <c r="WIF16" s="162"/>
      <c r="WIG16" s="162"/>
      <c r="WIH16" s="162"/>
      <c r="WII16" s="162"/>
      <c r="WIJ16" s="162"/>
      <c r="WIK16" s="162"/>
      <c r="WIL16" s="162"/>
      <c r="WIM16" s="162"/>
      <c r="WIN16" s="162"/>
      <c r="WIO16" s="162"/>
      <c r="WIP16" s="162"/>
      <c r="WIQ16" s="162"/>
      <c r="WIR16" s="162"/>
      <c r="WIS16" s="162"/>
      <c r="WIT16" s="162"/>
      <c r="WIU16" s="162"/>
      <c r="WIV16" s="162"/>
      <c r="WIW16" s="162"/>
      <c r="WIX16" s="162"/>
      <c r="WIY16" s="162"/>
      <c r="WIZ16" s="162"/>
      <c r="WJA16" s="162"/>
      <c r="WJB16" s="162"/>
      <c r="WJC16" s="162"/>
      <c r="WJD16" s="162"/>
      <c r="WJE16" s="162"/>
      <c r="WJF16" s="162"/>
      <c r="WJG16" s="162"/>
      <c r="WJH16" s="162"/>
      <c r="WJI16" s="162"/>
      <c r="WJJ16" s="162"/>
      <c r="WJK16" s="162"/>
      <c r="WJL16" s="162"/>
      <c r="WJM16" s="162"/>
      <c r="WJN16" s="162"/>
      <c r="WJO16" s="162"/>
      <c r="WJP16" s="162"/>
      <c r="WJQ16" s="162"/>
      <c r="WJR16" s="162"/>
      <c r="WJS16" s="162"/>
      <c r="WJT16" s="162"/>
      <c r="WJU16" s="162"/>
      <c r="WJV16" s="162"/>
      <c r="WJW16" s="162"/>
      <c r="WJX16" s="162"/>
      <c r="WJY16" s="162"/>
      <c r="WJZ16" s="162"/>
      <c r="WKA16" s="162"/>
      <c r="WKB16" s="162"/>
      <c r="WKC16" s="162"/>
      <c r="WKD16" s="162"/>
      <c r="WKE16" s="162"/>
      <c r="WKF16" s="162"/>
      <c r="WKG16" s="162"/>
      <c r="WKH16" s="162"/>
      <c r="WKI16" s="162"/>
      <c r="WKJ16" s="162"/>
      <c r="WKK16" s="162"/>
      <c r="WKL16" s="162"/>
      <c r="WKM16" s="162"/>
      <c r="WKN16" s="162"/>
      <c r="WKO16" s="162"/>
      <c r="WKP16" s="162"/>
      <c r="WKQ16" s="162"/>
      <c r="WKR16" s="162"/>
      <c r="WKS16" s="162"/>
      <c r="WKT16" s="162"/>
      <c r="WKU16" s="162"/>
      <c r="WKV16" s="162"/>
      <c r="WKW16" s="162"/>
      <c r="WKX16" s="162"/>
      <c r="WKY16" s="162"/>
      <c r="WKZ16" s="162"/>
      <c r="WLA16" s="162"/>
      <c r="WLB16" s="162"/>
      <c r="WLC16" s="162"/>
      <c r="WLD16" s="162"/>
      <c r="WLE16" s="162"/>
      <c r="WLF16" s="162"/>
      <c r="WLG16" s="162"/>
      <c r="WLH16" s="162"/>
      <c r="WLI16" s="162"/>
      <c r="WLJ16" s="162"/>
      <c r="WLK16" s="162"/>
      <c r="WLL16" s="162"/>
      <c r="WLM16" s="162"/>
      <c r="WLN16" s="162"/>
      <c r="WLO16" s="162"/>
      <c r="WLP16" s="162"/>
      <c r="WLQ16" s="162"/>
      <c r="WLR16" s="162"/>
      <c r="WLS16" s="162"/>
      <c r="WLT16" s="162"/>
      <c r="WLU16" s="162"/>
      <c r="WLV16" s="162"/>
      <c r="WLW16" s="162"/>
      <c r="WLX16" s="162"/>
      <c r="WLY16" s="162"/>
      <c r="WLZ16" s="162"/>
      <c r="WMA16" s="162"/>
      <c r="WMB16" s="162"/>
      <c r="WMC16" s="162"/>
      <c r="WMD16" s="162"/>
      <c r="WME16" s="162"/>
      <c r="WMF16" s="162"/>
      <c r="WMG16" s="162"/>
      <c r="WMH16" s="162"/>
      <c r="WMI16" s="162"/>
      <c r="WMJ16" s="162"/>
      <c r="WMK16" s="162"/>
      <c r="WML16" s="162"/>
      <c r="WMM16" s="162"/>
      <c r="WMN16" s="162"/>
      <c r="WMO16" s="162"/>
      <c r="WMP16" s="162"/>
      <c r="WMQ16" s="162"/>
      <c r="WMR16" s="162"/>
      <c r="WMS16" s="162"/>
      <c r="WMT16" s="162"/>
      <c r="WMU16" s="162"/>
      <c r="WMV16" s="162"/>
      <c r="WMW16" s="162"/>
      <c r="WMX16" s="162"/>
      <c r="WMY16" s="162"/>
      <c r="WMZ16" s="162"/>
      <c r="WNA16" s="162"/>
      <c r="WNB16" s="162"/>
      <c r="WNC16" s="162"/>
      <c r="WND16" s="162"/>
      <c r="WNE16" s="162"/>
      <c r="WNF16" s="162"/>
      <c r="WNG16" s="162"/>
      <c r="WNH16" s="162"/>
      <c r="WNI16" s="162"/>
      <c r="WNJ16" s="162"/>
      <c r="WNK16" s="162"/>
      <c r="WNL16" s="162"/>
      <c r="WNM16" s="162"/>
      <c r="WNN16" s="162"/>
      <c r="WNO16" s="162"/>
      <c r="WNP16" s="162"/>
      <c r="WNQ16" s="162"/>
      <c r="WNR16" s="162"/>
      <c r="WNS16" s="162"/>
      <c r="WNT16" s="162"/>
      <c r="WNU16" s="162"/>
      <c r="WNV16" s="162"/>
      <c r="WNW16" s="162"/>
      <c r="WNX16" s="162"/>
      <c r="WNY16" s="162"/>
      <c r="WNZ16" s="162"/>
      <c r="WOA16" s="162"/>
      <c r="WOB16" s="162"/>
      <c r="WOC16" s="162"/>
      <c r="WOD16" s="162"/>
      <c r="WOE16" s="162"/>
      <c r="WOF16" s="162"/>
      <c r="WOG16" s="162"/>
      <c r="WOH16" s="162"/>
      <c r="WOI16" s="162"/>
      <c r="WOJ16" s="162"/>
      <c r="WOK16" s="162"/>
      <c r="WOL16" s="162"/>
      <c r="WOM16" s="162"/>
      <c r="WON16" s="162"/>
      <c r="WOO16" s="162"/>
      <c r="WOP16" s="162"/>
      <c r="WOQ16" s="162"/>
      <c r="WOR16" s="162"/>
      <c r="WOS16" s="162"/>
      <c r="WOT16" s="162"/>
      <c r="WOU16" s="162"/>
      <c r="WOV16" s="162"/>
      <c r="WOW16" s="162"/>
      <c r="WOX16" s="162"/>
      <c r="WOY16" s="162"/>
      <c r="WOZ16" s="162"/>
      <c r="WPA16" s="162"/>
      <c r="WPB16" s="162"/>
      <c r="WPC16" s="162"/>
      <c r="WPD16" s="162"/>
      <c r="WPE16" s="162"/>
      <c r="WPF16" s="162"/>
      <c r="WPG16" s="162"/>
      <c r="WPH16" s="162"/>
      <c r="WPI16" s="162"/>
      <c r="WPJ16" s="162"/>
      <c r="WPK16" s="162"/>
      <c r="WPL16" s="162"/>
      <c r="WPM16" s="162"/>
      <c r="WPN16" s="162"/>
      <c r="WPO16" s="162"/>
      <c r="WPP16" s="162"/>
      <c r="WPQ16" s="162"/>
      <c r="WPR16" s="162"/>
      <c r="WPS16" s="162"/>
      <c r="WPT16" s="162"/>
      <c r="WPU16" s="162"/>
      <c r="WPV16" s="162"/>
      <c r="WPW16" s="162"/>
      <c r="WPX16" s="162"/>
      <c r="WPY16" s="162"/>
      <c r="WPZ16" s="162"/>
      <c r="WQA16" s="162"/>
      <c r="WQB16" s="162"/>
      <c r="WQC16" s="162"/>
      <c r="WQD16" s="162"/>
      <c r="WQE16" s="162"/>
      <c r="WQF16" s="162"/>
      <c r="WQG16" s="162"/>
      <c r="WQH16" s="162"/>
      <c r="WQI16" s="162"/>
      <c r="WQJ16" s="162"/>
      <c r="WQK16" s="162"/>
      <c r="WQL16" s="162"/>
      <c r="WQM16" s="162"/>
      <c r="WQN16" s="162"/>
      <c r="WQO16" s="162"/>
      <c r="WQP16" s="162"/>
      <c r="WQQ16" s="162"/>
      <c r="WQR16" s="162"/>
      <c r="WQS16" s="162"/>
      <c r="WQT16" s="162"/>
      <c r="WQU16" s="162"/>
      <c r="WQV16" s="162"/>
      <c r="WQW16" s="162"/>
      <c r="WQX16" s="162"/>
      <c r="WQY16" s="162"/>
      <c r="WQZ16" s="162"/>
      <c r="WRA16" s="162"/>
      <c r="WRB16" s="162"/>
      <c r="WRC16" s="162"/>
      <c r="WRD16" s="162"/>
      <c r="WRE16" s="162"/>
      <c r="WRF16" s="162"/>
      <c r="WRG16" s="162"/>
      <c r="WRH16" s="162"/>
      <c r="WRI16" s="162"/>
      <c r="WRJ16" s="162"/>
      <c r="WRK16" s="162"/>
      <c r="WRL16" s="162"/>
      <c r="WRM16" s="162"/>
      <c r="WRN16" s="162"/>
      <c r="WRO16" s="162"/>
      <c r="WRP16" s="162"/>
      <c r="WRQ16" s="162"/>
      <c r="WRR16" s="162"/>
      <c r="WRS16" s="162"/>
      <c r="WRT16" s="162"/>
      <c r="WRU16" s="162"/>
      <c r="WRV16" s="162"/>
      <c r="WRW16" s="162"/>
      <c r="WRX16" s="162"/>
      <c r="WRY16" s="162"/>
      <c r="WRZ16" s="162"/>
      <c r="WSA16" s="162"/>
      <c r="WSB16" s="162"/>
      <c r="WSC16" s="162"/>
      <c r="WSD16" s="162"/>
      <c r="WSE16" s="162"/>
      <c r="WSF16" s="162"/>
      <c r="WSG16" s="162"/>
      <c r="WSH16" s="162"/>
      <c r="WSI16" s="162"/>
      <c r="WSJ16" s="162"/>
      <c r="WSK16" s="162"/>
      <c r="WSL16" s="162"/>
      <c r="WSM16" s="162"/>
      <c r="WSN16" s="162"/>
      <c r="WSO16" s="162"/>
      <c r="WSP16" s="162"/>
      <c r="WSQ16" s="162"/>
      <c r="WSR16" s="162"/>
      <c r="WSS16" s="162"/>
      <c r="WST16" s="162"/>
      <c r="WSU16" s="162"/>
      <c r="WSV16" s="162"/>
      <c r="WSW16" s="162"/>
      <c r="WSX16" s="162"/>
      <c r="WSY16" s="162"/>
      <c r="WSZ16" s="162"/>
      <c r="WTA16" s="162"/>
      <c r="WTB16" s="162"/>
      <c r="WTC16" s="162"/>
      <c r="WTD16" s="162"/>
      <c r="WTE16" s="162"/>
      <c r="WTF16" s="162"/>
      <c r="WTG16" s="162"/>
      <c r="WTH16" s="162"/>
      <c r="WTI16" s="162"/>
      <c r="WTJ16" s="162"/>
      <c r="WTK16" s="162"/>
      <c r="WTL16" s="162"/>
      <c r="WTM16" s="162"/>
      <c r="WTN16" s="162"/>
      <c r="WTO16" s="162"/>
      <c r="WTP16" s="162"/>
      <c r="WTQ16" s="162"/>
      <c r="WTR16" s="162"/>
      <c r="WTS16" s="162"/>
      <c r="WTT16" s="162"/>
      <c r="WTU16" s="162"/>
      <c r="WTV16" s="162"/>
      <c r="WTW16" s="162"/>
      <c r="WTX16" s="162"/>
      <c r="WTY16" s="162"/>
      <c r="WTZ16" s="162"/>
      <c r="WUA16" s="162"/>
      <c r="WUB16" s="162"/>
      <c r="WUC16" s="162"/>
      <c r="WUD16" s="162"/>
      <c r="WUE16" s="162"/>
      <c r="WUF16" s="162"/>
      <c r="WUG16" s="162"/>
      <c r="WUH16" s="162"/>
      <c r="WUI16" s="162"/>
      <c r="WUJ16" s="162"/>
      <c r="WUK16" s="162"/>
      <c r="WUL16" s="162"/>
      <c r="WUM16" s="162"/>
      <c r="WUN16" s="162"/>
      <c r="WUO16" s="162"/>
      <c r="WUP16" s="162"/>
      <c r="WUQ16" s="162"/>
      <c r="WUR16" s="162"/>
      <c r="WUS16" s="162"/>
      <c r="WUT16" s="162"/>
      <c r="WUU16" s="162"/>
      <c r="WUV16" s="162"/>
      <c r="WUW16" s="162"/>
      <c r="WUX16" s="162"/>
      <c r="WUY16" s="162"/>
      <c r="WUZ16" s="162"/>
      <c r="WVA16" s="162"/>
      <c r="WVB16" s="162"/>
      <c r="WVC16" s="162"/>
      <c r="WVD16" s="162"/>
      <c r="WVE16" s="162"/>
      <c r="WVF16" s="162"/>
      <c r="WVG16" s="162"/>
      <c r="WVH16" s="162"/>
      <c r="WVI16" s="162"/>
      <c r="WVJ16" s="162"/>
      <c r="WVK16" s="162"/>
      <c r="WVL16" s="162"/>
      <c r="WVM16" s="162"/>
      <c r="WVN16" s="162"/>
      <c r="WVO16" s="162"/>
      <c r="WVP16" s="162"/>
      <c r="WVQ16" s="162"/>
      <c r="WVR16" s="162"/>
      <c r="WVS16" s="162"/>
      <c r="WVT16" s="162"/>
      <c r="WVU16" s="162"/>
      <c r="WVV16" s="162"/>
      <c r="WVW16" s="162"/>
      <c r="WVX16" s="162"/>
      <c r="WVY16" s="162"/>
      <c r="WVZ16" s="162"/>
      <c r="WWA16" s="162"/>
      <c r="WWB16" s="162"/>
      <c r="WWC16" s="162"/>
      <c r="WWD16" s="162"/>
      <c r="WWE16" s="162"/>
      <c r="WWF16" s="162"/>
      <c r="WWG16" s="162"/>
      <c r="WWH16" s="162"/>
      <c r="WWI16" s="162"/>
      <c r="WWJ16" s="162"/>
      <c r="WWK16" s="162"/>
      <c r="WWL16" s="162"/>
      <c r="WWM16" s="162"/>
      <c r="WWN16" s="162"/>
      <c r="WWO16" s="162"/>
      <c r="WWP16" s="162"/>
      <c r="WWQ16" s="162"/>
      <c r="WWR16" s="162"/>
      <c r="WWS16" s="162"/>
      <c r="WWT16" s="162"/>
      <c r="WWU16" s="162"/>
      <c r="WWV16" s="162"/>
      <c r="WWW16" s="162"/>
      <c r="WWX16" s="162"/>
      <c r="WWY16" s="162"/>
      <c r="WWZ16" s="162"/>
      <c r="WXA16" s="162"/>
      <c r="WXB16" s="162"/>
      <c r="WXC16" s="162"/>
      <c r="WXD16" s="162"/>
      <c r="WXE16" s="162"/>
      <c r="WXF16" s="162"/>
      <c r="WXG16" s="162"/>
      <c r="WXH16" s="162"/>
      <c r="WXI16" s="162"/>
      <c r="WXJ16" s="162"/>
      <c r="WXK16" s="162"/>
      <c r="WXL16" s="162"/>
      <c r="WXM16" s="162"/>
      <c r="WXN16" s="162"/>
      <c r="WXO16" s="162"/>
      <c r="WXP16" s="162"/>
      <c r="WXQ16" s="162"/>
      <c r="WXR16" s="162"/>
      <c r="WXS16" s="162"/>
      <c r="WXT16" s="162"/>
      <c r="WXU16" s="162"/>
      <c r="WXV16" s="162"/>
      <c r="WXW16" s="162"/>
      <c r="WXX16" s="162"/>
      <c r="WXY16" s="162"/>
      <c r="WXZ16" s="162"/>
      <c r="WYA16" s="162"/>
      <c r="WYB16" s="162"/>
      <c r="WYC16" s="162"/>
      <c r="WYD16" s="162"/>
      <c r="WYE16" s="162"/>
      <c r="WYF16" s="162"/>
      <c r="WYG16" s="162"/>
      <c r="WYH16" s="162"/>
      <c r="WYI16" s="162"/>
      <c r="WYJ16" s="162"/>
      <c r="WYK16" s="162"/>
      <c r="WYL16" s="162"/>
      <c r="WYM16" s="162"/>
      <c r="WYN16" s="162"/>
      <c r="WYO16" s="162"/>
      <c r="WYP16" s="162"/>
      <c r="WYQ16" s="162"/>
      <c r="WYR16" s="162"/>
      <c r="WYS16" s="162"/>
      <c r="WYT16" s="162"/>
      <c r="WYU16" s="162"/>
      <c r="WYV16" s="162"/>
      <c r="WYW16" s="162"/>
      <c r="WYX16" s="162"/>
      <c r="WYY16" s="162"/>
      <c r="WYZ16" s="162"/>
      <c r="WZA16" s="162"/>
      <c r="WZB16" s="162"/>
      <c r="WZC16" s="162"/>
      <c r="WZD16" s="162"/>
      <c r="WZE16" s="162"/>
      <c r="WZF16" s="162"/>
      <c r="WZG16" s="162"/>
      <c r="WZH16" s="162"/>
      <c r="WZI16" s="162"/>
      <c r="WZJ16" s="162"/>
      <c r="WZK16" s="162"/>
      <c r="WZL16" s="162"/>
      <c r="WZM16" s="162"/>
      <c r="WZN16" s="162"/>
      <c r="WZO16" s="162"/>
      <c r="WZP16" s="162"/>
      <c r="WZQ16" s="162"/>
      <c r="WZR16" s="162"/>
      <c r="WZS16" s="162"/>
      <c r="WZT16" s="162"/>
      <c r="WZU16" s="162"/>
      <c r="WZV16" s="162"/>
      <c r="WZW16" s="162"/>
      <c r="WZX16" s="162"/>
      <c r="WZY16" s="162"/>
      <c r="WZZ16" s="162"/>
      <c r="XAA16" s="162"/>
      <c r="XAB16" s="162"/>
      <c r="XAC16" s="162"/>
      <c r="XAD16" s="162"/>
      <c r="XAE16" s="162"/>
      <c r="XAF16" s="162"/>
      <c r="XAG16" s="162"/>
      <c r="XAH16" s="162"/>
      <c r="XAI16" s="162"/>
      <c r="XAJ16" s="162"/>
      <c r="XAK16" s="162"/>
      <c r="XAL16" s="162"/>
      <c r="XAM16" s="162"/>
      <c r="XAN16" s="162"/>
      <c r="XAO16" s="162"/>
      <c r="XAP16" s="162"/>
      <c r="XAQ16" s="162"/>
      <c r="XAR16" s="162"/>
      <c r="XAS16" s="162"/>
      <c r="XAT16" s="162"/>
      <c r="XAU16" s="162"/>
      <c r="XAV16" s="162"/>
      <c r="XAW16" s="162"/>
      <c r="XAX16" s="162"/>
      <c r="XAY16" s="162"/>
      <c r="XAZ16" s="162"/>
      <c r="XBA16" s="162"/>
      <c r="XBB16" s="162"/>
      <c r="XBC16" s="162"/>
      <c r="XBD16" s="162"/>
      <c r="XBE16" s="162"/>
      <c r="XBF16" s="162"/>
      <c r="XBG16" s="162"/>
      <c r="XBH16" s="162"/>
      <c r="XBI16" s="162"/>
      <c r="XBJ16" s="162"/>
      <c r="XBK16" s="162"/>
      <c r="XBL16" s="162"/>
      <c r="XBM16" s="162"/>
      <c r="XBN16" s="162"/>
      <c r="XBO16" s="162"/>
      <c r="XBP16" s="162"/>
      <c r="XBQ16" s="162"/>
      <c r="XBR16" s="162"/>
      <c r="XBS16" s="162"/>
      <c r="XBT16" s="162"/>
      <c r="XBU16" s="162"/>
      <c r="XBV16" s="162"/>
      <c r="XBW16" s="162"/>
      <c r="XBX16" s="162"/>
      <c r="XBY16" s="162"/>
      <c r="XBZ16" s="162"/>
      <c r="XCA16" s="162"/>
      <c r="XCB16" s="162"/>
      <c r="XCC16" s="162"/>
      <c r="XCD16" s="162"/>
      <c r="XCE16" s="162"/>
      <c r="XCF16" s="162"/>
      <c r="XCG16" s="162"/>
      <c r="XCH16" s="162"/>
      <c r="XCI16" s="162"/>
      <c r="XCJ16" s="162"/>
      <c r="XCK16" s="162"/>
      <c r="XCL16" s="162"/>
      <c r="XCM16" s="162"/>
      <c r="XCN16" s="162"/>
      <c r="XCO16" s="162"/>
      <c r="XCP16" s="162"/>
      <c r="XCQ16" s="162"/>
      <c r="XCR16" s="162"/>
      <c r="XCS16" s="162"/>
      <c r="XCT16" s="162"/>
      <c r="XCU16" s="162"/>
      <c r="XCV16" s="162"/>
      <c r="XCW16" s="162"/>
      <c r="XCX16" s="162"/>
      <c r="XCY16" s="162"/>
      <c r="XCZ16" s="162"/>
      <c r="XDA16" s="162"/>
      <c r="XDB16" s="162"/>
      <c r="XDC16" s="162"/>
      <c r="XDD16" s="162"/>
      <c r="XDE16" s="162"/>
      <c r="XDF16" s="162"/>
      <c r="XDG16" s="162"/>
      <c r="XDH16" s="162"/>
      <c r="XDI16" s="162"/>
      <c r="XDJ16" s="162"/>
      <c r="XDK16" s="162"/>
      <c r="XDL16" s="162"/>
      <c r="XDM16" s="162"/>
      <c r="XDN16" s="162"/>
      <c r="XDO16" s="162"/>
      <c r="XDP16" s="162"/>
      <c r="XDQ16" s="162"/>
      <c r="XDR16" s="162"/>
      <c r="XDS16" s="162"/>
      <c r="XDT16" s="162"/>
      <c r="XDU16" s="162"/>
      <c r="XDV16" s="162"/>
      <c r="XDW16" s="162"/>
      <c r="XDX16" s="162"/>
      <c r="XDY16" s="162"/>
      <c r="XDZ16" s="162"/>
      <c r="XEA16" s="162"/>
      <c r="XEB16" s="162"/>
      <c r="XEC16" s="162"/>
      <c r="XED16" s="162"/>
      <c r="XEE16" s="162"/>
      <c r="XEF16" s="162"/>
      <c r="XEG16" s="162"/>
      <c r="XEH16" s="162"/>
      <c r="XEI16" s="162"/>
      <c r="XEJ16" s="162"/>
      <c r="XEK16" s="162"/>
      <c r="XEL16" s="162"/>
      <c r="XEM16" s="162"/>
      <c r="XEN16" s="162"/>
      <c r="XEO16" s="162"/>
      <c r="XEP16" s="162"/>
      <c r="XEQ16" s="162"/>
      <c r="XER16" s="162"/>
      <c r="XES16" s="162"/>
      <c r="XET16" s="162"/>
      <c r="XEU16" s="162"/>
      <c r="XEV16" s="162"/>
      <c r="XEW16" s="162"/>
      <c r="XEX16" s="162"/>
      <c r="XEY16" s="162"/>
      <c r="XEZ16" s="162"/>
      <c r="XFA16" s="162"/>
      <c r="XFB16" s="162"/>
    </row>
    <row r="17" spans="1:46" s="162" customFormat="1" ht="25.5" hidden="1">
      <c r="A17" s="162" t="s">
        <v>400</v>
      </c>
      <c r="F17" s="162" t="s">
        <v>398</v>
      </c>
      <c r="H17" s="165" t="s">
        <v>386</v>
      </c>
      <c r="L17" s="163" t="s">
        <v>383</v>
      </c>
      <c r="Z17" s="162" t="s">
        <v>392</v>
      </c>
      <c r="AD17" s="164" t="s">
        <v>395</v>
      </c>
      <c r="AE17" s="162" t="s">
        <v>396</v>
      </c>
    </row>
    <row r="18" spans="1:46" s="156" customFormat="1">
      <c r="A18" s="170"/>
      <c r="B18" s="170"/>
      <c r="C18" s="170"/>
      <c r="D18" s="170"/>
      <c r="E18" s="170"/>
      <c r="F18" s="170"/>
      <c r="H18" s="170"/>
      <c r="I18" s="170"/>
      <c r="J18" s="170"/>
      <c r="K18" s="170"/>
      <c r="L18" s="170"/>
      <c r="M18" s="170"/>
      <c r="N18" s="170"/>
      <c r="O18" s="170"/>
      <c r="P18" s="172"/>
      <c r="Q18" s="172"/>
      <c r="R18" s="172"/>
      <c r="S18" s="172"/>
      <c r="T18" s="172"/>
      <c r="U18" s="172"/>
      <c r="V18" s="172"/>
      <c r="W18" s="172"/>
      <c r="X18" s="170"/>
      <c r="Y18" s="170"/>
      <c r="Z18" s="170"/>
      <c r="AA18" s="170"/>
      <c r="AB18" s="170"/>
      <c r="AC18" s="170"/>
      <c r="AD18" s="170"/>
      <c r="AE18" s="170"/>
      <c r="AF18" s="170"/>
      <c r="AG18" s="170"/>
      <c r="AH18" s="177"/>
      <c r="AI18" s="177"/>
      <c r="AJ18" s="177"/>
      <c r="AK18" s="177"/>
      <c r="AL18" s="177"/>
      <c r="AM18" s="177"/>
      <c r="AN18" s="177"/>
      <c r="AO18" s="170"/>
      <c r="AP18" s="170"/>
      <c r="AQ18" s="170"/>
      <c r="AR18" s="170"/>
      <c r="AS18" s="170"/>
      <c r="AT18" s="170"/>
    </row>
    <row r="19" spans="1:46" s="156" customFormat="1">
      <c r="A19" s="170"/>
      <c r="B19" s="170"/>
      <c r="C19" s="170"/>
      <c r="D19" s="170"/>
      <c r="E19" s="170"/>
      <c r="F19" s="170"/>
      <c r="H19" s="170"/>
      <c r="I19" s="170"/>
      <c r="J19" s="170"/>
      <c r="K19" s="170"/>
      <c r="L19" s="170"/>
      <c r="M19" s="170"/>
      <c r="N19" s="170"/>
      <c r="O19" s="170"/>
      <c r="P19" s="172"/>
      <c r="Q19" s="172"/>
      <c r="R19" s="172"/>
      <c r="S19" s="172"/>
      <c r="T19" s="172"/>
      <c r="U19" s="172"/>
      <c r="V19" s="172"/>
      <c r="W19" s="172"/>
      <c r="X19" s="170"/>
      <c r="Y19" s="170"/>
      <c r="Z19" s="170"/>
      <c r="AA19" s="170"/>
      <c r="AB19" s="170"/>
      <c r="AC19" s="170"/>
      <c r="AD19" s="170"/>
      <c r="AE19" s="170"/>
      <c r="AF19" s="170"/>
      <c r="AG19" s="170"/>
      <c r="AH19" s="175"/>
      <c r="AI19" s="177"/>
      <c r="AJ19" s="177"/>
      <c r="AK19" s="177"/>
      <c r="AL19" s="177"/>
      <c r="AM19" s="177"/>
      <c r="AN19" s="177"/>
      <c r="AO19" s="170"/>
      <c r="AP19" s="170"/>
      <c r="AQ19" s="170"/>
      <c r="AR19" s="170"/>
      <c r="AS19" s="170"/>
      <c r="AT19" s="170"/>
    </row>
    <row r="20" spans="1:46" s="156" customFormat="1">
      <c r="A20" s="170"/>
      <c r="B20" s="170"/>
      <c r="C20" s="170"/>
      <c r="D20" s="170"/>
      <c r="E20" s="170"/>
      <c r="F20" s="170"/>
      <c r="G20" s="4"/>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row>
  </sheetData>
  <autoFilter ref="A4:AN4">
    <filterColumn colId="7">
      <filters>
        <filter val="ae-VIVIENDA"/>
      </filters>
    </filterColumn>
  </autoFilter>
  <mergeCells count="27">
    <mergeCell ref="AG2:AG4"/>
    <mergeCell ref="AI2:AT2"/>
    <mergeCell ref="AI3:AM3"/>
    <mergeCell ref="AN3:AN4"/>
    <mergeCell ref="AO3:AS3"/>
    <mergeCell ref="AT3:AT4"/>
    <mergeCell ref="O2:Q3"/>
    <mergeCell ref="R2:V3"/>
    <mergeCell ref="W2:W4"/>
    <mergeCell ref="X2:X4"/>
    <mergeCell ref="Y2:AF3"/>
    <mergeCell ref="B1:E1"/>
    <mergeCell ref="F1:AN1"/>
    <mergeCell ref="A2:A4"/>
    <mergeCell ref="B2:B4"/>
    <mergeCell ref="C2:C4"/>
    <mergeCell ref="D2:D4"/>
    <mergeCell ref="E2:E4"/>
    <mergeCell ref="F2:F4"/>
    <mergeCell ref="G2:G4"/>
    <mergeCell ref="H2:I3"/>
    <mergeCell ref="AH2:AH4"/>
    <mergeCell ref="J2:J4"/>
    <mergeCell ref="K2:K4"/>
    <mergeCell ref="L2:L4"/>
    <mergeCell ref="M2:M4"/>
    <mergeCell ref="N2:N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0"/>
  <sheetViews>
    <sheetView zoomScale="190" zoomScaleNormal="190" workbookViewId="0">
      <pane xSplit="1" ySplit="4" topLeftCell="B8" activePane="bottomRight" state="frozen"/>
      <selection activeCell="M8" sqref="M8"/>
      <selection pane="topRight" activeCell="M8" sqref="M8"/>
      <selection pane="bottomLeft" activeCell="M8" sqref="M8"/>
      <selection pane="bottomRight" activeCell="M8" sqref="M8"/>
    </sheetView>
  </sheetViews>
  <sheetFormatPr baseColWidth="10" defaultColWidth="11.42578125" defaultRowHeight="12.75"/>
  <cols>
    <col min="1" max="1" width="3.42578125" style="4" customWidth="1"/>
    <col min="2" max="2" width="14" style="4" customWidth="1"/>
    <col min="3" max="3" width="8.140625" style="4" customWidth="1"/>
    <col min="4" max="7" width="2.5703125" style="4" customWidth="1"/>
    <col min="8" max="8" width="14.85546875" style="4" customWidth="1"/>
    <col min="9" max="9" width="11.5703125" style="4" customWidth="1"/>
    <col min="10" max="10" width="13.28515625" style="4" customWidth="1"/>
    <col min="11" max="11" width="9.28515625" style="4" customWidth="1"/>
    <col min="12" max="12" width="6.28515625" style="4" customWidth="1"/>
    <col min="13" max="17" width="4.28515625" style="4" customWidth="1"/>
    <col min="18" max="18" width="13.42578125" style="4" customWidth="1"/>
    <col min="19" max="19" width="5.85546875" style="4" customWidth="1"/>
    <col min="20" max="20" width="4.140625" style="4" customWidth="1"/>
    <col min="21" max="21" width="3.7109375" style="4" customWidth="1"/>
    <col min="22" max="22" width="9.28515625" style="4" customWidth="1"/>
    <col min="23" max="23" width="13.42578125" style="4" customWidth="1"/>
    <col min="24" max="24" width="8.140625" style="4" customWidth="1"/>
    <col min="25" max="25" width="8.7109375" style="4" customWidth="1"/>
    <col min="26" max="26" width="6.140625" style="4" customWidth="1"/>
    <col min="27" max="31" width="4.85546875" style="4" customWidth="1"/>
    <col min="32" max="32" width="5.28515625" style="4" customWidth="1"/>
    <col min="33" max="33" width="4.140625" style="4" customWidth="1"/>
    <col min="34" max="34" width="14" style="4" customWidth="1"/>
    <col min="35" max="35" width="2.140625" style="4" customWidth="1"/>
    <col min="36" max="36" width="5.140625" style="4" customWidth="1"/>
    <col min="37" max="37" width="2.140625" style="4" customWidth="1"/>
    <col min="38" max="38" width="7.140625" style="4" customWidth="1"/>
    <col min="39" max="39" width="2.140625" style="4" customWidth="1"/>
    <col min="40" max="40" width="5" style="4" customWidth="1"/>
    <col min="41" max="41" width="13.5703125" style="4" customWidth="1"/>
    <col min="42" max="46" width="5.5703125" style="4" customWidth="1"/>
    <col min="47" max="47" width="13.42578125" style="4" customWidth="1"/>
    <col min="48" max="48" width="3.5703125" style="4" customWidth="1"/>
    <col min="49" max="49" width="9.28515625" style="4" customWidth="1"/>
    <col min="50" max="50" width="12.7109375" style="4" customWidth="1"/>
    <col min="51" max="51" width="7.7109375" style="4" customWidth="1"/>
    <col min="52" max="52" width="8.85546875" style="4" customWidth="1"/>
    <col min="53" max="53" width="6.5703125" style="4" customWidth="1"/>
    <col min="54" max="58" width="4.7109375" style="4" customWidth="1"/>
    <col min="59" max="60" width="5.140625" style="4" customWidth="1"/>
    <col min="61" max="61" width="14" style="4" customWidth="1"/>
    <col min="62" max="62" width="3.140625" style="4" customWidth="1"/>
    <col min="63" max="63" width="5" style="4" customWidth="1"/>
    <col min="64" max="64" width="3.140625" style="4" customWidth="1"/>
    <col min="65" max="65" width="6.7109375" style="4" customWidth="1"/>
    <col min="66" max="66" width="3.140625" style="4" customWidth="1"/>
    <col min="67" max="67" width="5" style="4" customWidth="1"/>
    <col min="68" max="68" width="14.140625" style="4" customWidth="1"/>
    <col min="69" max="73" width="5.140625" style="4" customWidth="1"/>
    <col min="74" max="74" width="4.42578125" style="4" customWidth="1"/>
    <col min="75" max="75" width="8.7109375" style="4" customWidth="1"/>
    <col min="76" max="76" width="12.140625" style="4" customWidth="1"/>
    <col min="77" max="77" width="7.42578125" style="4" customWidth="1"/>
    <col min="78" max="78" width="9.140625" style="4" customWidth="1"/>
    <col min="79" max="79" width="6" style="4" customWidth="1"/>
    <col min="80" max="84" width="5" style="4" customWidth="1"/>
    <col min="85" max="86" width="4.7109375" style="4" customWidth="1"/>
    <col min="87" max="87" width="13.28515625" style="4" customWidth="1"/>
    <col min="88" max="88" width="3.5703125" style="4" customWidth="1"/>
    <col min="89" max="89" width="5.42578125" style="4" customWidth="1"/>
    <col min="90" max="90" width="3.5703125" style="4" customWidth="1"/>
    <col min="91" max="91" width="6.28515625" style="4" customWidth="1"/>
    <col min="92" max="92" width="3.5703125" style="4" customWidth="1"/>
    <col min="93" max="93" width="4.85546875" style="4" customWidth="1"/>
    <col min="94" max="94" width="13.42578125" style="4" customWidth="1"/>
    <col min="95" max="99" width="5.42578125" style="4" customWidth="1"/>
    <col min="100" max="16384" width="11.42578125" style="4"/>
  </cols>
  <sheetData>
    <row r="1" spans="1:99" s="86" customFormat="1" ht="21.75" customHeight="1">
      <c r="A1" s="463" t="s">
        <v>288</v>
      </c>
      <c r="B1" s="466" t="s">
        <v>289</v>
      </c>
      <c r="C1" s="88" t="s">
        <v>277</v>
      </c>
      <c r="D1" s="458" t="s">
        <v>292</v>
      </c>
      <c r="E1" s="459"/>
      <c r="F1" s="459"/>
      <c r="G1" s="459"/>
      <c r="H1" s="322" t="s">
        <v>286</v>
      </c>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3"/>
      <c r="BM1" s="323"/>
      <c r="BN1" s="323"/>
      <c r="BO1" s="323"/>
      <c r="BP1" s="323"/>
      <c r="BQ1" s="323"/>
      <c r="BR1" s="323"/>
      <c r="BS1" s="323"/>
      <c r="BT1" s="323"/>
      <c r="BU1" s="323"/>
      <c r="BV1" s="323"/>
      <c r="BW1" s="323"/>
      <c r="BX1" s="323"/>
      <c r="BY1" s="323"/>
      <c r="BZ1" s="323"/>
      <c r="CA1" s="323"/>
      <c r="CB1" s="323"/>
      <c r="CC1" s="323"/>
      <c r="CD1" s="323"/>
      <c r="CE1" s="323"/>
      <c r="CF1" s="323"/>
      <c r="CG1" s="323"/>
      <c r="CH1" s="323"/>
      <c r="CI1" s="323"/>
      <c r="CJ1" s="323"/>
      <c r="CK1" s="323"/>
      <c r="CL1" s="323"/>
      <c r="CM1" s="323"/>
      <c r="CN1" s="323"/>
      <c r="CO1" s="323"/>
      <c r="CP1" s="323"/>
      <c r="CQ1" s="323"/>
      <c r="CR1" s="323"/>
      <c r="CS1" s="323"/>
      <c r="CT1" s="323"/>
      <c r="CU1" s="323"/>
    </row>
    <row r="2" spans="1:99" s="86" customFormat="1" ht="19.5" customHeight="1">
      <c r="A2" s="464"/>
      <c r="B2" s="467"/>
      <c r="C2" s="469" t="s">
        <v>290</v>
      </c>
      <c r="D2" s="127"/>
      <c r="E2" s="460" t="s">
        <v>271</v>
      </c>
      <c r="F2" s="472" t="s">
        <v>272</v>
      </c>
      <c r="G2" s="460" t="s">
        <v>273</v>
      </c>
      <c r="H2" s="455" t="s">
        <v>324</v>
      </c>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83" t="s">
        <v>325</v>
      </c>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c r="BT2" s="483"/>
      <c r="BU2" s="483"/>
      <c r="BV2" s="496" t="s">
        <v>332</v>
      </c>
      <c r="BW2" s="496"/>
      <c r="BX2" s="496"/>
      <c r="BY2" s="496"/>
      <c r="BZ2" s="496"/>
      <c r="CA2" s="496"/>
      <c r="CB2" s="496"/>
      <c r="CC2" s="496"/>
      <c r="CD2" s="496"/>
      <c r="CE2" s="496"/>
      <c r="CF2" s="496"/>
      <c r="CG2" s="496"/>
      <c r="CH2" s="496"/>
      <c r="CI2" s="496"/>
      <c r="CJ2" s="496"/>
      <c r="CK2" s="496"/>
      <c r="CL2" s="496"/>
      <c r="CM2" s="496"/>
      <c r="CN2" s="496"/>
      <c r="CO2" s="496"/>
      <c r="CP2" s="496"/>
      <c r="CQ2" s="496"/>
      <c r="CR2" s="496"/>
      <c r="CS2" s="496"/>
      <c r="CT2" s="496"/>
      <c r="CU2" s="497"/>
    </row>
    <row r="3" spans="1:99" s="87" customFormat="1" ht="46.5" customHeight="1">
      <c r="A3" s="464"/>
      <c r="B3" s="467"/>
      <c r="C3" s="470"/>
      <c r="D3" s="128" t="s">
        <v>291</v>
      </c>
      <c r="E3" s="461"/>
      <c r="F3" s="473"/>
      <c r="G3" s="461"/>
      <c r="H3" s="331" t="s">
        <v>293</v>
      </c>
      <c r="I3" s="331" t="s">
        <v>333</v>
      </c>
      <c r="J3" s="327" t="s">
        <v>294</v>
      </c>
      <c r="K3" s="328"/>
      <c r="L3" s="329"/>
      <c r="M3" s="327" t="s">
        <v>298</v>
      </c>
      <c r="N3" s="328"/>
      <c r="O3" s="328"/>
      <c r="P3" s="328"/>
      <c r="Q3" s="329"/>
      <c r="R3" s="325" t="s">
        <v>299</v>
      </c>
      <c r="S3" s="334" t="s">
        <v>300</v>
      </c>
      <c r="T3" s="336" t="s">
        <v>301</v>
      </c>
      <c r="U3" s="334" t="s">
        <v>288</v>
      </c>
      <c r="V3" s="331" t="s">
        <v>304</v>
      </c>
      <c r="W3" s="331" t="s">
        <v>305</v>
      </c>
      <c r="X3" s="454" t="s">
        <v>306</v>
      </c>
      <c r="Y3" s="454"/>
      <c r="Z3" s="454"/>
      <c r="AA3" s="457" t="s">
        <v>279</v>
      </c>
      <c r="AB3" s="457"/>
      <c r="AC3" s="457"/>
      <c r="AD3" s="457"/>
      <c r="AE3" s="457"/>
      <c r="AF3" s="475" t="s">
        <v>300</v>
      </c>
      <c r="AG3" s="336" t="s">
        <v>301</v>
      </c>
      <c r="AH3" s="440" t="s">
        <v>307</v>
      </c>
      <c r="AI3" s="324" t="s">
        <v>303</v>
      </c>
      <c r="AJ3" s="324"/>
      <c r="AK3" s="324"/>
      <c r="AL3" s="324"/>
      <c r="AM3" s="324"/>
      <c r="AN3" s="324"/>
      <c r="AO3" s="325" t="s">
        <v>280</v>
      </c>
      <c r="AP3" s="327" t="s">
        <v>287</v>
      </c>
      <c r="AQ3" s="328"/>
      <c r="AR3" s="328"/>
      <c r="AS3" s="328"/>
      <c r="AT3" s="329"/>
      <c r="AU3" s="481" t="s">
        <v>326</v>
      </c>
      <c r="AV3" s="491" t="s">
        <v>288</v>
      </c>
      <c r="AW3" s="492" t="s">
        <v>273</v>
      </c>
      <c r="AX3" s="492" t="s">
        <v>305</v>
      </c>
      <c r="AY3" s="494" t="s">
        <v>302</v>
      </c>
      <c r="AZ3" s="494"/>
      <c r="BA3" s="494"/>
      <c r="BB3" s="495" t="s">
        <v>279</v>
      </c>
      <c r="BC3" s="495"/>
      <c r="BD3" s="495"/>
      <c r="BE3" s="495"/>
      <c r="BF3" s="495"/>
      <c r="BG3" s="484" t="s">
        <v>300</v>
      </c>
      <c r="BH3" s="486" t="s">
        <v>301</v>
      </c>
      <c r="BI3" s="488" t="s">
        <v>307</v>
      </c>
      <c r="BJ3" s="490" t="s">
        <v>303</v>
      </c>
      <c r="BK3" s="490"/>
      <c r="BL3" s="490"/>
      <c r="BM3" s="490"/>
      <c r="BN3" s="490"/>
      <c r="BO3" s="490"/>
      <c r="BP3" s="481" t="s">
        <v>280</v>
      </c>
      <c r="BQ3" s="478" t="s">
        <v>334</v>
      </c>
      <c r="BR3" s="479"/>
      <c r="BS3" s="479"/>
      <c r="BT3" s="479"/>
      <c r="BU3" s="480"/>
      <c r="BV3" s="498" t="s">
        <v>288</v>
      </c>
      <c r="BW3" s="500" t="s">
        <v>273</v>
      </c>
      <c r="BX3" s="500" t="s">
        <v>335</v>
      </c>
      <c r="BY3" s="502" t="s">
        <v>302</v>
      </c>
      <c r="BZ3" s="502"/>
      <c r="CA3" s="502"/>
      <c r="CB3" s="503" t="s">
        <v>279</v>
      </c>
      <c r="CC3" s="503"/>
      <c r="CD3" s="503"/>
      <c r="CE3" s="503"/>
      <c r="CF3" s="503"/>
      <c r="CG3" s="504" t="s">
        <v>300</v>
      </c>
      <c r="CH3" s="505" t="s">
        <v>301</v>
      </c>
      <c r="CI3" s="507" t="s">
        <v>307</v>
      </c>
      <c r="CJ3" s="509" t="s">
        <v>303</v>
      </c>
      <c r="CK3" s="509"/>
      <c r="CL3" s="509"/>
      <c r="CM3" s="509"/>
      <c r="CN3" s="509"/>
      <c r="CO3" s="509"/>
      <c r="CP3" s="510" t="s">
        <v>280</v>
      </c>
      <c r="CQ3" s="511" t="s">
        <v>334</v>
      </c>
      <c r="CR3" s="512"/>
      <c r="CS3" s="512"/>
      <c r="CT3" s="512"/>
      <c r="CU3" s="513"/>
    </row>
    <row r="4" spans="1:99" s="87" customFormat="1" ht="22.5" customHeight="1">
      <c r="A4" s="465"/>
      <c r="B4" s="468"/>
      <c r="C4" s="471"/>
      <c r="D4" s="129"/>
      <c r="E4" s="462"/>
      <c r="F4" s="474"/>
      <c r="G4" s="462"/>
      <c r="H4" s="332"/>
      <c r="I4" s="332"/>
      <c r="J4" s="116" t="s">
        <v>297</v>
      </c>
      <c r="K4" s="116" t="s">
        <v>295</v>
      </c>
      <c r="L4" s="116" t="s">
        <v>296</v>
      </c>
      <c r="M4" s="116">
        <v>2021</v>
      </c>
      <c r="N4" s="116">
        <v>2022</v>
      </c>
      <c r="O4" s="116">
        <v>2023</v>
      </c>
      <c r="P4" s="116">
        <v>2024</v>
      </c>
      <c r="Q4" s="116">
        <v>2025</v>
      </c>
      <c r="R4" s="333"/>
      <c r="S4" s="335"/>
      <c r="T4" s="337"/>
      <c r="U4" s="335"/>
      <c r="V4" s="332"/>
      <c r="W4" s="332"/>
      <c r="X4" s="117" t="s">
        <v>297</v>
      </c>
      <c r="Y4" s="117" t="s">
        <v>295</v>
      </c>
      <c r="Z4" s="117" t="s">
        <v>296</v>
      </c>
      <c r="AA4" s="117">
        <v>2021</v>
      </c>
      <c r="AB4" s="117">
        <v>2022</v>
      </c>
      <c r="AC4" s="117">
        <v>2023</v>
      </c>
      <c r="AD4" s="117">
        <v>2024</v>
      </c>
      <c r="AE4" s="117">
        <v>2025</v>
      </c>
      <c r="AF4" s="476"/>
      <c r="AG4" s="477"/>
      <c r="AH4" s="326"/>
      <c r="AI4" s="118" t="s">
        <v>288</v>
      </c>
      <c r="AJ4" s="119" t="s">
        <v>308</v>
      </c>
      <c r="AK4" s="118" t="s">
        <v>288</v>
      </c>
      <c r="AL4" s="119" t="s">
        <v>310</v>
      </c>
      <c r="AM4" s="118" t="s">
        <v>288</v>
      </c>
      <c r="AN4" s="119" t="s">
        <v>309</v>
      </c>
      <c r="AO4" s="326"/>
      <c r="AP4" s="120">
        <v>2021</v>
      </c>
      <c r="AQ4" s="120">
        <v>2022</v>
      </c>
      <c r="AR4" s="120">
        <v>2023</v>
      </c>
      <c r="AS4" s="120">
        <v>2024</v>
      </c>
      <c r="AT4" s="120">
        <v>2025</v>
      </c>
      <c r="AU4" s="482"/>
      <c r="AV4" s="485"/>
      <c r="AW4" s="493"/>
      <c r="AX4" s="493"/>
      <c r="AY4" s="121" t="s">
        <v>297</v>
      </c>
      <c r="AZ4" s="121" t="s">
        <v>295</v>
      </c>
      <c r="BA4" s="121" t="s">
        <v>296</v>
      </c>
      <c r="BB4" s="121">
        <v>2021</v>
      </c>
      <c r="BC4" s="121">
        <v>2022</v>
      </c>
      <c r="BD4" s="121">
        <v>2023</v>
      </c>
      <c r="BE4" s="121">
        <v>2024</v>
      </c>
      <c r="BF4" s="121">
        <v>2025</v>
      </c>
      <c r="BG4" s="485"/>
      <c r="BH4" s="487"/>
      <c r="BI4" s="489"/>
      <c r="BJ4" s="122" t="s">
        <v>288</v>
      </c>
      <c r="BK4" s="123" t="s">
        <v>308</v>
      </c>
      <c r="BL4" s="122" t="s">
        <v>288</v>
      </c>
      <c r="BM4" s="123" t="s">
        <v>310</v>
      </c>
      <c r="BN4" s="122" t="s">
        <v>288</v>
      </c>
      <c r="BO4" s="123" t="s">
        <v>309</v>
      </c>
      <c r="BP4" s="489"/>
      <c r="BQ4" s="121">
        <v>2021</v>
      </c>
      <c r="BR4" s="121">
        <v>2022</v>
      </c>
      <c r="BS4" s="121">
        <v>2023</v>
      </c>
      <c r="BT4" s="121">
        <v>2024</v>
      </c>
      <c r="BU4" s="121">
        <v>2025</v>
      </c>
      <c r="BV4" s="499"/>
      <c r="BW4" s="501"/>
      <c r="BX4" s="501"/>
      <c r="BY4" s="124" t="s">
        <v>297</v>
      </c>
      <c r="BZ4" s="124" t="s">
        <v>295</v>
      </c>
      <c r="CA4" s="124" t="s">
        <v>296</v>
      </c>
      <c r="CB4" s="124">
        <v>2021</v>
      </c>
      <c r="CC4" s="124">
        <v>2022</v>
      </c>
      <c r="CD4" s="124">
        <v>2023</v>
      </c>
      <c r="CE4" s="124">
        <v>2024</v>
      </c>
      <c r="CF4" s="124">
        <v>2025</v>
      </c>
      <c r="CG4" s="499"/>
      <c r="CH4" s="506"/>
      <c r="CI4" s="508"/>
      <c r="CJ4" s="125" t="s">
        <v>288</v>
      </c>
      <c r="CK4" s="126" t="s">
        <v>308</v>
      </c>
      <c r="CL4" s="125" t="s">
        <v>288</v>
      </c>
      <c r="CM4" s="126" t="s">
        <v>310</v>
      </c>
      <c r="CN4" s="125" t="s">
        <v>288</v>
      </c>
      <c r="CO4" s="126" t="s">
        <v>309</v>
      </c>
      <c r="CP4" s="508"/>
      <c r="CQ4" s="124">
        <v>2021</v>
      </c>
      <c r="CR4" s="124">
        <v>2022</v>
      </c>
      <c r="CS4" s="124">
        <v>2023</v>
      </c>
      <c r="CT4" s="124">
        <v>2024</v>
      </c>
      <c r="CU4" s="124">
        <v>2025</v>
      </c>
    </row>
    <row r="5" spans="1:99" s="99" customFormat="1" ht="50.25">
      <c r="A5" s="92">
        <v>1</v>
      </c>
      <c r="B5" s="92" t="s">
        <v>337</v>
      </c>
      <c r="C5" s="92">
        <v>2</v>
      </c>
      <c r="D5" s="92">
        <v>1</v>
      </c>
      <c r="E5" s="92">
        <v>3</v>
      </c>
      <c r="F5" s="92">
        <v>5</v>
      </c>
      <c r="G5" s="92">
        <v>1</v>
      </c>
      <c r="H5" s="92" t="s">
        <v>352</v>
      </c>
      <c r="I5" s="92" t="s">
        <v>339</v>
      </c>
      <c r="J5" s="93" t="s">
        <v>311</v>
      </c>
      <c r="K5" s="108">
        <v>0.45200000000000001</v>
      </c>
      <c r="L5" s="108">
        <v>0.35199999999999998</v>
      </c>
      <c r="M5" s="108">
        <f t="shared" ref="M5:M10" si="0">K5</f>
        <v>0.45200000000000001</v>
      </c>
      <c r="N5" s="108">
        <f t="shared" ref="N5:Q10" si="1">L5-5%</f>
        <v>0.30199999999999999</v>
      </c>
      <c r="O5" s="108">
        <f t="shared" si="1"/>
        <v>0.40200000000000002</v>
      </c>
      <c r="P5" s="108">
        <f t="shared" si="1"/>
        <v>0.252</v>
      </c>
      <c r="Q5" s="108">
        <f t="shared" si="1"/>
        <v>0.35200000000000004</v>
      </c>
      <c r="R5" s="93">
        <v>1</v>
      </c>
      <c r="S5" s="92" t="s">
        <v>336</v>
      </c>
      <c r="T5" s="92" t="s">
        <v>321</v>
      </c>
      <c r="U5" s="92" t="s">
        <v>312</v>
      </c>
      <c r="V5" s="92" t="s">
        <v>341</v>
      </c>
      <c r="W5" s="92" t="s">
        <v>342</v>
      </c>
      <c r="X5" s="92" t="s">
        <v>340</v>
      </c>
      <c r="Y5" s="92">
        <v>0</v>
      </c>
      <c r="Z5" s="94">
        <v>48000</v>
      </c>
      <c r="AA5" s="115">
        <f t="shared" ref="AA5:AA10" si="2">Z5/5</f>
        <v>9600</v>
      </c>
      <c r="AB5" s="115">
        <f t="shared" ref="AB5:AE10" si="3">AA5</f>
        <v>9600</v>
      </c>
      <c r="AC5" s="115">
        <f t="shared" si="3"/>
        <v>9600</v>
      </c>
      <c r="AD5" s="115">
        <f t="shared" si="3"/>
        <v>9600</v>
      </c>
      <c r="AE5" s="115">
        <f t="shared" si="3"/>
        <v>9600</v>
      </c>
      <c r="AF5" s="95" t="s">
        <v>314</v>
      </c>
      <c r="AG5" s="95" t="s">
        <v>313</v>
      </c>
      <c r="AH5" s="96">
        <v>0.2</v>
      </c>
      <c r="AI5" s="95">
        <v>24.33</v>
      </c>
      <c r="AJ5" s="95" t="s">
        <v>343</v>
      </c>
      <c r="AK5" s="95"/>
      <c r="AL5" s="95" t="s">
        <v>344</v>
      </c>
      <c r="AM5" s="95"/>
      <c r="AN5" s="95" t="s">
        <v>331</v>
      </c>
      <c r="AO5" s="90">
        <f>Z5*10000*6.96</f>
        <v>3340800000</v>
      </c>
      <c r="AP5" s="109">
        <f>AO5/5</f>
        <v>668160000</v>
      </c>
      <c r="AQ5" s="109">
        <f t="shared" ref="AQ5:AT7" si="4">AP5</f>
        <v>668160000</v>
      </c>
      <c r="AR5" s="109">
        <f t="shared" si="4"/>
        <v>668160000</v>
      </c>
      <c r="AS5" s="109">
        <f t="shared" si="4"/>
        <v>668160000</v>
      </c>
      <c r="AT5" s="109">
        <f t="shared" si="4"/>
        <v>668160000</v>
      </c>
      <c r="AU5" s="95" t="s">
        <v>347</v>
      </c>
      <c r="AV5" s="101" t="s">
        <v>348</v>
      </c>
      <c r="AW5" s="110" t="s">
        <v>327</v>
      </c>
      <c r="AX5" s="110" t="s">
        <v>338</v>
      </c>
      <c r="AY5" s="101" t="s">
        <v>340</v>
      </c>
      <c r="AZ5" s="101">
        <v>0</v>
      </c>
      <c r="BA5" s="106">
        <v>1000</v>
      </c>
      <c r="BB5" s="106">
        <v>200</v>
      </c>
      <c r="BC5" s="106">
        <v>200</v>
      </c>
      <c r="BD5" s="106">
        <v>200</v>
      </c>
      <c r="BE5" s="106">
        <v>200</v>
      </c>
      <c r="BF5" s="106">
        <v>200</v>
      </c>
      <c r="BG5" s="110" t="s">
        <v>328</v>
      </c>
      <c r="BH5" s="110" t="s">
        <v>321</v>
      </c>
      <c r="BI5" s="102">
        <v>0.1</v>
      </c>
      <c r="BJ5" s="95">
        <v>24.33</v>
      </c>
      <c r="BK5" s="95" t="s">
        <v>343</v>
      </c>
      <c r="BL5" s="95"/>
      <c r="BM5" s="95" t="s">
        <v>344</v>
      </c>
      <c r="BN5" s="95"/>
      <c r="BO5" s="95" t="s">
        <v>331</v>
      </c>
      <c r="BP5" s="112">
        <f>BA5*10000*6.96</f>
        <v>69600000</v>
      </c>
      <c r="BQ5" s="111">
        <f>BP5/5</f>
        <v>13920000</v>
      </c>
      <c r="BR5" s="111">
        <f t="shared" ref="BR5:BU7" si="5">BQ5</f>
        <v>13920000</v>
      </c>
      <c r="BS5" s="111">
        <f t="shared" si="5"/>
        <v>13920000</v>
      </c>
      <c r="BT5" s="111">
        <f t="shared" si="5"/>
        <v>13920000</v>
      </c>
      <c r="BU5" s="111">
        <f t="shared" si="5"/>
        <v>13920000</v>
      </c>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row>
    <row r="6" spans="1:99" s="99" customFormat="1" ht="50.25">
      <c r="A6" s="92">
        <v>1</v>
      </c>
      <c r="B6" s="92" t="s">
        <v>337</v>
      </c>
      <c r="C6" s="92">
        <v>2</v>
      </c>
      <c r="D6" s="92">
        <v>1</v>
      </c>
      <c r="E6" s="92">
        <v>3</v>
      </c>
      <c r="F6" s="92">
        <v>5</v>
      </c>
      <c r="G6" s="92">
        <v>1</v>
      </c>
      <c r="H6" s="92" t="s">
        <v>352</v>
      </c>
      <c r="I6" s="92" t="s">
        <v>339</v>
      </c>
      <c r="J6" s="93" t="s">
        <v>311</v>
      </c>
      <c r="K6" s="108">
        <v>0.45200000000000001</v>
      </c>
      <c r="L6" s="108">
        <v>0.35199999999999998</v>
      </c>
      <c r="M6" s="108">
        <f t="shared" si="0"/>
        <v>0.45200000000000001</v>
      </c>
      <c r="N6" s="108">
        <f t="shared" si="1"/>
        <v>0.30199999999999999</v>
      </c>
      <c r="O6" s="108">
        <f t="shared" si="1"/>
        <v>0.40200000000000002</v>
      </c>
      <c r="P6" s="108">
        <f t="shared" si="1"/>
        <v>0.252</v>
      </c>
      <c r="Q6" s="108">
        <f t="shared" si="1"/>
        <v>0.35200000000000004</v>
      </c>
      <c r="R6" s="93">
        <v>1</v>
      </c>
      <c r="S6" s="92" t="s">
        <v>336</v>
      </c>
      <c r="T6" s="92" t="s">
        <v>321</v>
      </c>
      <c r="U6" s="92" t="s">
        <v>312</v>
      </c>
      <c r="V6" s="92" t="s">
        <v>341</v>
      </c>
      <c r="W6" s="92" t="s">
        <v>342</v>
      </c>
      <c r="X6" s="92" t="s">
        <v>340</v>
      </c>
      <c r="Y6" s="92">
        <v>0</v>
      </c>
      <c r="Z6" s="94">
        <v>48000</v>
      </c>
      <c r="AA6" s="115">
        <f t="shared" si="2"/>
        <v>9600</v>
      </c>
      <c r="AB6" s="115">
        <f t="shared" si="3"/>
        <v>9600</v>
      </c>
      <c r="AC6" s="115">
        <f t="shared" si="3"/>
        <v>9600</v>
      </c>
      <c r="AD6" s="115">
        <f t="shared" si="3"/>
        <v>9600</v>
      </c>
      <c r="AE6" s="115">
        <f t="shared" si="3"/>
        <v>9600</v>
      </c>
      <c r="AF6" s="95" t="s">
        <v>314</v>
      </c>
      <c r="AG6" s="95" t="s">
        <v>313</v>
      </c>
      <c r="AH6" s="96">
        <v>0.2</v>
      </c>
      <c r="AI6" s="95">
        <v>24.33</v>
      </c>
      <c r="AJ6" s="95" t="s">
        <v>343</v>
      </c>
      <c r="AK6" s="95"/>
      <c r="AL6" s="95" t="s">
        <v>344</v>
      </c>
      <c r="AM6" s="95"/>
      <c r="AN6" s="95" t="s">
        <v>331</v>
      </c>
      <c r="AO6" s="90">
        <f>Z6*10000*6.96</f>
        <v>3340800000</v>
      </c>
      <c r="AP6" s="109">
        <f>AO6/5</f>
        <v>668160000</v>
      </c>
      <c r="AQ6" s="109">
        <f t="shared" si="4"/>
        <v>668160000</v>
      </c>
      <c r="AR6" s="109">
        <f t="shared" si="4"/>
        <v>668160000</v>
      </c>
      <c r="AS6" s="109">
        <f t="shared" si="4"/>
        <v>668160000</v>
      </c>
      <c r="AT6" s="109">
        <f t="shared" si="4"/>
        <v>668160000</v>
      </c>
      <c r="AU6" s="95" t="s">
        <v>347</v>
      </c>
      <c r="AV6" s="101" t="s">
        <v>348</v>
      </c>
      <c r="AW6" s="110" t="s">
        <v>327</v>
      </c>
      <c r="AX6" s="110" t="s">
        <v>338</v>
      </c>
      <c r="AY6" s="101" t="s">
        <v>340</v>
      </c>
      <c r="AZ6" s="101">
        <v>0</v>
      </c>
      <c r="BA6" s="106">
        <v>1000</v>
      </c>
      <c r="BB6" s="106">
        <v>200</v>
      </c>
      <c r="BC6" s="106">
        <v>200</v>
      </c>
      <c r="BD6" s="106">
        <v>200</v>
      </c>
      <c r="BE6" s="106">
        <v>200</v>
      </c>
      <c r="BF6" s="106">
        <v>200</v>
      </c>
      <c r="BG6" s="110" t="s">
        <v>329</v>
      </c>
      <c r="BH6" s="110" t="s">
        <v>321</v>
      </c>
      <c r="BI6" s="102">
        <v>0.1</v>
      </c>
      <c r="BJ6" s="95">
        <v>24.33</v>
      </c>
      <c r="BK6" s="95" t="s">
        <v>343</v>
      </c>
      <c r="BL6" s="95"/>
      <c r="BM6" s="95" t="s">
        <v>344</v>
      </c>
      <c r="BN6" s="95"/>
      <c r="BO6" s="95" t="s">
        <v>331</v>
      </c>
      <c r="BP6" s="112">
        <f>BA6*10000*6.96</f>
        <v>69600000</v>
      </c>
      <c r="BQ6" s="111">
        <f>BP6/5</f>
        <v>13920000</v>
      </c>
      <c r="BR6" s="111">
        <f t="shared" si="5"/>
        <v>13920000</v>
      </c>
      <c r="BS6" s="111">
        <f t="shared" si="5"/>
        <v>13920000</v>
      </c>
      <c r="BT6" s="111">
        <f t="shared" si="5"/>
        <v>13920000</v>
      </c>
      <c r="BU6" s="111">
        <f t="shared" si="5"/>
        <v>13920000</v>
      </c>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row>
    <row r="7" spans="1:99" s="99" customFormat="1" ht="50.25">
      <c r="A7" s="92">
        <v>1</v>
      </c>
      <c r="B7" s="92" t="s">
        <v>337</v>
      </c>
      <c r="C7" s="92">
        <v>2</v>
      </c>
      <c r="D7" s="92">
        <v>1</v>
      </c>
      <c r="E7" s="92">
        <v>3</v>
      </c>
      <c r="F7" s="92">
        <v>5</v>
      </c>
      <c r="G7" s="92">
        <v>1</v>
      </c>
      <c r="H7" s="92" t="s">
        <v>352</v>
      </c>
      <c r="I7" s="92" t="s">
        <v>339</v>
      </c>
      <c r="J7" s="93" t="s">
        <v>311</v>
      </c>
      <c r="K7" s="108">
        <v>0.45200000000000001</v>
      </c>
      <c r="L7" s="108">
        <v>0.35199999999999998</v>
      </c>
      <c r="M7" s="108">
        <f t="shared" si="0"/>
        <v>0.45200000000000001</v>
      </c>
      <c r="N7" s="108">
        <f t="shared" si="1"/>
        <v>0.30199999999999999</v>
      </c>
      <c r="O7" s="108">
        <f t="shared" si="1"/>
        <v>0.40200000000000002</v>
      </c>
      <c r="P7" s="108">
        <f t="shared" si="1"/>
        <v>0.252</v>
      </c>
      <c r="Q7" s="108">
        <f t="shared" si="1"/>
        <v>0.35200000000000004</v>
      </c>
      <c r="R7" s="93">
        <v>1</v>
      </c>
      <c r="S7" s="92" t="s">
        <v>336</v>
      </c>
      <c r="T7" s="92" t="s">
        <v>321</v>
      </c>
      <c r="U7" s="92" t="s">
        <v>312</v>
      </c>
      <c r="V7" s="92" t="s">
        <v>341</v>
      </c>
      <c r="W7" s="92" t="s">
        <v>342</v>
      </c>
      <c r="X7" s="92" t="s">
        <v>340</v>
      </c>
      <c r="Y7" s="92">
        <v>0</v>
      </c>
      <c r="Z7" s="94">
        <v>48000</v>
      </c>
      <c r="AA7" s="115">
        <f t="shared" si="2"/>
        <v>9600</v>
      </c>
      <c r="AB7" s="115">
        <f t="shared" si="3"/>
        <v>9600</v>
      </c>
      <c r="AC7" s="115">
        <f t="shared" si="3"/>
        <v>9600</v>
      </c>
      <c r="AD7" s="115">
        <f t="shared" si="3"/>
        <v>9600</v>
      </c>
      <c r="AE7" s="115">
        <f t="shared" si="3"/>
        <v>9600</v>
      </c>
      <c r="AF7" s="95" t="s">
        <v>314</v>
      </c>
      <c r="AG7" s="95" t="s">
        <v>313</v>
      </c>
      <c r="AH7" s="96">
        <v>0.2</v>
      </c>
      <c r="AI7" s="95">
        <v>24.33</v>
      </c>
      <c r="AJ7" s="95" t="s">
        <v>343</v>
      </c>
      <c r="AK7" s="95"/>
      <c r="AL7" s="95" t="s">
        <v>344</v>
      </c>
      <c r="AM7" s="95"/>
      <c r="AN7" s="95" t="s">
        <v>331</v>
      </c>
      <c r="AO7" s="90">
        <f>Z7*10000*6.96</f>
        <v>3340800000</v>
      </c>
      <c r="AP7" s="109">
        <f>AO7/5</f>
        <v>668160000</v>
      </c>
      <c r="AQ7" s="109">
        <f t="shared" si="4"/>
        <v>668160000</v>
      </c>
      <c r="AR7" s="109">
        <f t="shared" si="4"/>
        <v>668160000</v>
      </c>
      <c r="AS7" s="109">
        <f t="shared" si="4"/>
        <v>668160000</v>
      </c>
      <c r="AT7" s="109">
        <f t="shared" si="4"/>
        <v>668160000</v>
      </c>
      <c r="AU7" s="95" t="s">
        <v>347</v>
      </c>
      <c r="AV7" s="101" t="s">
        <v>348</v>
      </c>
      <c r="AW7" s="110" t="s">
        <v>327</v>
      </c>
      <c r="AX7" s="110" t="s">
        <v>338</v>
      </c>
      <c r="AY7" s="101" t="s">
        <v>340</v>
      </c>
      <c r="AZ7" s="101">
        <v>0</v>
      </c>
      <c r="BA7" s="106">
        <v>1000</v>
      </c>
      <c r="BB7" s="106">
        <v>200</v>
      </c>
      <c r="BC7" s="106">
        <v>200</v>
      </c>
      <c r="BD7" s="106">
        <v>200</v>
      </c>
      <c r="BE7" s="106">
        <v>200</v>
      </c>
      <c r="BF7" s="106">
        <v>200</v>
      </c>
      <c r="BG7" s="110" t="s">
        <v>329</v>
      </c>
      <c r="BH7" s="110" t="s">
        <v>321</v>
      </c>
      <c r="BI7" s="102">
        <v>0.1</v>
      </c>
      <c r="BJ7" s="95">
        <v>24.33</v>
      </c>
      <c r="BK7" s="95" t="s">
        <v>343</v>
      </c>
      <c r="BL7" s="95"/>
      <c r="BM7" s="95" t="s">
        <v>344</v>
      </c>
      <c r="BN7" s="95"/>
      <c r="BO7" s="95" t="s">
        <v>331</v>
      </c>
      <c r="BP7" s="112">
        <f>BA7*10000*6.96</f>
        <v>69600000</v>
      </c>
      <c r="BQ7" s="111">
        <f>BP7/5</f>
        <v>13920000</v>
      </c>
      <c r="BR7" s="111">
        <f t="shared" si="5"/>
        <v>13920000</v>
      </c>
      <c r="BS7" s="111">
        <f t="shared" si="5"/>
        <v>13920000</v>
      </c>
      <c r="BT7" s="111">
        <f t="shared" si="5"/>
        <v>13920000</v>
      </c>
      <c r="BU7" s="111">
        <f t="shared" si="5"/>
        <v>13920000</v>
      </c>
      <c r="BV7" s="101" t="s">
        <v>349</v>
      </c>
      <c r="BW7" s="113" t="s">
        <v>346</v>
      </c>
      <c r="BX7" s="113" t="s">
        <v>345</v>
      </c>
      <c r="BY7" s="113" t="s">
        <v>340</v>
      </c>
      <c r="BZ7" s="113">
        <v>0</v>
      </c>
      <c r="CA7" s="113">
        <v>250</v>
      </c>
      <c r="CB7" s="113">
        <f>CA7/5</f>
        <v>50</v>
      </c>
      <c r="CC7" s="113">
        <f>CB7</f>
        <v>50</v>
      </c>
      <c r="CD7" s="113">
        <f>CC7</f>
        <v>50</v>
      </c>
      <c r="CE7" s="113">
        <f>CD7</f>
        <v>50</v>
      </c>
      <c r="CF7" s="113">
        <f>CE7</f>
        <v>50</v>
      </c>
      <c r="CG7" s="113" t="s">
        <v>330</v>
      </c>
      <c r="CH7" s="113" t="s">
        <v>321</v>
      </c>
      <c r="CI7" s="114">
        <v>0.1</v>
      </c>
      <c r="CJ7" s="97"/>
      <c r="CK7" s="97" t="s">
        <v>343</v>
      </c>
      <c r="CL7" s="97"/>
      <c r="CM7" s="97"/>
      <c r="CN7" s="97"/>
      <c r="CO7" s="113" t="s">
        <v>331</v>
      </c>
      <c r="CP7" s="112">
        <f>CA7*10000*6.96</f>
        <v>17400000</v>
      </c>
      <c r="CQ7" s="111">
        <f>CP7/5</f>
        <v>3480000</v>
      </c>
      <c r="CR7" s="111">
        <f>CQ7</f>
        <v>3480000</v>
      </c>
      <c r="CS7" s="111">
        <f>CR7</f>
        <v>3480000</v>
      </c>
      <c r="CT7" s="111">
        <f>CS7</f>
        <v>3480000</v>
      </c>
      <c r="CU7" s="111">
        <f>CT7</f>
        <v>3480000</v>
      </c>
    </row>
    <row r="8" spans="1:99" s="99" customFormat="1" ht="57.75">
      <c r="A8" s="92">
        <v>1</v>
      </c>
      <c r="B8" s="92" t="s">
        <v>337</v>
      </c>
      <c r="C8" s="92">
        <v>2</v>
      </c>
      <c r="D8" s="92">
        <v>1</v>
      </c>
      <c r="E8" s="92">
        <v>3</v>
      </c>
      <c r="F8" s="92">
        <v>5</v>
      </c>
      <c r="G8" s="92">
        <v>1</v>
      </c>
      <c r="H8" s="92" t="s">
        <v>352</v>
      </c>
      <c r="I8" s="92" t="s">
        <v>339</v>
      </c>
      <c r="J8" s="93" t="s">
        <v>311</v>
      </c>
      <c r="K8" s="108">
        <v>0.45200000000000001</v>
      </c>
      <c r="L8" s="108">
        <v>0.35199999999999998</v>
      </c>
      <c r="M8" s="108">
        <f t="shared" si="0"/>
        <v>0.45200000000000001</v>
      </c>
      <c r="N8" s="108">
        <f t="shared" si="1"/>
        <v>0.30199999999999999</v>
      </c>
      <c r="O8" s="108">
        <f t="shared" si="1"/>
        <v>0.40200000000000002</v>
      </c>
      <c r="P8" s="108">
        <f t="shared" si="1"/>
        <v>0.252</v>
      </c>
      <c r="Q8" s="108">
        <f t="shared" si="1"/>
        <v>0.35200000000000004</v>
      </c>
      <c r="R8" s="93">
        <v>1</v>
      </c>
      <c r="S8" s="92" t="s">
        <v>336</v>
      </c>
      <c r="T8" s="92" t="s">
        <v>321</v>
      </c>
      <c r="U8" s="92" t="s">
        <v>315</v>
      </c>
      <c r="V8" s="92" t="s">
        <v>316</v>
      </c>
      <c r="W8" s="92" t="s">
        <v>317</v>
      </c>
      <c r="X8" s="92" t="s">
        <v>340</v>
      </c>
      <c r="Y8" s="92">
        <v>0</v>
      </c>
      <c r="Z8" s="94">
        <v>1200000</v>
      </c>
      <c r="AA8" s="115">
        <f t="shared" si="2"/>
        <v>240000</v>
      </c>
      <c r="AB8" s="115">
        <f t="shared" si="3"/>
        <v>240000</v>
      </c>
      <c r="AC8" s="115">
        <f t="shared" si="3"/>
        <v>240000</v>
      </c>
      <c r="AD8" s="115">
        <f t="shared" si="3"/>
        <v>240000</v>
      </c>
      <c r="AE8" s="115">
        <f t="shared" si="3"/>
        <v>240000</v>
      </c>
      <c r="AF8" s="95" t="s">
        <v>318</v>
      </c>
      <c r="AG8" s="95" t="s">
        <v>238</v>
      </c>
      <c r="AH8" s="96">
        <v>0.6</v>
      </c>
      <c r="AI8" s="95"/>
      <c r="AJ8" s="95"/>
      <c r="AK8" s="95"/>
      <c r="AL8" s="95"/>
      <c r="AM8" s="95"/>
      <c r="AN8" s="95"/>
      <c r="AO8" s="90">
        <v>12556800</v>
      </c>
      <c r="AP8" s="109"/>
      <c r="AQ8" s="109"/>
      <c r="AR8" s="109"/>
      <c r="AS8" s="109"/>
      <c r="AT8" s="109"/>
      <c r="AU8" s="95"/>
      <c r="AV8" s="101"/>
      <c r="AW8" s="110"/>
      <c r="AX8" s="110"/>
      <c r="AY8" s="101"/>
      <c r="AZ8" s="101"/>
      <c r="BA8" s="106"/>
      <c r="BB8" s="106"/>
      <c r="BC8" s="106"/>
      <c r="BD8" s="106"/>
      <c r="BE8" s="106"/>
      <c r="BF8" s="106"/>
      <c r="BG8" s="110"/>
      <c r="BH8" s="110"/>
      <c r="BI8" s="102"/>
      <c r="BJ8" s="95"/>
      <c r="BK8" s="95"/>
      <c r="BL8" s="95"/>
      <c r="BM8" s="95"/>
      <c r="BN8" s="95"/>
      <c r="BO8" s="95"/>
      <c r="BP8" s="112"/>
      <c r="BQ8" s="111"/>
      <c r="BR8" s="111"/>
      <c r="BS8" s="111"/>
      <c r="BT8" s="111"/>
      <c r="BU8" s="111"/>
      <c r="BV8" s="101"/>
      <c r="BW8" s="113"/>
      <c r="BX8" s="113"/>
      <c r="BY8" s="113"/>
      <c r="BZ8" s="113"/>
      <c r="CA8" s="113"/>
      <c r="CB8" s="113"/>
      <c r="CC8" s="113"/>
      <c r="CD8" s="113"/>
      <c r="CE8" s="113"/>
      <c r="CF8" s="113"/>
      <c r="CG8" s="113"/>
      <c r="CH8" s="113"/>
      <c r="CI8" s="114"/>
      <c r="CJ8" s="97"/>
      <c r="CK8" s="97"/>
      <c r="CL8" s="97"/>
      <c r="CM8" s="97"/>
      <c r="CN8" s="97"/>
      <c r="CO8" s="113"/>
      <c r="CP8" s="112"/>
      <c r="CQ8" s="111"/>
      <c r="CR8" s="111"/>
      <c r="CS8" s="111"/>
      <c r="CT8" s="111"/>
      <c r="CU8" s="111"/>
    </row>
    <row r="9" spans="1:99" s="99" customFormat="1" ht="41.25">
      <c r="A9" s="92">
        <v>1</v>
      </c>
      <c r="B9" s="92" t="s">
        <v>337</v>
      </c>
      <c r="C9" s="92">
        <v>2</v>
      </c>
      <c r="D9" s="92">
        <v>1</v>
      </c>
      <c r="E9" s="92">
        <v>3</v>
      </c>
      <c r="F9" s="92">
        <v>5</v>
      </c>
      <c r="G9" s="92">
        <v>1</v>
      </c>
      <c r="H9" s="92" t="s">
        <v>352</v>
      </c>
      <c r="I9" s="92" t="s">
        <v>339</v>
      </c>
      <c r="J9" s="93" t="s">
        <v>311</v>
      </c>
      <c r="K9" s="108">
        <v>0.45200000000000001</v>
      </c>
      <c r="L9" s="108">
        <v>0.35199999999999998</v>
      </c>
      <c r="M9" s="108">
        <f t="shared" si="0"/>
        <v>0.45200000000000001</v>
      </c>
      <c r="N9" s="108">
        <f t="shared" si="1"/>
        <v>0.30199999999999999</v>
      </c>
      <c r="O9" s="108">
        <f t="shared" si="1"/>
        <v>0.40200000000000002</v>
      </c>
      <c r="P9" s="108">
        <f t="shared" si="1"/>
        <v>0.252</v>
      </c>
      <c r="Q9" s="108">
        <f t="shared" si="1"/>
        <v>0.35200000000000004</v>
      </c>
      <c r="R9" s="93">
        <v>1</v>
      </c>
      <c r="S9" s="92" t="s">
        <v>336</v>
      </c>
      <c r="T9" s="92" t="s">
        <v>321</v>
      </c>
      <c r="U9" s="103" t="s">
        <v>319</v>
      </c>
      <c r="V9" s="103" t="s">
        <v>350</v>
      </c>
      <c r="W9" s="103" t="s">
        <v>342</v>
      </c>
      <c r="X9" s="92" t="s">
        <v>340</v>
      </c>
      <c r="Y9" s="103">
        <v>0</v>
      </c>
      <c r="Z9" s="104">
        <v>20000</v>
      </c>
      <c r="AA9" s="115">
        <f t="shared" si="2"/>
        <v>4000</v>
      </c>
      <c r="AB9" s="115">
        <f t="shared" si="3"/>
        <v>4000</v>
      </c>
      <c r="AC9" s="115">
        <f t="shared" si="3"/>
        <v>4000</v>
      </c>
      <c r="AD9" s="115">
        <f t="shared" si="3"/>
        <v>4000</v>
      </c>
      <c r="AE9" s="115">
        <f t="shared" si="3"/>
        <v>4000</v>
      </c>
      <c r="AF9" s="101" t="s">
        <v>320</v>
      </c>
      <c r="AG9" s="101" t="s">
        <v>321</v>
      </c>
      <c r="AH9" s="102">
        <v>0.1</v>
      </c>
      <c r="AI9" s="102"/>
      <c r="AJ9" s="102"/>
      <c r="AK9" s="102"/>
      <c r="AL9" s="101"/>
      <c r="AM9" s="101"/>
      <c r="AN9" s="101"/>
      <c r="AO9" s="106"/>
      <c r="AP9" s="106"/>
      <c r="AQ9" s="106"/>
      <c r="AR9" s="106"/>
      <c r="AS9" s="106"/>
      <c r="AT9" s="106"/>
      <c r="AU9" s="106"/>
      <c r="AV9" s="101"/>
      <c r="AW9" s="105"/>
      <c r="AX9" s="105"/>
      <c r="AY9" s="105"/>
      <c r="AZ9" s="105"/>
      <c r="BA9" s="105"/>
      <c r="BB9" s="105"/>
      <c r="BC9" s="105"/>
      <c r="BD9" s="105"/>
      <c r="BE9" s="105"/>
      <c r="BF9" s="105"/>
      <c r="BG9" s="105"/>
      <c r="BH9" s="105"/>
      <c r="BI9" s="105"/>
      <c r="BJ9" s="105"/>
      <c r="BK9" s="105"/>
      <c r="BL9" s="105"/>
      <c r="BM9" s="105"/>
      <c r="BN9" s="105"/>
      <c r="BO9" s="105"/>
      <c r="BP9" s="107"/>
      <c r="BQ9" s="107"/>
      <c r="BR9" s="107"/>
      <c r="BS9" s="107"/>
      <c r="BT9" s="107"/>
      <c r="BU9" s="107"/>
    </row>
    <row r="10" spans="1:99" s="99" customFormat="1" ht="54.75" customHeight="1">
      <c r="A10" s="92">
        <v>1</v>
      </c>
      <c r="B10" s="92" t="s">
        <v>337</v>
      </c>
      <c r="C10" s="92">
        <v>2</v>
      </c>
      <c r="D10" s="92">
        <v>1</v>
      </c>
      <c r="E10" s="92">
        <v>3</v>
      </c>
      <c r="F10" s="92">
        <v>5</v>
      </c>
      <c r="G10" s="92">
        <v>1</v>
      </c>
      <c r="H10" s="92" t="s">
        <v>352</v>
      </c>
      <c r="I10" s="92" t="s">
        <v>339</v>
      </c>
      <c r="J10" s="93" t="s">
        <v>311</v>
      </c>
      <c r="K10" s="108">
        <v>0.45200000000000001</v>
      </c>
      <c r="L10" s="108">
        <v>0.35199999999999998</v>
      </c>
      <c r="M10" s="108">
        <f t="shared" si="0"/>
        <v>0.45200000000000001</v>
      </c>
      <c r="N10" s="108">
        <f t="shared" si="1"/>
        <v>0.30199999999999999</v>
      </c>
      <c r="O10" s="108">
        <f t="shared" si="1"/>
        <v>0.40200000000000002</v>
      </c>
      <c r="P10" s="108">
        <f t="shared" si="1"/>
        <v>0.252</v>
      </c>
      <c r="Q10" s="108">
        <f t="shared" si="1"/>
        <v>0.35200000000000004</v>
      </c>
      <c r="R10" s="93">
        <v>1</v>
      </c>
      <c r="S10" s="92" t="s">
        <v>336</v>
      </c>
      <c r="T10" s="92" t="s">
        <v>321</v>
      </c>
      <c r="U10" s="103" t="s">
        <v>322</v>
      </c>
      <c r="V10" s="103" t="s">
        <v>351</v>
      </c>
      <c r="W10" s="103" t="s">
        <v>342</v>
      </c>
      <c r="X10" s="92" t="s">
        <v>340</v>
      </c>
      <c r="Y10" s="103">
        <v>0</v>
      </c>
      <c r="Z10" s="104">
        <v>15000</v>
      </c>
      <c r="AA10" s="115">
        <f t="shared" si="2"/>
        <v>3000</v>
      </c>
      <c r="AB10" s="115">
        <f t="shared" si="3"/>
        <v>3000</v>
      </c>
      <c r="AC10" s="115">
        <f t="shared" si="3"/>
        <v>3000</v>
      </c>
      <c r="AD10" s="115">
        <f t="shared" si="3"/>
        <v>3000</v>
      </c>
      <c r="AE10" s="115">
        <f t="shared" si="3"/>
        <v>3000</v>
      </c>
      <c r="AF10" s="101" t="s">
        <v>323</v>
      </c>
      <c r="AG10" s="101" t="s">
        <v>321</v>
      </c>
      <c r="AH10" s="102">
        <v>0.1</v>
      </c>
      <c r="AI10" s="101"/>
      <c r="AJ10" s="101"/>
      <c r="AK10" s="101"/>
      <c r="AL10" s="101"/>
      <c r="AM10" s="101"/>
      <c r="AN10" s="101"/>
      <c r="AO10" s="101"/>
      <c r="AP10" s="101"/>
      <c r="AQ10" s="101"/>
      <c r="AR10" s="101"/>
      <c r="AS10" s="101"/>
      <c r="AT10" s="101"/>
      <c r="AU10" s="101"/>
      <c r="AV10" s="101"/>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row>
  </sheetData>
  <mergeCells count="52">
    <mergeCell ref="CH3:CH4"/>
    <mergeCell ref="CI3:CI4"/>
    <mergeCell ref="CJ3:CO3"/>
    <mergeCell ref="CP3:CP4"/>
    <mergeCell ref="CQ3:CU3"/>
    <mergeCell ref="BW3:BW4"/>
    <mergeCell ref="BX3:BX4"/>
    <mergeCell ref="BY3:CA3"/>
    <mergeCell ref="CB3:CF3"/>
    <mergeCell ref="CG3:CG4"/>
    <mergeCell ref="AU2:BU2"/>
    <mergeCell ref="H1:CU1"/>
    <mergeCell ref="BG3:BG4"/>
    <mergeCell ref="BH3:BH4"/>
    <mergeCell ref="BI3:BI4"/>
    <mergeCell ref="BJ3:BO3"/>
    <mergeCell ref="BP3:BP4"/>
    <mergeCell ref="AV3:AV4"/>
    <mergeCell ref="AW3:AW4"/>
    <mergeCell ref="AX3:AX4"/>
    <mergeCell ref="AY3:BA3"/>
    <mergeCell ref="BB3:BF3"/>
    <mergeCell ref="V3:V4"/>
    <mergeCell ref="AI3:AN3"/>
    <mergeCell ref="BV2:CU2"/>
    <mergeCell ref="BV3:BV4"/>
    <mergeCell ref="AF3:AF4"/>
    <mergeCell ref="AG3:AG4"/>
    <mergeCell ref="AH3:AH4"/>
    <mergeCell ref="BQ3:BU3"/>
    <mergeCell ref="AU3:AU4"/>
    <mergeCell ref="A1:A4"/>
    <mergeCell ref="B1:B4"/>
    <mergeCell ref="C2:C4"/>
    <mergeCell ref="E2:E4"/>
    <mergeCell ref="F2:F4"/>
    <mergeCell ref="J3:L3"/>
    <mergeCell ref="H2:AT2"/>
    <mergeCell ref="AA3:AE3"/>
    <mergeCell ref="U3:U4"/>
    <mergeCell ref="D1:G1"/>
    <mergeCell ref="G2:G4"/>
    <mergeCell ref="R3:R4"/>
    <mergeCell ref="H3:H4"/>
    <mergeCell ref="I3:I4"/>
    <mergeCell ref="S3:S4"/>
    <mergeCell ref="T3:T4"/>
    <mergeCell ref="M3:Q3"/>
    <mergeCell ref="AO3:AO4"/>
    <mergeCell ref="AP3:AT3"/>
    <mergeCell ref="W3:W4"/>
    <mergeCell ref="X3:Z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0"/>
  <sheetViews>
    <sheetView zoomScale="190" zoomScaleNormal="190" workbookViewId="0">
      <pane xSplit="1" ySplit="4" topLeftCell="D5" activePane="bottomRight" state="frozen"/>
      <selection activeCell="M8" sqref="M8"/>
      <selection pane="topRight" activeCell="M8" sqref="M8"/>
      <selection pane="bottomLeft" activeCell="M8" sqref="M8"/>
      <selection pane="bottomRight" activeCell="M8" sqref="M8"/>
    </sheetView>
  </sheetViews>
  <sheetFormatPr baseColWidth="10" defaultColWidth="11.42578125" defaultRowHeight="12.75"/>
  <cols>
    <col min="1" max="1" width="3.42578125" style="4" customWidth="1"/>
    <col min="2" max="2" width="9.28515625" style="4" customWidth="1"/>
    <col min="3" max="3" width="8.140625" style="4" customWidth="1"/>
    <col min="4" max="7" width="2.5703125" style="4" customWidth="1"/>
    <col min="8" max="8" width="14.85546875" style="4" customWidth="1"/>
    <col min="9" max="9" width="11.5703125" style="4" customWidth="1"/>
    <col min="10" max="10" width="13.28515625" style="4" customWidth="1"/>
    <col min="11" max="11" width="9.28515625" style="4" customWidth="1"/>
    <col min="12" max="12" width="6.28515625" style="4" customWidth="1"/>
    <col min="13" max="17" width="4.28515625" style="4" customWidth="1"/>
    <col min="18" max="18" width="13.42578125" style="4" customWidth="1"/>
    <col min="19" max="19" width="5.85546875" style="4" customWidth="1"/>
    <col min="20" max="20" width="4.140625" style="4" customWidth="1"/>
    <col min="21" max="21" width="3.7109375" style="4" customWidth="1"/>
    <col min="22" max="22" width="9.28515625" style="4" customWidth="1"/>
    <col min="23" max="23" width="13.42578125" style="4" customWidth="1"/>
    <col min="24" max="24" width="8.140625" style="4" customWidth="1"/>
    <col min="25" max="25" width="8.7109375" style="4" customWidth="1"/>
    <col min="26" max="26" width="6.140625" style="4" customWidth="1"/>
    <col min="27" max="31" width="4.85546875" style="4" customWidth="1"/>
    <col min="32" max="32" width="5.28515625" style="4" customWidth="1"/>
    <col min="33" max="33" width="4.140625" style="4" customWidth="1"/>
    <col min="34" max="34" width="14" style="4" customWidth="1"/>
    <col min="35" max="35" width="2.140625" style="4" customWidth="1"/>
    <col min="36" max="36" width="5.140625" style="4" customWidth="1"/>
    <col min="37" max="37" width="2.140625" style="4" customWidth="1"/>
    <col min="38" max="38" width="7.140625" style="4" customWidth="1"/>
    <col min="39" max="39" width="2.140625" style="4" customWidth="1"/>
    <col min="40" max="40" width="5" style="4" customWidth="1"/>
    <col min="41" max="41" width="13.5703125" style="4" customWidth="1"/>
    <col min="42" max="46" width="5.5703125" style="4" customWidth="1"/>
    <col min="47" max="47" width="13.42578125" style="4" customWidth="1"/>
    <col min="48" max="48" width="3.5703125" style="4" customWidth="1"/>
    <col min="49" max="49" width="9.28515625" style="4" customWidth="1"/>
    <col min="50" max="50" width="12.7109375" style="4" customWidth="1"/>
    <col min="51" max="51" width="7.7109375" style="4" customWidth="1"/>
    <col min="52" max="52" width="8.85546875" style="4" customWidth="1"/>
    <col min="53" max="53" width="6.5703125" style="4" customWidth="1"/>
    <col min="54" max="58" width="4.7109375" style="4" customWidth="1"/>
    <col min="59" max="60" width="5.140625" style="4" customWidth="1"/>
    <col min="61" max="61" width="14" style="4" customWidth="1"/>
    <col min="62" max="62" width="3.140625" style="4" customWidth="1"/>
    <col min="63" max="63" width="5" style="4" customWidth="1"/>
    <col min="64" max="64" width="3.140625" style="4" customWidth="1"/>
    <col min="65" max="65" width="6.7109375" style="4" customWidth="1"/>
    <col min="66" max="66" width="3.140625" style="4" customWidth="1"/>
    <col min="67" max="67" width="5" style="4" customWidth="1"/>
    <col min="68" max="68" width="14.140625" style="4" customWidth="1"/>
    <col min="69" max="73" width="5.140625" style="4" customWidth="1"/>
    <col min="74" max="74" width="4.42578125" style="4" customWidth="1"/>
    <col min="75" max="75" width="8.7109375" style="4" customWidth="1"/>
    <col min="76" max="76" width="12.140625" style="4" customWidth="1"/>
    <col min="77" max="77" width="7.42578125" style="4" customWidth="1"/>
    <col min="78" max="78" width="9.140625" style="4" customWidth="1"/>
    <col min="79" max="79" width="6" style="4" customWidth="1"/>
    <col min="80" max="84" width="5" style="4" customWidth="1"/>
    <col min="85" max="86" width="4.7109375" style="4" customWidth="1"/>
    <col min="87" max="87" width="13.28515625" style="4" customWidth="1"/>
    <col min="88" max="88" width="3.5703125" style="4" customWidth="1"/>
    <col min="89" max="89" width="5.42578125" style="4" customWidth="1"/>
    <col min="90" max="90" width="3.5703125" style="4" customWidth="1"/>
    <col min="91" max="91" width="6.28515625" style="4" customWidth="1"/>
    <col min="92" max="92" width="3.5703125" style="4" customWidth="1"/>
    <col min="93" max="93" width="4.85546875" style="4" customWidth="1"/>
    <col min="94" max="94" width="13.42578125" style="4" customWidth="1"/>
    <col min="95" max="99" width="5.42578125" style="4" customWidth="1"/>
    <col min="100" max="16384" width="11.42578125" style="4"/>
  </cols>
  <sheetData>
    <row r="1" spans="1:99" s="86" customFormat="1" ht="21.75" customHeight="1">
      <c r="A1" s="463" t="s">
        <v>288</v>
      </c>
      <c r="B1" s="466" t="s">
        <v>231</v>
      </c>
      <c r="C1" s="88" t="s">
        <v>277</v>
      </c>
      <c r="D1" s="458" t="s">
        <v>292</v>
      </c>
      <c r="E1" s="459"/>
      <c r="F1" s="459"/>
      <c r="G1" s="459"/>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3"/>
      <c r="BM1" s="323"/>
      <c r="BN1" s="323"/>
      <c r="BO1" s="323"/>
      <c r="BP1" s="323"/>
      <c r="BQ1" s="323"/>
      <c r="BR1" s="323"/>
      <c r="BS1" s="323"/>
      <c r="BT1" s="323"/>
      <c r="BU1" s="323"/>
      <c r="BV1" s="323"/>
      <c r="BW1" s="323"/>
      <c r="BX1" s="323"/>
      <c r="BY1" s="323"/>
      <c r="BZ1" s="323"/>
      <c r="CA1" s="323"/>
      <c r="CB1" s="323"/>
      <c r="CC1" s="323"/>
      <c r="CD1" s="323"/>
      <c r="CE1" s="323"/>
      <c r="CF1" s="323"/>
      <c r="CG1" s="323"/>
      <c r="CH1" s="323"/>
      <c r="CI1" s="323"/>
      <c r="CJ1" s="323"/>
      <c r="CK1" s="323"/>
      <c r="CL1" s="323"/>
      <c r="CM1" s="323"/>
      <c r="CN1" s="323"/>
      <c r="CO1" s="323"/>
      <c r="CP1" s="323"/>
      <c r="CQ1" s="323"/>
      <c r="CR1" s="323"/>
      <c r="CS1" s="323"/>
      <c r="CT1" s="323"/>
      <c r="CU1" s="323"/>
    </row>
    <row r="2" spans="1:99" s="86" customFormat="1" ht="19.5" customHeight="1">
      <c r="A2" s="464"/>
      <c r="B2" s="467"/>
      <c r="C2" s="469" t="s">
        <v>290</v>
      </c>
      <c r="D2" s="127"/>
      <c r="E2" s="460" t="s">
        <v>271</v>
      </c>
      <c r="F2" s="472" t="s">
        <v>272</v>
      </c>
      <c r="G2" s="460" t="s">
        <v>273</v>
      </c>
      <c r="H2" s="455" t="s">
        <v>324</v>
      </c>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83" t="s">
        <v>325</v>
      </c>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c r="BT2" s="483"/>
      <c r="BU2" s="483"/>
      <c r="BV2" s="496" t="s">
        <v>332</v>
      </c>
      <c r="BW2" s="496"/>
      <c r="BX2" s="496"/>
      <c r="BY2" s="496"/>
      <c r="BZ2" s="496"/>
      <c r="CA2" s="496"/>
      <c r="CB2" s="496"/>
      <c r="CC2" s="496"/>
      <c r="CD2" s="496"/>
      <c r="CE2" s="496"/>
      <c r="CF2" s="496"/>
      <c r="CG2" s="496"/>
      <c r="CH2" s="496"/>
      <c r="CI2" s="496"/>
      <c r="CJ2" s="496"/>
      <c r="CK2" s="496"/>
      <c r="CL2" s="496"/>
      <c r="CM2" s="496"/>
      <c r="CN2" s="496"/>
      <c r="CO2" s="496"/>
      <c r="CP2" s="496"/>
      <c r="CQ2" s="496"/>
      <c r="CR2" s="496"/>
      <c r="CS2" s="496"/>
      <c r="CT2" s="496"/>
      <c r="CU2" s="497"/>
    </row>
    <row r="3" spans="1:99" s="87" customFormat="1" ht="46.5" customHeight="1">
      <c r="A3" s="464"/>
      <c r="B3" s="467"/>
      <c r="C3" s="470"/>
      <c r="D3" s="128" t="s">
        <v>291</v>
      </c>
      <c r="E3" s="461"/>
      <c r="F3" s="473"/>
      <c r="G3" s="461"/>
      <c r="H3" s="331" t="s">
        <v>353</v>
      </c>
      <c r="I3" s="331" t="s">
        <v>354</v>
      </c>
      <c r="J3" s="327" t="s">
        <v>355</v>
      </c>
      <c r="K3" s="328"/>
      <c r="L3" s="329"/>
      <c r="M3" s="327" t="s">
        <v>298</v>
      </c>
      <c r="N3" s="328"/>
      <c r="O3" s="328"/>
      <c r="P3" s="328"/>
      <c r="Q3" s="329"/>
      <c r="R3" s="325" t="s">
        <v>299</v>
      </c>
      <c r="S3" s="334" t="s">
        <v>300</v>
      </c>
      <c r="T3" s="336" t="s">
        <v>301</v>
      </c>
      <c r="U3" s="334" t="s">
        <v>288</v>
      </c>
      <c r="V3" s="331" t="s">
        <v>304</v>
      </c>
      <c r="W3" s="331" t="s">
        <v>305</v>
      </c>
      <c r="X3" s="454" t="s">
        <v>306</v>
      </c>
      <c r="Y3" s="454"/>
      <c r="Z3" s="454"/>
      <c r="AA3" s="457" t="s">
        <v>279</v>
      </c>
      <c r="AB3" s="457"/>
      <c r="AC3" s="457"/>
      <c r="AD3" s="457"/>
      <c r="AE3" s="457"/>
      <c r="AF3" s="475" t="s">
        <v>300</v>
      </c>
      <c r="AG3" s="336" t="s">
        <v>301</v>
      </c>
      <c r="AH3" s="440" t="s">
        <v>307</v>
      </c>
      <c r="AI3" s="324" t="s">
        <v>303</v>
      </c>
      <c r="AJ3" s="324"/>
      <c r="AK3" s="324"/>
      <c r="AL3" s="324"/>
      <c r="AM3" s="324"/>
      <c r="AN3" s="324"/>
      <c r="AO3" s="325" t="s">
        <v>280</v>
      </c>
      <c r="AP3" s="327" t="s">
        <v>287</v>
      </c>
      <c r="AQ3" s="328"/>
      <c r="AR3" s="328"/>
      <c r="AS3" s="328"/>
      <c r="AT3" s="329"/>
      <c r="AU3" s="481" t="s">
        <v>326</v>
      </c>
      <c r="AV3" s="491" t="s">
        <v>288</v>
      </c>
      <c r="AW3" s="492" t="s">
        <v>273</v>
      </c>
      <c r="AX3" s="492" t="s">
        <v>305</v>
      </c>
      <c r="AY3" s="494" t="s">
        <v>302</v>
      </c>
      <c r="AZ3" s="494"/>
      <c r="BA3" s="494"/>
      <c r="BB3" s="495" t="s">
        <v>279</v>
      </c>
      <c r="BC3" s="495"/>
      <c r="BD3" s="495"/>
      <c r="BE3" s="495"/>
      <c r="BF3" s="495"/>
      <c r="BG3" s="484" t="s">
        <v>300</v>
      </c>
      <c r="BH3" s="486" t="s">
        <v>301</v>
      </c>
      <c r="BI3" s="488" t="s">
        <v>307</v>
      </c>
      <c r="BJ3" s="490" t="s">
        <v>303</v>
      </c>
      <c r="BK3" s="490"/>
      <c r="BL3" s="490"/>
      <c r="BM3" s="490"/>
      <c r="BN3" s="490"/>
      <c r="BO3" s="490"/>
      <c r="BP3" s="481" t="s">
        <v>280</v>
      </c>
      <c r="BQ3" s="478" t="s">
        <v>334</v>
      </c>
      <c r="BR3" s="479"/>
      <c r="BS3" s="479"/>
      <c r="BT3" s="479"/>
      <c r="BU3" s="480"/>
      <c r="BV3" s="498" t="s">
        <v>288</v>
      </c>
      <c r="BW3" s="500" t="s">
        <v>273</v>
      </c>
      <c r="BX3" s="500" t="s">
        <v>335</v>
      </c>
      <c r="BY3" s="502" t="s">
        <v>302</v>
      </c>
      <c r="BZ3" s="502"/>
      <c r="CA3" s="502"/>
      <c r="CB3" s="503" t="s">
        <v>279</v>
      </c>
      <c r="CC3" s="503"/>
      <c r="CD3" s="503"/>
      <c r="CE3" s="503"/>
      <c r="CF3" s="503"/>
      <c r="CG3" s="504" t="s">
        <v>300</v>
      </c>
      <c r="CH3" s="505" t="s">
        <v>301</v>
      </c>
      <c r="CI3" s="507" t="s">
        <v>307</v>
      </c>
      <c r="CJ3" s="509" t="s">
        <v>303</v>
      </c>
      <c r="CK3" s="509"/>
      <c r="CL3" s="509"/>
      <c r="CM3" s="509"/>
      <c r="CN3" s="509"/>
      <c r="CO3" s="509"/>
      <c r="CP3" s="510" t="s">
        <v>280</v>
      </c>
      <c r="CQ3" s="511" t="s">
        <v>334</v>
      </c>
      <c r="CR3" s="512"/>
      <c r="CS3" s="512"/>
      <c r="CT3" s="512"/>
      <c r="CU3" s="513"/>
    </row>
    <row r="4" spans="1:99" s="87" customFormat="1" ht="22.5" customHeight="1">
      <c r="A4" s="465"/>
      <c r="B4" s="468"/>
      <c r="C4" s="471"/>
      <c r="D4" s="129"/>
      <c r="E4" s="462"/>
      <c r="F4" s="474"/>
      <c r="G4" s="462"/>
      <c r="H4" s="332"/>
      <c r="I4" s="332"/>
      <c r="J4" s="116" t="s">
        <v>297</v>
      </c>
      <c r="K4" s="116" t="s">
        <v>295</v>
      </c>
      <c r="L4" s="116" t="s">
        <v>296</v>
      </c>
      <c r="M4" s="116">
        <v>2021</v>
      </c>
      <c r="N4" s="116">
        <v>2022</v>
      </c>
      <c r="O4" s="116">
        <v>2023</v>
      </c>
      <c r="P4" s="116">
        <v>2024</v>
      </c>
      <c r="Q4" s="116">
        <v>2025</v>
      </c>
      <c r="R4" s="333"/>
      <c r="S4" s="335"/>
      <c r="T4" s="337"/>
      <c r="U4" s="335"/>
      <c r="V4" s="332"/>
      <c r="W4" s="332"/>
      <c r="X4" s="117" t="s">
        <v>297</v>
      </c>
      <c r="Y4" s="117" t="s">
        <v>295</v>
      </c>
      <c r="Z4" s="117" t="s">
        <v>296</v>
      </c>
      <c r="AA4" s="117">
        <v>2021</v>
      </c>
      <c r="AB4" s="117">
        <v>2022</v>
      </c>
      <c r="AC4" s="117">
        <v>2023</v>
      </c>
      <c r="AD4" s="117">
        <v>2024</v>
      </c>
      <c r="AE4" s="117">
        <v>2025</v>
      </c>
      <c r="AF4" s="476"/>
      <c r="AG4" s="477"/>
      <c r="AH4" s="326"/>
      <c r="AI4" s="118" t="s">
        <v>288</v>
      </c>
      <c r="AJ4" s="119" t="s">
        <v>308</v>
      </c>
      <c r="AK4" s="118" t="s">
        <v>288</v>
      </c>
      <c r="AL4" s="119" t="s">
        <v>310</v>
      </c>
      <c r="AM4" s="118" t="s">
        <v>288</v>
      </c>
      <c r="AN4" s="119" t="s">
        <v>309</v>
      </c>
      <c r="AO4" s="326"/>
      <c r="AP4" s="120">
        <v>2021</v>
      </c>
      <c r="AQ4" s="120">
        <v>2022</v>
      </c>
      <c r="AR4" s="120">
        <v>2023</v>
      </c>
      <c r="AS4" s="120">
        <v>2024</v>
      </c>
      <c r="AT4" s="120">
        <v>2025</v>
      </c>
      <c r="AU4" s="482"/>
      <c r="AV4" s="485"/>
      <c r="AW4" s="493"/>
      <c r="AX4" s="493"/>
      <c r="AY4" s="121" t="s">
        <v>297</v>
      </c>
      <c r="AZ4" s="121" t="s">
        <v>295</v>
      </c>
      <c r="BA4" s="121" t="s">
        <v>296</v>
      </c>
      <c r="BB4" s="121">
        <v>2021</v>
      </c>
      <c r="BC4" s="121">
        <v>2022</v>
      </c>
      <c r="BD4" s="121">
        <v>2023</v>
      </c>
      <c r="BE4" s="121">
        <v>2024</v>
      </c>
      <c r="BF4" s="121">
        <v>2025</v>
      </c>
      <c r="BG4" s="485"/>
      <c r="BH4" s="487"/>
      <c r="BI4" s="489"/>
      <c r="BJ4" s="122" t="s">
        <v>288</v>
      </c>
      <c r="BK4" s="123" t="s">
        <v>308</v>
      </c>
      <c r="BL4" s="122" t="s">
        <v>288</v>
      </c>
      <c r="BM4" s="123" t="s">
        <v>310</v>
      </c>
      <c r="BN4" s="122" t="s">
        <v>288</v>
      </c>
      <c r="BO4" s="123" t="s">
        <v>309</v>
      </c>
      <c r="BP4" s="489"/>
      <c r="BQ4" s="121">
        <v>2021</v>
      </c>
      <c r="BR4" s="121">
        <v>2022</v>
      </c>
      <c r="BS4" s="121">
        <v>2023</v>
      </c>
      <c r="BT4" s="121">
        <v>2024</v>
      </c>
      <c r="BU4" s="121">
        <v>2025</v>
      </c>
      <c r="BV4" s="499"/>
      <c r="BW4" s="501"/>
      <c r="BX4" s="501"/>
      <c r="BY4" s="124" t="s">
        <v>297</v>
      </c>
      <c r="BZ4" s="124" t="s">
        <v>295</v>
      </c>
      <c r="CA4" s="124" t="s">
        <v>296</v>
      </c>
      <c r="CB4" s="124">
        <v>2021</v>
      </c>
      <c r="CC4" s="124">
        <v>2022</v>
      </c>
      <c r="CD4" s="124">
        <v>2023</v>
      </c>
      <c r="CE4" s="124">
        <v>2024</v>
      </c>
      <c r="CF4" s="124">
        <v>2025</v>
      </c>
      <c r="CG4" s="499"/>
      <c r="CH4" s="506"/>
      <c r="CI4" s="508"/>
      <c r="CJ4" s="125" t="s">
        <v>288</v>
      </c>
      <c r="CK4" s="126" t="s">
        <v>308</v>
      </c>
      <c r="CL4" s="125" t="s">
        <v>288</v>
      </c>
      <c r="CM4" s="126" t="s">
        <v>310</v>
      </c>
      <c r="CN4" s="125" t="s">
        <v>288</v>
      </c>
      <c r="CO4" s="126" t="s">
        <v>309</v>
      </c>
      <c r="CP4" s="508"/>
      <c r="CQ4" s="124">
        <v>2021</v>
      </c>
      <c r="CR4" s="124">
        <v>2022</v>
      </c>
      <c r="CS4" s="124">
        <v>2023</v>
      </c>
      <c r="CT4" s="124">
        <v>2024</v>
      </c>
      <c r="CU4" s="124">
        <v>2025</v>
      </c>
    </row>
    <row r="5" spans="1:99" s="99" customFormat="1" ht="50.25">
      <c r="A5" s="92">
        <v>1</v>
      </c>
      <c r="B5" s="92" t="s">
        <v>337</v>
      </c>
      <c r="C5" s="92">
        <v>2</v>
      </c>
      <c r="D5" s="92">
        <v>1</v>
      </c>
      <c r="E5" s="92">
        <v>3</v>
      </c>
      <c r="F5" s="92">
        <v>5</v>
      </c>
      <c r="G5" s="92">
        <v>1</v>
      </c>
      <c r="H5" s="92" t="s">
        <v>352</v>
      </c>
      <c r="I5" s="92" t="s">
        <v>339</v>
      </c>
      <c r="J5" s="93" t="s">
        <v>311</v>
      </c>
      <c r="K5" s="108">
        <v>0.45200000000000001</v>
      </c>
      <c r="L5" s="108">
        <v>0.35199999999999998</v>
      </c>
      <c r="M5" s="108">
        <f t="shared" ref="M5:M10" si="0">K5</f>
        <v>0.45200000000000001</v>
      </c>
      <c r="N5" s="108">
        <f t="shared" ref="N5:N10" si="1">L5-5%</f>
        <v>0.30199999999999999</v>
      </c>
      <c r="O5" s="108">
        <f t="shared" ref="O5:Q10" si="2">M5-5%</f>
        <v>0.40200000000000002</v>
      </c>
      <c r="P5" s="108">
        <f t="shared" si="2"/>
        <v>0.252</v>
      </c>
      <c r="Q5" s="108">
        <f t="shared" si="2"/>
        <v>0.35200000000000004</v>
      </c>
      <c r="R5" s="93">
        <v>1</v>
      </c>
      <c r="S5" s="92" t="s">
        <v>336</v>
      </c>
      <c r="T5" s="92" t="s">
        <v>321</v>
      </c>
      <c r="U5" s="92" t="s">
        <v>312</v>
      </c>
      <c r="V5" s="92" t="s">
        <v>341</v>
      </c>
      <c r="W5" s="92" t="s">
        <v>342</v>
      </c>
      <c r="X5" s="92" t="s">
        <v>340</v>
      </c>
      <c r="Y5" s="92">
        <v>0</v>
      </c>
      <c r="Z5" s="94">
        <v>48000</v>
      </c>
      <c r="AA5" s="115">
        <f t="shared" ref="AA5:AA10" si="3">Z5/5</f>
        <v>9600</v>
      </c>
      <c r="AB5" s="115">
        <f>AA5</f>
        <v>9600</v>
      </c>
      <c r="AC5" s="115">
        <f>AB5</f>
        <v>9600</v>
      </c>
      <c r="AD5" s="115">
        <f>AC5</f>
        <v>9600</v>
      </c>
      <c r="AE5" s="115">
        <f>AD5</f>
        <v>9600</v>
      </c>
      <c r="AF5" s="95" t="s">
        <v>314</v>
      </c>
      <c r="AG5" s="95" t="s">
        <v>313</v>
      </c>
      <c r="AH5" s="96">
        <v>0.2</v>
      </c>
      <c r="AI5" s="95">
        <v>24.33</v>
      </c>
      <c r="AJ5" s="95" t="s">
        <v>343</v>
      </c>
      <c r="AK5" s="95"/>
      <c r="AL5" s="95" t="s">
        <v>344</v>
      </c>
      <c r="AM5" s="95"/>
      <c r="AN5" s="95" t="s">
        <v>331</v>
      </c>
      <c r="AO5" s="90">
        <f>Z5*10000*6.96</f>
        <v>3340800000</v>
      </c>
      <c r="AP5" s="109">
        <f>AO5/5</f>
        <v>668160000</v>
      </c>
      <c r="AQ5" s="109">
        <f t="shared" ref="AQ5:AT7" si="4">AP5</f>
        <v>668160000</v>
      </c>
      <c r="AR5" s="109">
        <f t="shared" si="4"/>
        <v>668160000</v>
      </c>
      <c r="AS5" s="109">
        <f t="shared" si="4"/>
        <v>668160000</v>
      </c>
      <c r="AT5" s="109">
        <f t="shared" si="4"/>
        <v>668160000</v>
      </c>
      <c r="AU5" s="95" t="s">
        <v>347</v>
      </c>
      <c r="AV5" s="101" t="s">
        <v>348</v>
      </c>
      <c r="AW5" s="110" t="s">
        <v>327</v>
      </c>
      <c r="AX5" s="110" t="s">
        <v>338</v>
      </c>
      <c r="AY5" s="101" t="s">
        <v>340</v>
      </c>
      <c r="AZ5" s="101">
        <v>0</v>
      </c>
      <c r="BA5" s="106">
        <v>1000</v>
      </c>
      <c r="BB5" s="106">
        <v>200</v>
      </c>
      <c r="BC5" s="106">
        <v>200</v>
      </c>
      <c r="BD5" s="106">
        <v>200</v>
      </c>
      <c r="BE5" s="106">
        <v>200</v>
      </c>
      <c r="BF5" s="106">
        <v>200</v>
      </c>
      <c r="BG5" s="110" t="s">
        <v>328</v>
      </c>
      <c r="BH5" s="110" t="s">
        <v>321</v>
      </c>
      <c r="BI5" s="102">
        <v>0.1</v>
      </c>
      <c r="BJ5" s="95">
        <v>24.33</v>
      </c>
      <c r="BK5" s="95" t="s">
        <v>343</v>
      </c>
      <c r="BL5" s="95"/>
      <c r="BM5" s="95" t="s">
        <v>344</v>
      </c>
      <c r="BN5" s="95"/>
      <c r="BO5" s="95" t="s">
        <v>331</v>
      </c>
      <c r="BP5" s="112">
        <f>BA5*10000*6.96</f>
        <v>69600000</v>
      </c>
      <c r="BQ5" s="111">
        <f>BP5/5</f>
        <v>13920000</v>
      </c>
      <c r="BR5" s="111">
        <f>BQ5</f>
        <v>13920000</v>
      </c>
      <c r="BS5" s="111">
        <f>BR5</f>
        <v>13920000</v>
      </c>
      <c r="BT5" s="111">
        <f>BS5</f>
        <v>13920000</v>
      </c>
      <c r="BU5" s="111">
        <f>BT5</f>
        <v>13920000</v>
      </c>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row>
    <row r="6" spans="1:99" s="99" customFormat="1" ht="50.25">
      <c r="A6" s="92">
        <v>1</v>
      </c>
      <c r="B6" s="92" t="s">
        <v>337</v>
      </c>
      <c r="C6" s="92">
        <v>2</v>
      </c>
      <c r="D6" s="92">
        <v>1</v>
      </c>
      <c r="E6" s="92">
        <v>3</v>
      </c>
      <c r="F6" s="92">
        <v>5</v>
      </c>
      <c r="G6" s="92">
        <v>1</v>
      </c>
      <c r="H6" s="92" t="s">
        <v>352</v>
      </c>
      <c r="I6" s="92" t="s">
        <v>339</v>
      </c>
      <c r="J6" s="93" t="s">
        <v>311</v>
      </c>
      <c r="K6" s="108">
        <v>0.45200000000000001</v>
      </c>
      <c r="L6" s="108">
        <v>0.35199999999999998</v>
      </c>
      <c r="M6" s="108">
        <f t="shared" si="0"/>
        <v>0.45200000000000001</v>
      </c>
      <c r="N6" s="108">
        <f t="shared" si="1"/>
        <v>0.30199999999999999</v>
      </c>
      <c r="O6" s="108">
        <f t="shared" si="2"/>
        <v>0.40200000000000002</v>
      </c>
      <c r="P6" s="108">
        <f t="shared" si="2"/>
        <v>0.252</v>
      </c>
      <c r="Q6" s="108">
        <f t="shared" si="2"/>
        <v>0.35200000000000004</v>
      </c>
      <c r="R6" s="93">
        <v>1</v>
      </c>
      <c r="S6" s="92" t="s">
        <v>336</v>
      </c>
      <c r="T6" s="92" t="s">
        <v>321</v>
      </c>
      <c r="U6" s="92" t="s">
        <v>312</v>
      </c>
      <c r="V6" s="92" t="s">
        <v>341</v>
      </c>
      <c r="W6" s="92" t="s">
        <v>342</v>
      </c>
      <c r="X6" s="92" t="s">
        <v>340</v>
      </c>
      <c r="Y6" s="92">
        <v>0</v>
      </c>
      <c r="Z6" s="94">
        <v>48000</v>
      </c>
      <c r="AA6" s="115">
        <f t="shared" si="3"/>
        <v>9600</v>
      </c>
      <c r="AB6" s="115">
        <f t="shared" ref="AB6:AE10" si="5">AA6</f>
        <v>9600</v>
      </c>
      <c r="AC6" s="115">
        <f t="shared" si="5"/>
        <v>9600</v>
      </c>
      <c r="AD6" s="115">
        <f t="shared" si="5"/>
        <v>9600</v>
      </c>
      <c r="AE6" s="115">
        <f t="shared" si="5"/>
        <v>9600</v>
      </c>
      <c r="AF6" s="95" t="s">
        <v>314</v>
      </c>
      <c r="AG6" s="95" t="s">
        <v>313</v>
      </c>
      <c r="AH6" s="96">
        <v>0.2</v>
      </c>
      <c r="AI6" s="95">
        <v>24.33</v>
      </c>
      <c r="AJ6" s="95" t="s">
        <v>343</v>
      </c>
      <c r="AK6" s="95"/>
      <c r="AL6" s="95" t="s">
        <v>344</v>
      </c>
      <c r="AM6" s="95"/>
      <c r="AN6" s="95" t="s">
        <v>331</v>
      </c>
      <c r="AO6" s="90">
        <f>Z6*10000*6.96</f>
        <v>3340800000</v>
      </c>
      <c r="AP6" s="109">
        <f>AO6/5</f>
        <v>668160000</v>
      </c>
      <c r="AQ6" s="109">
        <f t="shared" si="4"/>
        <v>668160000</v>
      </c>
      <c r="AR6" s="109">
        <f t="shared" si="4"/>
        <v>668160000</v>
      </c>
      <c r="AS6" s="109">
        <f t="shared" si="4"/>
        <v>668160000</v>
      </c>
      <c r="AT6" s="109">
        <f t="shared" si="4"/>
        <v>668160000</v>
      </c>
      <c r="AU6" s="95" t="s">
        <v>347</v>
      </c>
      <c r="AV6" s="101" t="s">
        <v>348</v>
      </c>
      <c r="AW6" s="110" t="s">
        <v>327</v>
      </c>
      <c r="AX6" s="110" t="s">
        <v>338</v>
      </c>
      <c r="AY6" s="101" t="s">
        <v>340</v>
      </c>
      <c r="AZ6" s="101">
        <v>0</v>
      </c>
      <c r="BA6" s="106">
        <v>1000</v>
      </c>
      <c r="BB6" s="106">
        <v>200</v>
      </c>
      <c r="BC6" s="106">
        <v>200</v>
      </c>
      <c r="BD6" s="106">
        <v>200</v>
      </c>
      <c r="BE6" s="106">
        <v>200</v>
      </c>
      <c r="BF6" s="106">
        <v>200</v>
      </c>
      <c r="BG6" s="110" t="s">
        <v>329</v>
      </c>
      <c r="BH6" s="110" t="s">
        <v>321</v>
      </c>
      <c r="BI6" s="102">
        <v>0.1</v>
      </c>
      <c r="BJ6" s="95">
        <v>24.33</v>
      </c>
      <c r="BK6" s="95" t="s">
        <v>343</v>
      </c>
      <c r="BL6" s="95"/>
      <c r="BM6" s="95" t="s">
        <v>344</v>
      </c>
      <c r="BN6" s="95"/>
      <c r="BO6" s="95" t="s">
        <v>331</v>
      </c>
      <c r="BP6" s="112">
        <f>BA6*10000*6.96</f>
        <v>69600000</v>
      </c>
      <c r="BQ6" s="111">
        <f>BP6/5</f>
        <v>13920000</v>
      </c>
      <c r="BR6" s="111">
        <f t="shared" ref="BR6:BU7" si="6">BQ6</f>
        <v>13920000</v>
      </c>
      <c r="BS6" s="111">
        <f t="shared" si="6"/>
        <v>13920000</v>
      </c>
      <c r="BT6" s="111">
        <f t="shared" si="6"/>
        <v>13920000</v>
      </c>
      <c r="BU6" s="111">
        <f t="shared" si="6"/>
        <v>13920000</v>
      </c>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row>
    <row r="7" spans="1:99" s="99" customFormat="1" ht="50.25">
      <c r="A7" s="92">
        <v>1</v>
      </c>
      <c r="B7" s="92" t="s">
        <v>337</v>
      </c>
      <c r="C7" s="92">
        <v>2</v>
      </c>
      <c r="D7" s="92">
        <v>1</v>
      </c>
      <c r="E7" s="92">
        <v>3</v>
      </c>
      <c r="F7" s="92">
        <v>5</v>
      </c>
      <c r="G7" s="92">
        <v>1</v>
      </c>
      <c r="H7" s="92" t="s">
        <v>352</v>
      </c>
      <c r="I7" s="92" t="s">
        <v>339</v>
      </c>
      <c r="J7" s="93" t="s">
        <v>311</v>
      </c>
      <c r="K7" s="108">
        <v>0.45200000000000001</v>
      </c>
      <c r="L7" s="108">
        <v>0.35199999999999998</v>
      </c>
      <c r="M7" s="108">
        <f t="shared" si="0"/>
        <v>0.45200000000000001</v>
      </c>
      <c r="N7" s="108">
        <f t="shared" si="1"/>
        <v>0.30199999999999999</v>
      </c>
      <c r="O7" s="108">
        <f t="shared" si="2"/>
        <v>0.40200000000000002</v>
      </c>
      <c r="P7" s="108">
        <f t="shared" si="2"/>
        <v>0.252</v>
      </c>
      <c r="Q7" s="108">
        <f t="shared" si="2"/>
        <v>0.35200000000000004</v>
      </c>
      <c r="R7" s="93">
        <v>1</v>
      </c>
      <c r="S7" s="92" t="s">
        <v>336</v>
      </c>
      <c r="T7" s="92" t="s">
        <v>321</v>
      </c>
      <c r="U7" s="92" t="s">
        <v>312</v>
      </c>
      <c r="V7" s="92" t="s">
        <v>341</v>
      </c>
      <c r="W7" s="92" t="s">
        <v>342</v>
      </c>
      <c r="X7" s="92" t="s">
        <v>340</v>
      </c>
      <c r="Y7" s="92">
        <v>0</v>
      </c>
      <c r="Z7" s="94">
        <v>48000</v>
      </c>
      <c r="AA7" s="115">
        <f t="shared" si="3"/>
        <v>9600</v>
      </c>
      <c r="AB7" s="115">
        <f t="shared" si="5"/>
        <v>9600</v>
      </c>
      <c r="AC7" s="115">
        <f t="shared" si="5"/>
        <v>9600</v>
      </c>
      <c r="AD7" s="115">
        <f t="shared" si="5"/>
        <v>9600</v>
      </c>
      <c r="AE7" s="115">
        <f t="shared" si="5"/>
        <v>9600</v>
      </c>
      <c r="AF7" s="95" t="s">
        <v>314</v>
      </c>
      <c r="AG7" s="95" t="s">
        <v>313</v>
      </c>
      <c r="AH7" s="96">
        <v>0.2</v>
      </c>
      <c r="AI7" s="95">
        <v>24.33</v>
      </c>
      <c r="AJ7" s="95" t="s">
        <v>343</v>
      </c>
      <c r="AK7" s="95"/>
      <c r="AL7" s="95" t="s">
        <v>344</v>
      </c>
      <c r="AM7" s="95"/>
      <c r="AN7" s="95" t="s">
        <v>331</v>
      </c>
      <c r="AO7" s="90">
        <f>Z7*10000*6.96</f>
        <v>3340800000</v>
      </c>
      <c r="AP7" s="109">
        <f>AO7/5</f>
        <v>668160000</v>
      </c>
      <c r="AQ7" s="109">
        <f t="shared" si="4"/>
        <v>668160000</v>
      </c>
      <c r="AR7" s="109">
        <f t="shared" si="4"/>
        <v>668160000</v>
      </c>
      <c r="AS7" s="109">
        <f t="shared" si="4"/>
        <v>668160000</v>
      </c>
      <c r="AT7" s="109">
        <f t="shared" si="4"/>
        <v>668160000</v>
      </c>
      <c r="AU7" s="95" t="s">
        <v>347</v>
      </c>
      <c r="AV7" s="101" t="s">
        <v>348</v>
      </c>
      <c r="AW7" s="110" t="s">
        <v>327</v>
      </c>
      <c r="AX7" s="110" t="s">
        <v>338</v>
      </c>
      <c r="AY7" s="101" t="s">
        <v>340</v>
      </c>
      <c r="AZ7" s="101">
        <v>0</v>
      </c>
      <c r="BA7" s="106">
        <v>1000</v>
      </c>
      <c r="BB7" s="106">
        <v>200</v>
      </c>
      <c r="BC7" s="106">
        <v>200</v>
      </c>
      <c r="BD7" s="106">
        <v>200</v>
      </c>
      <c r="BE7" s="106">
        <v>200</v>
      </c>
      <c r="BF7" s="106">
        <v>200</v>
      </c>
      <c r="BG7" s="110" t="s">
        <v>329</v>
      </c>
      <c r="BH7" s="110" t="s">
        <v>321</v>
      </c>
      <c r="BI7" s="102">
        <v>0.1</v>
      </c>
      <c r="BJ7" s="95">
        <v>24.33</v>
      </c>
      <c r="BK7" s="95" t="s">
        <v>343</v>
      </c>
      <c r="BL7" s="95"/>
      <c r="BM7" s="95" t="s">
        <v>344</v>
      </c>
      <c r="BN7" s="95"/>
      <c r="BO7" s="95" t="s">
        <v>331</v>
      </c>
      <c r="BP7" s="112">
        <f>BA7*10000*6.96</f>
        <v>69600000</v>
      </c>
      <c r="BQ7" s="111">
        <f>BP7/5</f>
        <v>13920000</v>
      </c>
      <c r="BR7" s="111">
        <f t="shared" si="6"/>
        <v>13920000</v>
      </c>
      <c r="BS7" s="111">
        <f t="shared" si="6"/>
        <v>13920000</v>
      </c>
      <c r="BT7" s="111">
        <f t="shared" si="6"/>
        <v>13920000</v>
      </c>
      <c r="BU7" s="111">
        <f t="shared" si="6"/>
        <v>13920000</v>
      </c>
      <c r="BV7" s="101" t="s">
        <v>349</v>
      </c>
      <c r="BW7" s="113" t="s">
        <v>346</v>
      </c>
      <c r="BX7" s="113" t="s">
        <v>345</v>
      </c>
      <c r="BY7" s="113" t="s">
        <v>340</v>
      </c>
      <c r="BZ7" s="113">
        <v>0</v>
      </c>
      <c r="CA7" s="113">
        <v>250</v>
      </c>
      <c r="CB7" s="113">
        <f>CA7/5</f>
        <v>50</v>
      </c>
      <c r="CC7" s="113">
        <f>CB7</f>
        <v>50</v>
      </c>
      <c r="CD7" s="113">
        <f>CC7</f>
        <v>50</v>
      </c>
      <c r="CE7" s="113">
        <f>CD7</f>
        <v>50</v>
      </c>
      <c r="CF7" s="113">
        <f>CE7</f>
        <v>50</v>
      </c>
      <c r="CG7" s="113" t="s">
        <v>330</v>
      </c>
      <c r="CH7" s="113" t="s">
        <v>321</v>
      </c>
      <c r="CI7" s="114">
        <v>0.1</v>
      </c>
      <c r="CJ7" s="97"/>
      <c r="CK7" s="97" t="s">
        <v>343</v>
      </c>
      <c r="CL7" s="97"/>
      <c r="CM7" s="97"/>
      <c r="CN7" s="97"/>
      <c r="CO7" s="113" t="s">
        <v>331</v>
      </c>
      <c r="CP7" s="112">
        <f>CA7*10000*6.96</f>
        <v>17400000</v>
      </c>
      <c r="CQ7" s="111">
        <f>CP7/5</f>
        <v>3480000</v>
      </c>
      <c r="CR7" s="111">
        <f>CQ7</f>
        <v>3480000</v>
      </c>
      <c r="CS7" s="111">
        <f>CR7</f>
        <v>3480000</v>
      </c>
      <c r="CT7" s="111">
        <f>CS7</f>
        <v>3480000</v>
      </c>
      <c r="CU7" s="111">
        <f>CT7</f>
        <v>3480000</v>
      </c>
    </row>
    <row r="8" spans="1:99" s="99" customFormat="1" ht="57.75">
      <c r="A8" s="92">
        <v>1</v>
      </c>
      <c r="B8" s="92" t="s">
        <v>337</v>
      </c>
      <c r="C8" s="92">
        <v>2</v>
      </c>
      <c r="D8" s="92">
        <v>1</v>
      </c>
      <c r="E8" s="92">
        <v>3</v>
      </c>
      <c r="F8" s="92">
        <v>5</v>
      </c>
      <c r="G8" s="92">
        <v>1</v>
      </c>
      <c r="H8" s="92" t="s">
        <v>352</v>
      </c>
      <c r="I8" s="92" t="s">
        <v>339</v>
      </c>
      <c r="J8" s="93" t="s">
        <v>311</v>
      </c>
      <c r="K8" s="108">
        <v>0.45200000000000001</v>
      </c>
      <c r="L8" s="108">
        <v>0.35199999999999998</v>
      </c>
      <c r="M8" s="108">
        <f t="shared" si="0"/>
        <v>0.45200000000000001</v>
      </c>
      <c r="N8" s="108">
        <f t="shared" si="1"/>
        <v>0.30199999999999999</v>
      </c>
      <c r="O8" s="108">
        <f t="shared" si="2"/>
        <v>0.40200000000000002</v>
      </c>
      <c r="P8" s="108">
        <f t="shared" si="2"/>
        <v>0.252</v>
      </c>
      <c r="Q8" s="108">
        <f t="shared" si="2"/>
        <v>0.35200000000000004</v>
      </c>
      <c r="R8" s="93">
        <v>1</v>
      </c>
      <c r="S8" s="92" t="s">
        <v>336</v>
      </c>
      <c r="T8" s="92" t="s">
        <v>321</v>
      </c>
      <c r="U8" s="92" t="s">
        <v>315</v>
      </c>
      <c r="V8" s="92" t="s">
        <v>316</v>
      </c>
      <c r="W8" s="92" t="s">
        <v>317</v>
      </c>
      <c r="X8" s="92" t="s">
        <v>340</v>
      </c>
      <c r="Y8" s="92">
        <v>0</v>
      </c>
      <c r="Z8" s="94">
        <v>1200000</v>
      </c>
      <c r="AA8" s="115">
        <f t="shared" si="3"/>
        <v>240000</v>
      </c>
      <c r="AB8" s="115">
        <f t="shared" si="5"/>
        <v>240000</v>
      </c>
      <c r="AC8" s="115">
        <f t="shared" si="5"/>
        <v>240000</v>
      </c>
      <c r="AD8" s="115">
        <f t="shared" si="5"/>
        <v>240000</v>
      </c>
      <c r="AE8" s="115">
        <f t="shared" si="5"/>
        <v>240000</v>
      </c>
      <c r="AF8" s="95" t="s">
        <v>318</v>
      </c>
      <c r="AG8" s="95" t="s">
        <v>238</v>
      </c>
      <c r="AH8" s="96">
        <v>0.6</v>
      </c>
      <c r="AI8" s="95"/>
      <c r="AJ8" s="95"/>
      <c r="AK8" s="95"/>
      <c r="AL8" s="95"/>
      <c r="AM8" s="95"/>
      <c r="AN8" s="95"/>
      <c r="AO8" s="90">
        <v>12556800</v>
      </c>
      <c r="AP8" s="109"/>
      <c r="AQ8" s="109"/>
      <c r="AR8" s="109"/>
      <c r="AS8" s="109"/>
      <c r="AT8" s="109"/>
      <c r="AU8" s="95"/>
      <c r="AV8" s="101"/>
      <c r="AW8" s="110"/>
      <c r="AX8" s="110"/>
      <c r="AY8" s="101"/>
      <c r="AZ8" s="101"/>
      <c r="BA8" s="106"/>
      <c r="BB8" s="106"/>
      <c r="BC8" s="106"/>
      <c r="BD8" s="106"/>
      <c r="BE8" s="106"/>
      <c r="BF8" s="106"/>
      <c r="BG8" s="110"/>
      <c r="BH8" s="110"/>
      <c r="BI8" s="102"/>
      <c r="BJ8" s="95"/>
      <c r="BK8" s="95"/>
      <c r="BL8" s="95"/>
      <c r="BM8" s="95"/>
      <c r="BN8" s="95"/>
      <c r="BO8" s="95"/>
      <c r="BP8" s="112"/>
      <c r="BQ8" s="111"/>
      <c r="BR8" s="111"/>
      <c r="BS8" s="111"/>
      <c r="BT8" s="111"/>
      <c r="BU8" s="111"/>
      <c r="BV8" s="101"/>
      <c r="BW8" s="113"/>
      <c r="BX8" s="113"/>
      <c r="BY8" s="113"/>
      <c r="BZ8" s="113"/>
      <c r="CA8" s="113"/>
      <c r="CB8" s="113"/>
      <c r="CC8" s="113"/>
      <c r="CD8" s="113"/>
      <c r="CE8" s="113"/>
      <c r="CF8" s="113"/>
      <c r="CG8" s="113"/>
      <c r="CH8" s="113"/>
      <c r="CI8" s="114"/>
      <c r="CJ8" s="97"/>
      <c r="CK8" s="97"/>
      <c r="CL8" s="97"/>
      <c r="CM8" s="97"/>
      <c r="CN8" s="97"/>
      <c r="CO8" s="113"/>
      <c r="CP8" s="112"/>
      <c r="CQ8" s="111"/>
      <c r="CR8" s="111"/>
      <c r="CS8" s="111"/>
      <c r="CT8" s="111"/>
      <c r="CU8" s="111"/>
    </row>
    <row r="9" spans="1:99" s="99" customFormat="1" ht="41.25">
      <c r="A9" s="92">
        <v>1</v>
      </c>
      <c r="B9" s="92" t="s">
        <v>337</v>
      </c>
      <c r="C9" s="92">
        <v>2</v>
      </c>
      <c r="D9" s="92">
        <v>1</v>
      </c>
      <c r="E9" s="92">
        <v>3</v>
      </c>
      <c r="F9" s="92">
        <v>5</v>
      </c>
      <c r="G9" s="92">
        <v>1</v>
      </c>
      <c r="H9" s="92" t="s">
        <v>352</v>
      </c>
      <c r="I9" s="92" t="s">
        <v>339</v>
      </c>
      <c r="J9" s="93" t="s">
        <v>311</v>
      </c>
      <c r="K9" s="108">
        <v>0.45200000000000001</v>
      </c>
      <c r="L9" s="108">
        <v>0.35199999999999998</v>
      </c>
      <c r="M9" s="108">
        <f t="shared" si="0"/>
        <v>0.45200000000000001</v>
      </c>
      <c r="N9" s="108">
        <f t="shared" si="1"/>
        <v>0.30199999999999999</v>
      </c>
      <c r="O9" s="108">
        <f t="shared" si="2"/>
        <v>0.40200000000000002</v>
      </c>
      <c r="P9" s="108">
        <f t="shared" si="2"/>
        <v>0.252</v>
      </c>
      <c r="Q9" s="108">
        <f t="shared" si="2"/>
        <v>0.35200000000000004</v>
      </c>
      <c r="R9" s="93">
        <v>1</v>
      </c>
      <c r="S9" s="92" t="s">
        <v>336</v>
      </c>
      <c r="T9" s="92" t="s">
        <v>321</v>
      </c>
      <c r="U9" s="103" t="s">
        <v>319</v>
      </c>
      <c r="V9" s="103" t="s">
        <v>350</v>
      </c>
      <c r="W9" s="103" t="s">
        <v>342</v>
      </c>
      <c r="X9" s="92" t="s">
        <v>340</v>
      </c>
      <c r="Y9" s="103">
        <v>0</v>
      </c>
      <c r="Z9" s="104">
        <v>20000</v>
      </c>
      <c r="AA9" s="115">
        <f t="shared" si="3"/>
        <v>4000</v>
      </c>
      <c r="AB9" s="115">
        <f t="shared" si="5"/>
        <v>4000</v>
      </c>
      <c r="AC9" s="115">
        <f t="shared" si="5"/>
        <v>4000</v>
      </c>
      <c r="AD9" s="115">
        <f t="shared" si="5"/>
        <v>4000</v>
      </c>
      <c r="AE9" s="115">
        <f t="shared" si="5"/>
        <v>4000</v>
      </c>
      <c r="AF9" s="101" t="s">
        <v>320</v>
      </c>
      <c r="AG9" s="101" t="s">
        <v>321</v>
      </c>
      <c r="AH9" s="102">
        <v>0.1</v>
      </c>
      <c r="AI9" s="102"/>
      <c r="AJ9" s="102"/>
      <c r="AK9" s="102"/>
      <c r="AL9" s="101"/>
      <c r="AM9" s="101"/>
      <c r="AN9" s="101"/>
      <c r="AO9" s="106"/>
      <c r="AP9" s="106"/>
      <c r="AQ9" s="106"/>
      <c r="AR9" s="106"/>
      <c r="AS9" s="106"/>
      <c r="AT9" s="106"/>
      <c r="AU9" s="106"/>
      <c r="AV9" s="101"/>
      <c r="AW9" s="105"/>
      <c r="AX9" s="105"/>
      <c r="AY9" s="105"/>
      <c r="AZ9" s="105"/>
      <c r="BA9" s="105"/>
      <c r="BB9" s="105"/>
      <c r="BC9" s="105"/>
      <c r="BD9" s="105"/>
      <c r="BE9" s="105"/>
      <c r="BF9" s="105"/>
      <c r="BG9" s="105"/>
      <c r="BH9" s="105"/>
      <c r="BI9" s="105"/>
      <c r="BJ9" s="105"/>
      <c r="BK9" s="105"/>
      <c r="BL9" s="105"/>
      <c r="BM9" s="105"/>
      <c r="BN9" s="105"/>
      <c r="BO9" s="105"/>
      <c r="BP9" s="107"/>
      <c r="BQ9" s="107"/>
      <c r="BR9" s="107"/>
      <c r="BS9" s="107"/>
      <c r="BT9" s="107"/>
      <c r="BU9" s="107"/>
    </row>
    <row r="10" spans="1:99" s="99" customFormat="1" ht="54.75" customHeight="1">
      <c r="A10" s="92">
        <v>1</v>
      </c>
      <c r="B10" s="92" t="s">
        <v>337</v>
      </c>
      <c r="C10" s="92">
        <v>2</v>
      </c>
      <c r="D10" s="92">
        <v>1</v>
      </c>
      <c r="E10" s="92">
        <v>3</v>
      </c>
      <c r="F10" s="92">
        <v>5</v>
      </c>
      <c r="G10" s="92">
        <v>1</v>
      </c>
      <c r="H10" s="92" t="s">
        <v>352</v>
      </c>
      <c r="I10" s="92" t="s">
        <v>339</v>
      </c>
      <c r="J10" s="93" t="s">
        <v>311</v>
      </c>
      <c r="K10" s="108">
        <v>0.45200000000000001</v>
      </c>
      <c r="L10" s="108">
        <v>0.35199999999999998</v>
      </c>
      <c r="M10" s="108">
        <f t="shared" si="0"/>
        <v>0.45200000000000001</v>
      </c>
      <c r="N10" s="108">
        <f t="shared" si="1"/>
        <v>0.30199999999999999</v>
      </c>
      <c r="O10" s="108">
        <f t="shared" si="2"/>
        <v>0.40200000000000002</v>
      </c>
      <c r="P10" s="108">
        <f t="shared" si="2"/>
        <v>0.252</v>
      </c>
      <c r="Q10" s="108">
        <f t="shared" si="2"/>
        <v>0.35200000000000004</v>
      </c>
      <c r="R10" s="93">
        <v>1</v>
      </c>
      <c r="S10" s="92" t="s">
        <v>336</v>
      </c>
      <c r="T10" s="92" t="s">
        <v>321</v>
      </c>
      <c r="U10" s="103" t="s">
        <v>322</v>
      </c>
      <c r="V10" s="103" t="s">
        <v>351</v>
      </c>
      <c r="W10" s="103" t="s">
        <v>342</v>
      </c>
      <c r="X10" s="92" t="s">
        <v>340</v>
      </c>
      <c r="Y10" s="103">
        <v>0</v>
      </c>
      <c r="Z10" s="104">
        <v>15000</v>
      </c>
      <c r="AA10" s="115">
        <f t="shared" si="3"/>
        <v>3000</v>
      </c>
      <c r="AB10" s="115">
        <f t="shared" si="5"/>
        <v>3000</v>
      </c>
      <c r="AC10" s="115">
        <f t="shared" si="5"/>
        <v>3000</v>
      </c>
      <c r="AD10" s="115">
        <f t="shared" si="5"/>
        <v>3000</v>
      </c>
      <c r="AE10" s="115">
        <f t="shared" si="5"/>
        <v>3000</v>
      </c>
      <c r="AF10" s="101" t="s">
        <v>323</v>
      </c>
      <c r="AG10" s="101" t="s">
        <v>321</v>
      </c>
      <c r="AH10" s="102">
        <v>0.1</v>
      </c>
      <c r="AI10" s="101"/>
      <c r="AJ10" s="101"/>
      <c r="AK10" s="101"/>
      <c r="AL10" s="101"/>
      <c r="AM10" s="101"/>
      <c r="AN10" s="101"/>
      <c r="AO10" s="101"/>
      <c r="AP10" s="101"/>
      <c r="AQ10" s="101"/>
      <c r="AR10" s="101"/>
      <c r="AS10" s="101"/>
      <c r="AT10" s="101"/>
      <c r="AU10" s="101"/>
      <c r="AV10" s="101"/>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row>
  </sheetData>
  <mergeCells count="52">
    <mergeCell ref="A1:A4"/>
    <mergeCell ref="B1:B4"/>
    <mergeCell ref="D1:G1"/>
    <mergeCell ref="C2:C4"/>
    <mergeCell ref="E2:E4"/>
    <mergeCell ref="F2:F4"/>
    <mergeCell ref="G2:G4"/>
    <mergeCell ref="BV2:CU2"/>
    <mergeCell ref="H3:H4"/>
    <mergeCell ref="I3:I4"/>
    <mergeCell ref="J3:L3"/>
    <mergeCell ref="M3:Q3"/>
    <mergeCell ref="R3:R4"/>
    <mergeCell ref="S3:S4"/>
    <mergeCell ref="T3:T4"/>
    <mergeCell ref="U3:U4"/>
    <mergeCell ref="V3:V4"/>
    <mergeCell ref="H2:AT2"/>
    <mergeCell ref="AU2:BU2"/>
    <mergeCell ref="AW3:AW4"/>
    <mergeCell ref="W3:W4"/>
    <mergeCell ref="X3:Z3"/>
    <mergeCell ref="AA3:AE3"/>
    <mergeCell ref="AF3:AF4"/>
    <mergeCell ref="AG3:AG4"/>
    <mergeCell ref="AH3:AH4"/>
    <mergeCell ref="AI3:AN3"/>
    <mergeCell ref="AO3:AO4"/>
    <mergeCell ref="BI3:BI4"/>
    <mergeCell ref="CP3:CP4"/>
    <mergeCell ref="CQ3:CU3"/>
    <mergeCell ref="AP3:AT3"/>
    <mergeCell ref="AU3:AU4"/>
    <mergeCell ref="AV3:AV4"/>
    <mergeCell ref="AY3:BA3"/>
    <mergeCell ref="BB3:BF3"/>
    <mergeCell ref="H1:CU1"/>
    <mergeCell ref="BY3:CA3"/>
    <mergeCell ref="CB3:CF3"/>
    <mergeCell ref="CG3:CG4"/>
    <mergeCell ref="CH3:CH4"/>
    <mergeCell ref="CI3:CI4"/>
    <mergeCell ref="CJ3:CO3"/>
    <mergeCell ref="BJ3:BO3"/>
    <mergeCell ref="BP3:BP4"/>
    <mergeCell ref="BQ3:BU3"/>
    <mergeCell ref="BV3:BV4"/>
    <mergeCell ref="BW3:BW4"/>
    <mergeCell ref="BX3:BX4"/>
    <mergeCell ref="AX3:AX4"/>
    <mergeCell ref="BG3:BG4"/>
    <mergeCell ref="BH3:BH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8" sqref="M8"/>
    </sheetView>
  </sheetViews>
  <sheetFormatPr baseColWidth="10" defaultColWidth="10.7109375"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G1" zoomScaleNormal="100" workbookViewId="0">
      <pane ySplit="2" topLeftCell="A3" activePane="bottomLeft" state="frozen"/>
      <selection activeCell="M8" sqref="M8"/>
      <selection pane="bottomLeft" activeCell="M8" sqref="M8"/>
    </sheetView>
  </sheetViews>
  <sheetFormatPr baseColWidth="10" defaultColWidth="11.42578125" defaultRowHeight="12.75"/>
  <cols>
    <col min="1" max="1" width="26.28515625" style="4" customWidth="1"/>
    <col min="2" max="2" width="24.28515625" style="4" customWidth="1"/>
    <col min="3" max="3" width="18.42578125" style="4" customWidth="1"/>
    <col min="4" max="4" width="25" style="4" customWidth="1"/>
    <col min="5" max="5" width="12.7109375" style="4" customWidth="1"/>
    <col min="6" max="6" width="10" style="4" bestFit="1" customWidth="1"/>
    <col min="7" max="11" width="7.85546875" style="4" customWidth="1"/>
    <col min="12" max="12" width="13" style="4" customWidth="1"/>
    <col min="13" max="13" width="14.85546875" style="4" customWidth="1"/>
    <col min="14" max="14" width="75.140625" style="4" customWidth="1"/>
    <col min="15" max="15" width="14.140625" style="4" customWidth="1"/>
    <col min="16" max="16" width="14.140625" style="4" bestFit="1" customWidth="1"/>
    <col min="17" max="17" width="11.5703125" style="4" bestFit="1" customWidth="1"/>
    <col min="18" max="18" width="11.42578125" style="4"/>
    <col min="19" max="19" width="11.5703125" style="4" bestFit="1" customWidth="1"/>
    <col min="20" max="16384" width="11.42578125" style="4"/>
  </cols>
  <sheetData>
    <row r="1" spans="1:17" ht="23.25" customHeight="1">
      <c r="A1" s="291" t="s">
        <v>0</v>
      </c>
      <c r="B1" s="291" t="s">
        <v>1</v>
      </c>
      <c r="C1" s="293" t="s">
        <v>2</v>
      </c>
      <c r="D1" s="293" t="s">
        <v>3</v>
      </c>
      <c r="E1" s="293" t="s">
        <v>4</v>
      </c>
      <c r="F1" s="293" t="s">
        <v>5</v>
      </c>
      <c r="G1" s="297" t="s">
        <v>6</v>
      </c>
      <c r="H1" s="298"/>
      <c r="I1" s="298"/>
      <c r="J1" s="298"/>
      <c r="K1" s="299"/>
      <c r="L1" s="293" t="s">
        <v>7</v>
      </c>
      <c r="M1" s="293" t="s">
        <v>8</v>
      </c>
      <c r="N1" s="293" t="s">
        <v>21</v>
      </c>
      <c r="O1" s="293" t="s">
        <v>9</v>
      </c>
      <c r="P1" s="293" t="s">
        <v>10</v>
      </c>
      <c r="Q1" s="295" t="s">
        <v>11</v>
      </c>
    </row>
    <row r="2" spans="1:17" ht="25.5" customHeight="1">
      <c r="A2" s="292"/>
      <c r="B2" s="292"/>
      <c r="C2" s="294"/>
      <c r="D2" s="294"/>
      <c r="E2" s="294"/>
      <c r="F2" s="294"/>
      <c r="G2" s="1">
        <v>2016</v>
      </c>
      <c r="H2" s="2">
        <v>2017</v>
      </c>
      <c r="I2" s="1">
        <v>2018</v>
      </c>
      <c r="J2" s="2">
        <v>2019</v>
      </c>
      <c r="K2" s="1">
        <v>2020</v>
      </c>
      <c r="L2" s="294"/>
      <c r="M2" s="294"/>
      <c r="N2" s="294"/>
      <c r="O2" s="294"/>
      <c r="P2" s="294"/>
      <c r="Q2" s="296"/>
    </row>
    <row r="3" spans="1:17" ht="102">
      <c r="A3" s="56" t="s">
        <v>47</v>
      </c>
      <c r="B3" s="20"/>
      <c r="C3" s="19" t="s">
        <v>48</v>
      </c>
      <c r="D3" s="19" t="s">
        <v>49</v>
      </c>
      <c r="E3" s="59">
        <v>0.9</v>
      </c>
      <c r="F3" s="59">
        <v>0.97</v>
      </c>
      <c r="G3" s="59">
        <v>0.91</v>
      </c>
      <c r="H3" s="59">
        <v>0.93</v>
      </c>
      <c r="I3" s="59">
        <v>0.95</v>
      </c>
      <c r="J3" s="59">
        <v>0.96</v>
      </c>
      <c r="K3" s="59">
        <v>0.97</v>
      </c>
      <c r="L3" s="20" t="s">
        <v>50</v>
      </c>
      <c r="M3" s="56" t="s">
        <v>51</v>
      </c>
      <c r="N3" s="58" t="s">
        <v>142</v>
      </c>
      <c r="O3" s="20" t="s">
        <v>52</v>
      </c>
      <c r="P3" s="57">
        <v>1500</v>
      </c>
      <c r="Q3" s="59">
        <v>1</v>
      </c>
    </row>
    <row r="4" spans="1:17" ht="75.75" customHeight="1">
      <c r="A4" s="21"/>
      <c r="B4" s="21" t="s">
        <v>53</v>
      </c>
      <c r="C4" s="21" t="s">
        <v>54</v>
      </c>
      <c r="D4" s="21"/>
      <c r="E4" s="22"/>
      <c r="F4" s="23">
        <v>10</v>
      </c>
      <c r="G4" s="23">
        <v>2</v>
      </c>
      <c r="H4" s="23">
        <v>2</v>
      </c>
      <c r="I4" s="23">
        <v>2</v>
      </c>
      <c r="J4" s="23">
        <v>2</v>
      </c>
      <c r="K4" s="23">
        <v>2</v>
      </c>
      <c r="L4" s="21" t="s">
        <v>55</v>
      </c>
      <c r="M4" s="21" t="s">
        <v>56</v>
      </c>
      <c r="N4" s="45" t="s">
        <v>142</v>
      </c>
      <c r="O4" s="15" t="s">
        <v>52</v>
      </c>
      <c r="P4" s="15">
        <v>200</v>
      </c>
      <c r="Q4" s="22">
        <v>0.2</v>
      </c>
    </row>
    <row r="5" spans="1:17" ht="127.5">
      <c r="A5" s="21"/>
      <c r="B5" s="21" t="s">
        <v>57</v>
      </c>
      <c r="C5" s="21" t="s">
        <v>197</v>
      </c>
      <c r="D5" s="21"/>
      <c r="E5" s="22"/>
      <c r="F5" s="23">
        <v>5</v>
      </c>
      <c r="G5" s="23">
        <v>1</v>
      </c>
      <c r="H5" s="23">
        <v>1</v>
      </c>
      <c r="I5" s="23">
        <v>1</v>
      </c>
      <c r="J5" s="23">
        <v>1</v>
      </c>
      <c r="K5" s="23">
        <v>1</v>
      </c>
      <c r="L5" s="21" t="s">
        <v>58</v>
      </c>
      <c r="M5" s="21" t="s">
        <v>56</v>
      </c>
      <c r="N5" s="55" t="s">
        <v>142</v>
      </c>
      <c r="O5" s="15" t="s">
        <v>52</v>
      </c>
      <c r="P5" s="15">
        <v>500</v>
      </c>
      <c r="Q5" s="22">
        <v>0.2</v>
      </c>
    </row>
    <row r="6" spans="1:17" ht="89.25">
      <c r="A6" s="21"/>
      <c r="B6" s="61" t="s">
        <v>171</v>
      </c>
      <c r="C6" s="61" t="s">
        <v>169</v>
      </c>
      <c r="D6" s="15"/>
      <c r="E6" s="15"/>
      <c r="F6" s="15">
        <v>4000</v>
      </c>
      <c r="G6" s="15">
        <v>500</v>
      </c>
      <c r="H6" s="15">
        <v>500</v>
      </c>
      <c r="I6" s="15">
        <v>1000</v>
      </c>
      <c r="J6" s="15">
        <v>1000</v>
      </c>
      <c r="K6" s="15">
        <v>1000</v>
      </c>
      <c r="L6" s="21" t="s">
        <v>189</v>
      </c>
      <c r="M6" s="21" t="s">
        <v>170</v>
      </c>
      <c r="N6" s="45" t="s">
        <v>143</v>
      </c>
      <c r="O6" s="21" t="s">
        <v>59</v>
      </c>
      <c r="P6" s="15">
        <v>500</v>
      </c>
      <c r="Q6" s="22">
        <v>0.2</v>
      </c>
    </row>
    <row r="7" spans="1:17" ht="76.5">
      <c r="A7" s="21"/>
      <c r="B7" s="21" t="s">
        <v>172</v>
      </c>
      <c r="C7" s="21" t="s">
        <v>173</v>
      </c>
      <c r="D7" s="15"/>
      <c r="E7" s="15"/>
      <c r="F7" s="15">
        <v>2000</v>
      </c>
      <c r="G7" s="15">
        <v>300</v>
      </c>
      <c r="H7" s="15">
        <v>200</v>
      </c>
      <c r="I7" s="15">
        <v>500</v>
      </c>
      <c r="J7" s="15">
        <v>500</v>
      </c>
      <c r="K7" s="15">
        <v>500</v>
      </c>
      <c r="L7" s="21" t="s">
        <v>189</v>
      </c>
      <c r="M7" s="21" t="s">
        <v>170</v>
      </c>
      <c r="N7" s="45" t="s">
        <v>144</v>
      </c>
      <c r="O7" s="21" t="s">
        <v>59</v>
      </c>
      <c r="P7" s="15">
        <v>200</v>
      </c>
      <c r="Q7" s="22">
        <v>0.15</v>
      </c>
    </row>
    <row r="8" spans="1:17" ht="82.5" customHeight="1">
      <c r="A8" s="21"/>
      <c r="B8" s="61" t="s">
        <v>175</v>
      </c>
      <c r="C8" s="61" t="s">
        <v>174</v>
      </c>
      <c r="D8" s="62"/>
      <c r="E8" s="62"/>
      <c r="F8" s="62">
        <v>5</v>
      </c>
      <c r="G8" s="62">
        <v>1</v>
      </c>
      <c r="H8" s="62">
        <v>1</v>
      </c>
      <c r="I8" s="62">
        <v>1</v>
      </c>
      <c r="J8" s="62">
        <v>1</v>
      </c>
      <c r="K8" s="62">
        <v>1</v>
      </c>
      <c r="L8" s="21" t="s">
        <v>189</v>
      </c>
      <c r="M8" s="61" t="s">
        <v>170</v>
      </c>
      <c r="N8" s="55" t="s">
        <v>144</v>
      </c>
      <c r="O8" s="61" t="s">
        <v>59</v>
      </c>
      <c r="P8" s="62">
        <v>200</v>
      </c>
      <c r="Q8" s="63">
        <v>0.15</v>
      </c>
    </row>
    <row r="9" spans="1:17" ht="63.75">
      <c r="A9" s="15"/>
      <c r="B9" s="21" t="s">
        <v>176</v>
      </c>
      <c r="C9" s="21" t="s">
        <v>177</v>
      </c>
      <c r="D9" s="15"/>
      <c r="E9" s="15"/>
      <c r="F9" s="15">
        <v>5</v>
      </c>
      <c r="G9" s="15">
        <v>1</v>
      </c>
      <c r="H9" s="15">
        <v>1</v>
      </c>
      <c r="I9" s="15">
        <v>1</v>
      </c>
      <c r="J9" s="15">
        <v>1</v>
      </c>
      <c r="K9" s="15">
        <v>1</v>
      </c>
      <c r="L9" s="21" t="s">
        <v>190</v>
      </c>
      <c r="M9" s="21" t="s">
        <v>178</v>
      </c>
      <c r="N9" s="45" t="s">
        <v>145</v>
      </c>
      <c r="O9" s="15" t="s">
        <v>60</v>
      </c>
      <c r="P9" s="15">
        <v>100</v>
      </c>
      <c r="Q9" s="22">
        <v>0.15</v>
      </c>
    </row>
    <row r="10" spans="1:17" ht="89.25">
      <c r="A10" s="15"/>
      <c r="B10" s="21" t="s">
        <v>61</v>
      </c>
      <c r="C10" s="21" t="s">
        <v>62</v>
      </c>
      <c r="D10" s="21" t="s">
        <v>63</v>
      </c>
      <c r="E10" s="22">
        <v>0.8</v>
      </c>
      <c r="F10" s="22">
        <v>0.97</v>
      </c>
      <c r="G10" s="22">
        <v>0.81</v>
      </c>
      <c r="H10" s="22">
        <v>0.85</v>
      </c>
      <c r="I10" s="22">
        <v>0.89</v>
      </c>
      <c r="J10" s="22">
        <v>0.93</v>
      </c>
      <c r="K10" s="22">
        <v>0.97</v>
      </c>
      <c r="L10" s="15"/>
      <c r="M10" s="15" t="s">
        <v>64</v>
      </c>
      <c r="N10" s="47"/>
      <c r="O10" s="15" t="s">
        <v>52</v>
      </c>
      <c r="P10" s="15"/>
      <c r="Q10" s="22">
        <v>0.05</v>
      </c>
    </row>
    <row r="11" spans="1:17" ht="140.25">
      <c r="A11" s="15"/>
      <c r="B11" s="21" t="s">
        <v>65</v>
      </c>
      <c r="C11" s="21" t="s">
        <v>66</v>
      </c>
      <c r="D11" s="21" t="s">
        <v>67</v>
      </c>
      <c r="E11" s="22">
        <v>0.8</v>
      </c>
      <c r="F11" s="22">
        <v>0.95</v>
      </c>
      <c r="G11" s="22">
        <v>0.82</v>
      </c>
      <c r="H11" s="22">
        <v>0.88</v>
      </c>
      <c r="I11" s="22">
        <v>0.92</v>
      </c>
      <c r="J11" s="22">
        <v>0.94</v>
      </c>
      <c r="K11" s="22">
        <v>0.95</v>
      </c>
      <c r="L11" s="15"/>
      <c r="M11" s="15" t="s">
        <v>68</v>
      </c>
      <c r="N11" s="47"/>
      <c r="O11" s="15" t="s">
        <v>52</v>
      </c>
      <c r="P11" s="15"/>
      <c r="Q11" s="22">
        <v>0.05</v>
      </c>
    </row>
  </sheetData>
  <autoFilter ref="A1:Q11">
    <filterColumn colId="6" showButton="0"/>
    <filterColumn colId="7" showButton="0"/>
    <filterColumn colId="8" showButton="0"/>
    <filterColumn colId="9" showButton="0"/>
  </autoFilter>
  <mergeCells count="13">
    <mergeCell ref="P1:P2"/>
    <mergeCell ref="Q1:Q2"/>
    <mergeCell ref="F1:F2"/>
    <mergeCell ref="G1:K1"/>
    <mergeCell ref="L1:L2"/>
    <mergeCell ref="M1:M2"/>
    <mergeCell ref="N1:N2"/>
    <mergeCell ref="O1:O2"/>
    <mergeCell ref="A1:A2"/>
    <mergeCell ref="B1:B2"/>
    <mergeCell ref="C1:C2"/>
    <mergeCell ref="D1:D2"/>
    <mergeCell ref="E1:E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C1" zoomScale="80" zoomScaleNormal="80" workbookViewId="0">
      <pane ySplit="2" topLeftCell="A8" activePane="bottomLeft" state="frozen"/>
      <selection activeCell="M8" sqref="M8"/>
      <selection pane="bottomLeft" activeCell="M8" sqref="M8"/>
    </sheetView>
  </sheetViews>
  <sheetFormatPr baseColWidth="10" defaultColWidth="11.42578125" defaultRowHeight="12.75"/>
  <cols>
    <col min="1" max="1" width="26.28515625" style="4" customWidth="1"/>
    <col min="2" max="2" width="24.28515625" style="4" customWidth="1"/>
    <col min="3" max="3" width="18.42578125" style="4" customWidth="1"/>
    <col min="4" max="4" width="25" style="4" customWidth="1"/>
    <col min="5" max="5" width="12.7109375" style="4" customWidth="1"/>
    <col min="6" max="6" width="10" style="4" bestFit="1" customWidth="1"/>
    <col min="7" max="11" width="7.85546875" style="4" customWidth="1"/>
    <col min="12" max="12" width="13" style="4" customWidth="1"/>
    <col min="13" max="13" width="14.85546875" style="4" customWidth="1"/>
    <col min="14" max="14" width="75.140625" style="4" customWidth="1"/>
    <col min="15" max="15" width="14.140625" style="4" customWidth="1"/>
    <col min="16" max="16" width="14.140625" style="4" bestFit="1" customWidth="1"/>
    <col min="17" max="17" width="11.5703125" style="4" bestFit="1" customWidth="1"/>
    <col min="18" max="18" width="11.42578125" style="4"/>
    <col min="19" max="19" width="11.5703125" style="4" bestFit="1" customWidth="1"/>
    <col min="20" max="16384" width="11.42578125" style="4"/>
  </cols>
  <sheetData>
    <row r="1" spans="1:18" ht="23.25" customHeight="1">
      <c r="A1" s="291" t="s">
        <v>0</v>
      </c>
      <c r="B1" s="291" t="s">
        <v>1</v>
      </c>
      <c r="C1" s="293" t="s">
        <v>2</v>
      </c>
      <c r="D1" s="293" t="s">
        <v>3</v>
      </c>
      <c r="E1" s="293" t="s">
        <v>4</v>
      </c>
      <c r="F1" s="293" t="s">
        <v>5</v>
      </c>
      <c r="G1" s="297" t="s">
        <v>6</v>
      </c>
      <c r="H1" s="298"/>
      <c r="I1" s="298"/>
      <c r="J1" s="298"/>
      <c r="K1" s="299"/>
      <c r="L1" s="293" t="s">
        <v>7</v>
      </c>
      <c r="M1" s="293" t="s">
        <v>8</v>
      </c>
      <c r="N1" s="293" t="s">
        <v>21</v>
      </c>
      <c r="O1" s="293" t="s">
        <v>9</v>
      </c>
      <c r="P1" s="293" t="s">
        <v>10</v>
      </c>
      <c r="Q1" s="295" t="s">
        <v>11</v>
      </c>
    </row>
    <row r="2" spans="1:18" ht="25.5" customHeight="1">
      <c r="A2" s="292"/>
      <c r="B2" s="292"/>
      <c r="C2" s="294"/>
      <c r="D2" s="294"/>
      <c r="E2" s="294"/>
      <c r="F2" s="294"/>
      <c r="G2" s="1">
        <v>2016</v>
      </c>
      <c r="H2" s="2">
        <v>2017</v>
      </c>
      <c r="I2" s="1">
        <v>2018</v>
      </c>
      <c r="J2" s="2">
        <v>2019</v>
      </c>
      <c r="K2" s="1">
        <v>2020</v>
      </c>
      <c r="L2" s="294"/>
      <c r="M2" s="294"/>
      <c r="N2" s="294"/>
      <c r="O2" s="294"/>
      <c r="P2" s="294"/>
      <c r="Q2" s="296"/>
    </row>
    <row r="3" spans="1:18" ht="76.5">
      <c r="A3" s="12" t="s">
        <v>84</v>
      </c>
      <c r="B3" s="12"/>
      <c r="C3" s="12" t="s">
        <v>85</v>
      </c>
      <c r="D3" s="12" t="s">
        <v>86</v>
      </c>
      <c r="E3" s="25">
        <v>0.86</v>
      </c>
      <c r="F3" s="25">
        <v>0.9</v>
      </c>
      <c r="G3" s="25">
        <v>0.87</v>
      </c>
      <c r="H3" s="25">
        <v>0.88</v>
      </c>
      <c r="I3" s="25">
        <v>0.89</v>
      </c>
      <c r="J3" s="25">
        <v>0.9</v>
      </c>
      <c r="K3" s="25">
        <v>0.9</v>
      </c>
      <c r="L3" s="12" t="s">
        <v>12</v>
      </c>
      <c r="M3" s="12" t="s">
        <v>87</v>
      </c>
      <c r="N3" s="50" t="s">
        <v>88</v>
      </c>
      <c r="O3" s="12" t="s">
        <v>13</v>
      </c>
      <c r="P3" s="12">
        <v>1700</v>
      </c>
      <c r="Q3" s="25">
        <v>1</v>
      </c>
      <c r="R3" s="26"/>
    </row>
    <row r="4" spans="1:18" ht="96" customHeight="1">
      <c r="A4" s="3"/>
      <c r="B4" s="3" t="s">
        <v>89</v>
      </c>
      <c r="C4" s="3" t="s">
        <v>90</v>
      </c>
      <c r="D4" s="3" t="s">
        <v>91</v>
      </c>
      <c r="E4" s="13">
        <v>0.75</v>
      </c>
      <c r="F4" s="13">
        <v>0.95</v>
      </c>
      <c r="G4" s="13">
        <v>0.79</v>
      </c>
      <c r="H4" s="13">
        <v>0.83</v>
      </c>
      <c r="I4" s="13">
        <v>0.88</v>
      </c>
      <c r="J4" s="13">
        <v>0.91</v>
      </c>
      <c r="K4" s="13">
        <v>0.95</v>
      </c>
      <c r="L4" s="3" t="s">
        <v>14</v>
      </c>
      <c r="M4" s="16" t="s">
        <v>92</v>
      </c>
      <c r="N4" s="51" t="s">
        <v>150</v>
      </c>
      <c r="O4" s="3" t="s">
        <v>13</v>
      </c>
      <c r="P4" s="3">
        <v>444</v>
      </c>
      <c r="Q4" s="13">
        <v>0.3</v>
      </c>
      <c r="R4" s="26" t="s">
        <v>93</v>
      </c>
    </row>
    <row r="5" spans="1:18" ht="243" customHeight="1">
      <c r="A5" s="3"/>
      <c r="B5" s="3" t="s">
        <v>94</v>
      </c>
      <c r="C5" s="27" t="s">
        <v>95</v>
      </c>
      <c r="D5" s="27"/>
      <c r="E5" s="24">
        <v>0</v>
      </c>
      <c r="F5" s="24">
        <v>5</v>
      </c>
      <c r="G5" s="24">
        <v>1</v>
      </c>
      <c r="H5" s="24">
        <v>1</v>
      </c>
      <c r="I5" s="24">
        <v>1</v>
      </c>
      <c r="J5" s="24">
        <v>1</v>
      </c>
      <c r="K5" s="24">
        <v>1</v>
      </c>
      <c r="L5" s="3" t="s">
        <v>96</v>
      </c>
      <c r="M5" s="3" t="s">
        <v>97</v>
      </c>
      <c r="N5" s="43" t="s">
        <v>151</v>
      </c>
      <c r="O5" s="3" t="s">
        <v>15</v>
      </c>
      <c r="P5" s="3">
        <v>50</v>
      </c>
      <c r="Q5" s="13">
        <v>0.2</v>
      </c>
      <c r="R5" s="26" t="s">
        <v>98</v>
      </c>
    </row>
    <row r="6" spans="1:18" ht="76.5">
      <c r="A6" s="3"/>
      <c r="B6" s="3" t="s">
        <v>99</v>
      </c>
      <c r="C6" s="3" t="s">
        <v>100</v>
      </c>
      <c r="D6" s="3"/>
      <c r="E6" s="3">
        <v>0</v>
      </c>
      <c r="F6" s="3">
        <v>5</v>
      </c>
      <c r="G6" s="3">
        <v>1</v>
      </c>
      <c r="H6" s="3">
        <v>1</v>
      </c>
      <c r="I6" s="3">
        <v>1</v>
      </c>
      <c r="J6" s="3">
        <v>1</v>
      </c>
      <c r="K6" s="3">
        <v>1</v>
      </c>
      <c r="L6" s="3" t="s">
        <v>101</v>
      </c>
      <c r="M6" s="3" t="s">
        <v>185</v>
      </c>
      <c r="N6" s="43" t="s">
        <v>152</v>
      </c>
      <c r="O6" s="3" t="s">
        <v>18</v>
      </c>
      <c r="P6" s="3">
        <f>9*5</f>
        <v>45</v>
      </c>
      <c r="Q6" s="13">
        <v>0.15</v>
      </c>
      <c r="R6" s="26" t="s">
        <v>102</v>
      </c>
    </row>
    <row r="7" spans="1:18" ht="58.5" customHeight="1">
      <c r="A7" s="28"/>
      <c r="B7" s="3" t="s">
        <v>103</v>
      </c>
      <c r="C7" s="3" t="s">
        <v>104</v>
      </c>
      <c r="D7" s="28"/>
      <c r="E7" s="3">
        <v>0</v>
      </c>
      <c r="F7" s="3">
        <v>50</v>
      </c>
      <c r="G7" s="3">
        <v>10</v>
      </c>
      <c r="H7" s="3">
        <v>10</v>
      </c>
      <c r="I7" s="3">
        <v>10</v>
      </c>
      <c r="J7" s="3">
        <v>10</v>
      </c>
      <c r="K7" s="3">
        <v>10</v>
      </c>
      <c r="L7" s="3" t="s">
        <v>105</v>
      </c>
      <c r="M7" s="3" t="s">
        <v>87</v>
      </c>
      <c r="N7" s="43" t="s">
        <v>153</v>
      </c>
      <c r="O7" s="3" t="s">
        <v>13</v>
      </c>
      <c r="P7" s="3">
        <v>25</v>
      </c>
      <c r="Q7" s="13">
        <v>0.05</v>
      </c>
      <c r="R7" s="26" t="s">
        <v>93</v>
      </c>
    </row>
    <row r="8" spans="1:18" ht="99" customHeight="1">
      <c r="A8" s="28"/>
      <c r="B8" s="3" t="s">
        <v>106</v>
      </c>
      <c r="C8" s="3" t="s">
        <v>107</v>
      </c>
      <c r="D8" s="28"/>
      <c r="E8" s="15">
        <v>0</v>
      </c>
      <c r="F8" s="15">
        <v>500</v>
      </c>
      <c r="G8" s="3">
        <v>100</v>
      </c>
      <c r="H8" s="3">
        <v>100</v>
      </c>
      <c r="I8" s="3">
        <v>100</v>
      </c>
      <c r="J8" s="3">
        <v>100</v>
      </c>
      <c r="K8" s="3">
        <v>100</v>
      </c>
      <c r="L8" s="3" t="s">
        <v>108</v>
      </c>
      <c r="M8" s="3" t="s">
        <v>109</v>
      </c>
      <c r="N8" s="52" t="s">
        <v>110</v>
      </c>
      <c r="O8" s="3" t="s">
        <v>15</v>
      </c>
      <c r="P8" s="3">
        <v>25</v>
      </c>
      <c r="Q8" s="13">
        <v>0.1</v>
      </c>
      <c r="R8" s="26" t="s">
        <v>111</v>
      </c>
    </row>
    <row r="9" spans="1:18" ht="202.5" customHeight="1">
      <c r="A9" s="28"/>
      <c r="B9" s="16" t="s">
        <v>112</v>
      </c>
      <c r="C9" s="16" t="s">
        <v>113</v>
      </c>
      <c r="D9" s="28"/>
      <c r="E9" s="15">
        <v>0</v>
      </c>
      <c r="F9" s="15">
        <v>1500</v>
      </c>
      <c r="G9" s="3">
        <v>300</v>
      </c>
      <c r="H9" s="3">
        <v>300</v>
      </c>
      <c r="I9" s="3">
        <v>300</v>
      </c>
      <c r="J9" s="3">
        <v>300</v>
      </c>
      <c r="K9" s="3">
        <v>300</v>
      </c>
      <c r="L9" s="16" t="s">
        <v>114</v>
      </c>
      <c r="M9" s="16" t="s">
        <v>115</v>
      </c>
      <c r="N9" s="51" t="s">
        <v>154</v>
      </c>
      <c r="O9" s="16" t="s">
        <v>18</v>
      </c>
      <c r="P9" s="3">
        <v>0.5</v>
      </c>
      <c r="Q9" s="13">
        <v>0.1</v>
      </c>
      <c r="R9" s="26" t="s">
        <v>116</v>
      </c>
    </row>
    <row r="10" spans="1:18" ht="87" customHeight="1">
      <c r="A10" s="28"/>
      <c r="B10" s="16" t="s">
        <v>183</v>
      </c>
      <c r="C10" s="16" t="s">
        <v>117</v>
      </c>
      <c r="D10" s="28"/>
      <c r="E10" s="15">
        <v>0</v>
      </c>
      <c r="F10" s="15">
        <v>50000</v>
      </c>
      <c r="G10" s="3">
        <v>10000</v>
      </c>
      <c r="H10" s="3">
        <v>10000</v>
      </c>
      <c r="I10" s="3">
        <v>10000</v>
      </c>
      <c r="J10" s="3">
        <v>10000</v>
      </c>
      <c r="K10" s="3">
        <v>10000</v>
      </c>
      <c r="L10" s="16" t="s">
        <v>16</v>
      </c>
      <c r="M10" s="16" t="s">
        <v>17</v>
      </c>
      <c r="N10" s="51" t="s">
        <v>155</v>
      </c>
      <c r="O10" s="16" t="s">
        <v>18</v>
      </c>
      <c r="P10" s="3">
        <v>45</v>
      </c>
      <c r="Q10" s="13">
        <v>0.1</v>
      </c>
      <c r="R10" s="26" t="s">
        <v>102</v>
      </c>
    </row>
  </sheetData>
  <autoFilter ref="A1:Q10">
    <filterColumn colId="6" showButton="0"/>
    <filterColumn colId="7" showButton="0"/>
    <filterColumn colId="8" showButton="0"/>
    <filterColumn colId="9" showButton="0"/>
  </autoFilter>
  <mergeCells count="13">
    <mergeCell ref="P1:P2"/>
    <mergeCell ref="Q1:Q2"/>
    <mergeCell ref="F1:F2"/>
    <mergeCell ref="G1:K1"/>
    <mergeCell ref="L1:L2"/>
    <mergeCell ref="M1:M2"/>
    <mergeCell ref="N1:N2"/>
    <mergeCell ref="O1:O2"/>
    <mergeCell ref="A1:A2"/>
    <mergeCell ref="B1:B2"/>
    <mergeCell ref="C1:C2"/>
    <mergeCell ref="D1:D2"/>
    <mergeCell ref="E1:E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D1" zoomScale="80" zoomScaleNormal="80" workbookViewId="0">
      <pane ySplit="2" topLeftCell="A4" activePane="bottomLeft" state="frozen"/>
      <selection activeCell="M8" sqref="M8"/>
      <selection pane="bottomLeft" activeCell="M8" sqref="M8"/>
    </sheetView>
  </sheetViews>
  <sheetFormatPr baseColWidth="10" defaultColWidth="11.42578125" defaultRowHeight="12.75"/>
  <cols>
    <col min="1" max="1" width="26.28515625" style="4" customWidth="1"/>
    <col min="2" max="2" width="24.28515625" style="4" customWidth="1"/>
    <col min="3" max="3" width="18.42578125" style="4" customWidth="1"/>
    <col min="4" max="4" width="25" style="4" customWidth="1"/>
    <col min="5" max="5" width="12.7109375" style="4" customWidth="1"/>
    <col min="6" max="6" width="10" style="4" bestFit="1" customWidth="1"/>
    <col min="7" max="11" width="7.85546875" style="4" customWidth="1"/>
    <col min="12" max="12" width="13" style="4" customWidth="1"/>
    <col min="13" max="13" width="14.85546875" style="4" customWidth="1"/>
    <col min="14" max="14" width="75.140625" style="4" customWidth="1"/>
    <col min="15" max="15" width="14.140625" style="4" customWidth="1"/>
    <col min="16" max="16" width="14.140625" style="4" bestFit="1" customWidth="1"/>
    <col min="17" max="17" width="11.5703125" style="4" bestFit="1" customWidth="1"/>
    <col min="18" max="18" width="11.42578125" style="4"/>
    <col min="19" max="19" width="11.5703125" style="4" bestFit="1" customWidth="1"/>
    <col min="20" max="16384" width="11.42578125" style="4"/>
  </cols>
  <sheetData>
    <row r="1" spans="1:17" ht="23.25" customHeight="1">
      <c r="A1" s="291" t="s">
        <v>0</v>
      </c>
      <c r="B1" s="291" t="s">
        <v>1</v>
      </c>
      <c r="C1" s="293" t="s">
        <v>2</v>
      </c>
      <c r="D1" s="293" t="s">
        <v>3</v>
      </c>
      <c r="E1" s="293" t="s">
        <v>4</v>
      </c>
      <c r="F1" s="293" t="s">
        <v>5</v>
      </c>
      <c r="G1" s="297" t="s">
        <v>6</v>
      </c>
      <c r="H1" s="298"/>
      <c r="I1" s="298"/>
      <c r="J1" s="298"/>
      <c r="K1" s="299"/>
      <c r="L1" s="293" t="s">
        <v>7</v>
      </c>
      <c r="M1" s="293" t="s">
        <v>8</v>
      </c>
      <c r="N1" s="293" t="s">
        <v>21</v>
      </c>
      <c r="O1" s="293" t="s">
        <v>9</v>
      </c>
      <c r="P1" s="293" t="s">
        <v>10</v>
      </c>
      <c r="Q1" s="295" t="s">
        <v>11</v>
      </c>
    </row>
    <row r="2" spans="1:17" ht="25.5" customHeight="1">
      <c r="A2" s="292"/>
      <c r="B2" s="292"/>
      <c r="C2" s="294"/>
      <c r="D2" s="294"/>
      <c r="E2" s="294"/>
      <c r="F2" s="294"/>
      <c r="G2" s="1">
        <v>2016</v>
      </c>
      <c r="H2" s="2">
        <v>2017</v>
      </c>
      <c r="I2" s="1">
        <v>2018</v>
      </c>
      <c r="J2" s="2">
        <v>2019</v>
      </c>
      <c r="K2" s="1">
        <v>2020</v>
      </c>
      <c r="L2" s="294"/>
      <c r="M2" s="294"/>
      <c r="N2" s="294"/>
      <c r="O2" s="294"/>
      <c r="P2" s="294"/>
      <c r="Q2" s="296"/>
    </row>
    <row r="3" spans="1:17" ht="51">
      <c r="A3" s="29" t="s">
        <v>118</v>
      </c>
      <c r="B3" s="30"/>
      <c r="C3" s="29" t="s">
        <v>119</v>
      </c>
      <c r="D3" s="29" t="s">
        <v>120</v>
      </c>
      <c r="E3" s="31">
        <v>0.2</v>
      </c>
      <c r="F3" s="31">
        <v>0.8</v>
      </c>
      <c r="G3" s="32" t="e">
        <f>#REF!/#REF!</f>
        <v>#REF!</v>
      </c>
      <c r="H3" s="32" t="e">
        <f>#REF!/#REF!</f>
        <v>#REF!</v>
      </c>
      <c r="I3" s="32" t="e">
        <f>#REF!/#REF!</f>
        <v>#REF!</v>
      </c>
      <c r="J3" s="32" t="e">
        <f>#REF!/#REF!</f>
        <v>#REF!</v>
      </c>
      <c r="K3" s="32" t="e">
        <f>#REF!/#REF!</f>
        <v>#REF!</v>
      </c>
      <c r="L3" s="29" t="s">
        <v>121</v>
      </c>
      <c r="M3" s="29" t="s">
        <v>122</v>
      </c>
      <c r="N3" s="53"/>
      <c r="O3" s="29" t="s">
        <v>13</v>
      </c>
      <c r="P3" s="33">
        <v>14000000</v>
      </c>
      <c r="Q3" s="31">
        <v>1</v>
      </c>
    </row>
    <row r="4" spans="1:17" ht="76.5">
      <c r="A4" s="34"/>
      <c r="B4" s="35" t="s">
        <v>123</v>
      </c>
      <c r="C4" s="34" t="s">
        <v>124</v>
      </c>
      <c r="D4" s="36"/>
      <c r="E4" s="37">
        <v>0</v>
      </c>
      <c r="F4" s="37">
        <v>1</v>
      </c>
      <c r="G4" s="37"/>
      <c r="H4" s="37"/>
      <c r="I4" s="37"/>
      <c r="J4" s="37"/>
      <c r="K4" s="37"/>
      <c r="L4" s="34" t="s">
        <v>184</v>
      </c>
      <c r="M4" s="34" t="s">
        <v>125</v>
      </c>
      <c r="N4" s="54" t="s">
        <v>126</v>
      </c>
      <c r="O4" s="34" t="s">
        <v>13</v>
      </c>
      <c r="P4" s="38">
        <v>1000000</v>
      </c>
      <c r="Q4" s="39">
        <f>P4*Q3/P3</f>
        <v>7.1428571428571425E-2</v>
      </c>
    </row>
    <row r="5" spans="1:17" ht="76.5">
      <c r="A5" s="34"/>
      <c r="B5" s="35" t="s">
        <v>127</v>
      </c>
      <c r="C5" s="34" t="s">
        <v>128</v>
      </c>
      <c r="D5" s="36"/>
      <c r="E5" s="37">
        <v>0</v>
      </c>
      <c r="F5" s="37">
        <v>8</v>
      </c>
      <c r="G5" s="37">
        <v>1</v>
      </c>
      <c r="H5" s="37">
        <v>1</v>
      </c>
      <c r="I5" s="37">
        <v>2</v>
      </c>
      <c r="J5" s="37">
        <v>2</v>
      </c>
      <c r="K5" s="37">
        <v>2</v>
      </c>
      <c r="L5" s="34" t="s">
        <v>191</v>
      </c>
      <c r="M5" s="34" t="s">
        <v>188</v>
      </c>
      <c r="N5" s="54" t="s">
        <v>156</v>
      </c>
      <c r="O5" s="34" t="s">
        <v>129</v>
      </c>
      <c r="P5" s="38">
        <v>2000000</v>
      </c>
      <c r="Q5" s="39">
        <f>P5*Q3/P3</f>
        <v>0.14285714285714285</v>
      </c>
    </row>
    <row r="6" spans="1:17" ht="63.75">
      <c r="A6" s="34"/>
      <c r="B6" s="34" t="s">
        <v>130</v>
      </c>
      <c r="C6" s="34" t="s">
        <v>131</v>
      </c>
      <c r="D6" s="36"/>
      <c r="E6" s="40">
        <v>0</v>
      </c>
      <c r="F6" s="40">
        <v>10000</v>
      </c>
      <c r="G6" s="40">
        <v>2000</v>
      </c>
      <c r="H6" s="40">
        <v>2000</v>
      </c>
      <c r="I6" s="40">
        <v>2000</v>
      </c>
      <c r="J6" s="40">
        <v>2000</v>
      </c>
      <c r="K6" s="40">
        <v>2000</v>
      </c>
      <c r="L6" s="38" t="s">
        <v>192</v>
      </c>
      <c r="M6" s="34" t="s">
        <v>178</v>
      </c>
      <c r="N6" s="54" t="s">
        <v>132</v>
      </c>
      <c r="O6" s="34" t="s">
        <v>18</v>
      </c>
      <c r="P6" s="37">
        <v>5000000</v>
      </c>
      <c r="Q6" s="41">
        <f>P6*Q3/P3</f>
        <v>0.35714285714285715</v>
      </c>
    </row>
    <row r="7" spans="1:17" ht="51">
      <c r="A7" s="34"/>
      <c r="B7" s="35" t="s">
        <v>133</v>
      </c>
      <c r="C7" s="34" t="s">
        <v>131</v>
      </c>
      <c r="D7" s="36"/>
      <c r="E7" s="40">
        <v>0</v>
      </c>
      <c r="F7" s="40">
        <v>3000</v>
      </c>
      <c r="G7" s="40">
        <v>500</v>
      </c>
      <c r="H7" s="40">
        <v>1000</v>
      </c>
      <c r="I7" s="40">
        <v>500</v>
      </c>
      <c r="J7" s="40">
        <v>500</v>
      </c>
      <c r="K7" s="40">
        <v>500</v>
      </c>
      <c r="L7" s="34" t="s">
        <v>134</v>
      </c>
      <c r="M7" s="34" t="s">
        <v>135</v>
      </c>
      <c r="N7" s="54"/>
      <c r="O7" s="34" t="s">
        <v>13</v>
      </c>
      <c r="P7" s="38">
        <v>0</v>
      </c>
      <c r="Q7" s="39">
        <f>P7*Q5/P5</f>
        <v>0</v>
      </c>
    </row>
    <row r="8" spans="1:17" ht="63.75">
      <c r="A8" s="34"/>
      <c r="B8" s="35" t="s">
        <v>136</v>
      </c>
      <c r="C8" s="34" t="s">
        <v>131</v>
      </c>
      <c r="D8" s="36"/>
      <c r="E8" s="40">
        <v>0</v>
      </c>
      <c r="F8" s="40">
        <v>1000</v>
      </c>
      <c r="G8" s="40">
        <v>200</v>
      </c>
      <c r="H8" s="40">
        <v>200</v>
      </c>
      <c r="I8" s="40">
        <v>200</v>
      </c>
      <c r="J8" s="40">
        <v>200</v>
      </c>
      <c r="K8" s="40">
        <v>200</v>
      </c>
      <c r="L8" s="38" t="s">
        <v>192</v>
      </c>
      <c r="M8" s="34" t="s">
        <v>137</v>
      </c>
      <c r="N8" s="64"/>
      <c r="O8" s="34" t="s">
        <v>18</v>
      </c>
      <c r="P8" s="38">
        <v>4000000</v>
      </c>
      <c r="Q8" s="39">
        <f>P8*Q3/P3</f>
        <v>0.2857142857142857</v>
      </c>
    </row>
    <row r="9" spans="1:17" ht="63.75">
      <c r="A9" s="34"/>
      <c r="B9" s="34" t="s">
        <v>138</v>
      </c>
      <c r="C9" s="34" t="s">
        <v>139</v>
      </c>
      <c r="D9" s="36"/>
      <c r="E9" s="40">
        <v>0</v>
      </c>
      <c r="F9" s="37">
        <v>500000</v>
      </c>
      <c r="G9" s="37">
        <f>F9/5</f>
        <v>100000</v>
      </c>
      <c r="H9" s="37">
        <v>100000</v>
      </c>
      <c r="I9" s="37">
        <v>100000</v>
      </c>
      <c r="J9" s="37">
        <v>100000</v>
      </c>
      <c r="K9" s="37">
        <v>100000</v>
      </c>
      <c r="L9" s="38" t="s">
        <v>192</v>
      </c>
      <c r="M9" s="34" t="s">
        <v>178</v>
      </c>
      <c r="N9" s="64"/>
      <c r="O9" s="34" t="s">
        <v>18</v>
      </c>
      <c r="P9" s="37">
        <v>2000000</v>
      </c>
      <c r="Q9" s="39">
        <f>P9*Q3/P3</f>
        <v>0.14285714285714285</v>
      </c>
    </row>
  </sheetData>
  <autoFilter ref="A1:Q9">
    <filterColumn colId="6" showButton="0"/>
    <filterColumn colId="7" showButton="0"/>
    <filterColumn colId="8" showButton="0"/>
    <filterColumn colId="9" showButton="0"/>
  </autoFilter>
  <mergeCells count="13">
    <mergeCell ref="P1:P2"/>
    <mergeCell ref="Q1:Q2"/>
    <mergeCell ref="F1:F2"/>
    <mergeCell ref="G1:K1"/>
    <mergeCell ref="L1:L2"/>
    <mergeCell ref="M1:M2"/>
    <mergeCell ref="N1:N2"/>
    <mergeCell ref="O1:O2"/>
    <mergeCell ref="A1:A2"/>
    <mergeCell ref="B1:B2"/>
    <mergeCell ref="C1:C2"/>
    <mergeCell ref="D1:D2"/>
    <mergeCell ref="E1:E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opLeftCell="E1" zoomScale="80" zoomScaleNormal="80" workbookViewId="0">
      <pane ySplit="2" topLeftCell="A3" activePane="bottomLeft" state="frozen"/>
      <selection activeCell="M8" sqref="M8"/>
      <selection pane="bottomLeft" activeCell="M8" sqref="M8"/>
    </sheetView>
  </sheetViews>
  <sheetFormatPr baseColWidth="10" defaultColWidth="11.42578125" defaultRowHeight="12.75"/>
  <cols>
    <col min="1" max="1" width="26.28515625" style="4" customWidth="1"/>
    <col min="2" max="2" width="24.28515625" style="4" customWidth="1"/>
    <col min="3" max="3" width="15.85546875" style="4" customWidth="1"/>
    <col min="4" max="4" width="18.42578125" style="4" customWidth="1"/>
    <col min="5" max="5" width="25" style="4" customWidth="1"/>
    <col min="6" max="6" width="12.7109375" style="4" customWidth="1"/>
    <col min="7" max="7" width="10" style="4" bestFit="1" customWidth="1"/>
    <col min="8" max="12" width="7.85546875" style="4" customWidth="1"/>
    <col min="13" max="13" width="13" style="4" customWidth="1"/>
    <col min="14" max="14" width="14.85546875" style="4" customWidth="1"/>
    <col min="15" max="15" width="75.140625" style="4" customWidth="1"/>
    <col min="16" max="16" width="14.140625" style="4" customWidth="1"/>
    <col min="17" max="17" width="14.140625" style="4" bestFit="1" customWidth="1"/>
    <col min="18" max="18" width="11.5703125" style="4" bestFit="1" customWidth="1"/>
    <col min="19" max="19" width="11.42578125" style="4"/>
    <col min="20" max="20" width="11.5703125" style="4" bestFit="1" customWidth="1"/>
    <col min="21" max="16384" width="11.42578125" style="4"/>
  </cols>
  <sheetData>
    <row r="1" spans="1:18" ht="23.25" customHeight="1">
      <c r="A1" s="291" t="s">
        <v>0</v>
      </c>
      <c r="B1" s="291" t="s">
        <v>1</v>
      </c>
      <c r="C1" s="300" t="s">
        <v>204</v>
      </c>
      <c r="D1" s="293" t="s">
        <v>2</v>
      </c>
      <c r="E1" s="293" t="s">
        <v>3</v>
      </c>
      <c r="F1" s="293" t="s">
        <v>4</v>
      </c>
      <c r="G1" s="293" t="s">
        <v>5</v>
      </c>
      <c r="H1" s="297" t="s">
        <v>6</v>
      </c>
      <c r="I1" s="298"/>
      <c r="J1" s="298"/>
      <c r="K1" s="298"/>
      <c r="L1" s="299"/>
      <c r="M1" s="293" t="s">
        <v>7</v>
      </c>
      <c r="N1" s="293" t="s">
        <v>8</v>
      </c>
      <c r="O1" s="293" t="s">
        <v>21</v>
      </c>
      <c r="P1" s="293" t="s">
        <v>9</v>
      </c>
      <c r="Q1" s="293" t="s">
        <v>10</v>
      </c>
      <c r="R1" s="295" t="s">
        <v>11</v>
      </c>
    </row>
    <row r="2" spans="1:18" ht="25.5" customHeight="1">
      <c r="A2" s="292"/>
      <c r="B2" s="292"/>
      <c r="C2" s="301"/>
      <c r="D2" s="294"/>
      <c r="E2" s="294"/>
      <c r="F2" s="294"/>
      <c r="G2" s="294"/>
      <c r="H2" s="1">
        <v>2016</v>
      </c>
      <c r="I2" s="2">
        <v>2017</v>
      </c>
      <c r="J2" s="1">
        <v>2018</v>
      </c>
      <c r="K2" s="2">
        <v>2019</v>
      </c>
      <c r="L2" s="1">
        <v>2020</v>
      </c>
      <c r="M2" s="294"/>
      <c r="N2" s="294"/>
      <c r="O2" s="294"/>
      <c r="P2" s="294"/>
      <c r="Q2" s="294"/>
      <c r="R2" s="296"/>
    </row>
    <row r="3" spans="1:18" ht="51">
      <c r="A3" s="5" t="s">
        <v>69</v>
      </c>
      <c r="B3" s="6"/>
      <c r="C3" s="6"/>
      <c r="D3" s="5" t="s">
        <v>70</v>
      </c>
      <c r="E3" s="5" t="s">
        <v>71</v>
      </c>
      <c r="F3" s="8">
        <v>0.6</v>
      </c>
      <c r="G3" s="8">
        <v>1</v>
      </c>
      <c r="H3" s="8">
        <v>0.65</v>
      </c>
      <c r="I3" s="8">
        <v>0.7</v>
      </c>
      <c r="J3" s="8">
        <v>0.8</v>
      </c>
      <c r="K3" s="8">
        <v>0.9</v>
      </c>
      <c r="L3" s="8">
        <v>1</v>
      </c>
      <c r="M3" s="5" t="s">
        <v>72</v>
      </c>
      <c r="N3" s="5" t="s">
        <v>20</v>
      </c>
      <c r="O3" s="42"/>
      <c r="P3" s="5" t="s">
        <v>13</v>
      </c>
      <c r="Q3" s="5">
        <v>600</v>
      </c>
      <c r="R3" s="8">
        <v>1</v>
      </c>
    </row>
    <row r="4" spans="1:18" ht="151.5" customHeight="1">
      <c r="A4" s="10"/>
      <c r="B4" s="3" t="s">
        <v>73</v>
      </c>
      <c r="C4" s="3"/>
      <c r="D4" s="3" t="s">
        <v>74</v>
      </c>
      <c r="E4" s="3"/>
      <c r="F4" s="24">
        <v>0</v>
      </c>
      <c r="G4" s="11">
        <v>6000</v>
      </c>
      <c r="H4" s="11">
        <v>1000</v>
      </c>
      <c r="I4" s="11">
        <v>1500</v>
      </c>
      <c r="J4" s="11">
        <v>1500</v>
      </c>
      <c r="K4" s="11">
        <v>2000</v>
      </c>
      <c r="L4" s="11">
        <v>6000</v>
      </c>
      <c r="M4" s="3" t="s">
        <v>75</v>
      </c>
      <c r="N4" s="3" t="s">
        <v>76</v>
      </c>
      <c r="O4" s="47" t="s">
        <v>146</v>
      </c>
      <c r="P4" s="3" t="s">
        <v>13</v>
      </c>
      <c r="Q4" s="3">
        <v>340</v>
      </c>
      <c r="R4" s="13">
        <v>0.1</v>
      </c>
    </row>
    <row r="5" spans="1:18" ht="151.5" customHeight="1">
      <c r="A5" s="10"/>
      <c r="B5" s="3" t="s">
        <v>240</v>
      </c>
      <c r="C5" s="3"/>
      <c r="D5" s="3" t="s">
        <v>78</v>
      </c>
      <c r="E5" s="3"/>
      <c r="F5" s="3">
        <v>0</v>
      </c>
      <c r="G5" s="3">
        <v>1000</v>
      </c>
      <c r="H5" s="3">
        <v>250</v>
      </c>
      <c r="I5" s="3">
        <v>250</v>
      </c>
      <c r="J5" s="3">
        <v>250</v>
      </c>
      <c r="K5" s="3">
        <v>250</v>
      </c>
      <c r="L5" s="3">
        <v>1000</v>
      </c>
      <c r="M5" s="3" t="s">
        <v>72</v>
      </c>
      <c r="N5" s="3" t="s">
        <v>97</v>
      </c>
      <c r="O5" s="47" t="s">
        <v>146</v>
      </c>
      <c r="P5" s="3" t="s">
        <v>15</v>
      </c>
      <c r="Q5" s="3">
        <v>20</v>
      </c>
      <c r="R5" s="13">
        <v>0.1</v>
      </c>
    </row>
    <row r="6" spans="1:18" ht="111" customHeight="1">
      <c r="A6" s="10"/>
      <c r="B6" s="3" t="s">
        <v>77</v>
      </c>
      <c r="C6" s="3"/>
      <c r="D6" s="3" t="s">
        <v>78</v>
      </c>
      <c r="E6" s="3"/>
      <c r="F6" s="3">
        <v>0</v>
      </c>
      <c r="G6" s="3">
        <v>1000</v>
      </c>
      <c r="H6" s="3">
        <v>250</v>
      </c>
      <c r="I6" s="3">
        <v>250</v>
      </c>
      <c r="J6" s="3">
        <v>250</v>
      </c>
      <c r="K6" s="3">
        <v>250</v>
      </c>
      <c r="L6" s="3">
        <v>1000</v>
      </c>
      <c r="M6" s="3" t="s">
        <v>72</v>
      </c>
      <c r="N6" s="3" t="s">
        <v>17</v>
      </c>
      <c r="O6" s="47" t="s">
        <v>146</v>
      </c>
      <c r="P6" s="3" t="s">
        <v>18</v>
      </c>
      <c r="Q6" s="3">
        <v>20</v>
      </c>
      <c r="R6" s="13">
        <v>0.1</v>
      </c>
    </row>
    <row r="7" spans="1:18" ht="51">
      <c r="A7" s="14"/>
      <c r="B7" s="3" t="s">
        <v>241</v>
      </c>
      <c r="C7" s="3"/>
      <c r="D7" s="3" t="s">
        <v>79</v>
      </c>
      <c r="E7" s="14"/>
      <c r="F7" s="3">
        <v>0</v>
      </c>
      <c r="G7" s="3">
        <v>10000</v>
      </c>
      <c r="H7" s="3">
        <v>2500</v>
      </c>
      <c r="I7" s="3">
        <v>2500</v>
      </c>
      <c r="J7" s="3">
        <v>2000</v>
      </c>
      <c r="K7" s="3">
        <v>2000</v>
      </c>
      <c r="L7" s="3">
        <v>1000</v>
      </c>
      <c r="M7" s="3" t="s">
        <v>72</v>
      </c>
      <c r="N7" s="3" t="s">
        <v>68</v>
      </c>
      <c r="O7" s="48" t="s">
        <v>30</v>
      </c>
      <c r="P7" s="3" t="s">
        <v>18</v>
      </c>
      <c r="Q7" s="3">
        <v>18</v>
      </c>
      <c r="R7" s="13">
        <v>0.2</v>
      </c>
    </row>
    <row r="8" spans="1:18" ht="57.75" customHeight="1">
      <c r="A8" s="14"/>
      <c r="B8" s="3" t="s">
        <v>242</v>
      </c>
      <c r="C8" s="3"/>
      <c r="D8" s="3" t="s">
        <v>81</v>
      </c>
      <c r="E8" s="14"/>
      <c r="F8" s="3">
        <v>0</v>
      </c>
      <c r="G8" s="3">
        <v>18000</v>
      </c>
      <c r="H8" s="3">
        <v>2000</v>
      </c>
      <c r="I8" s="3">
        <v>2500</v>
      </c>
      <c r="J8" s="3">
        <v>4000</v>
      </c>
      <c r="K8" s="3">
        <v>4500</v>
      </c>
      <c r="L8" s="3">
        <v>5000</v>
      </c>
      <c r="M8" s="3" t="s">
        <v>72</v>
      </c>
      <c r="N8" s="3" t="s">
        <v>238</v>
      </c>
      <c r="O8" s="48" t="s">
        <v>30</v>
      </c>
      <c r="P8" s="3" t="s">
        <v>18</v>
      </c>
      <c r="Q8" s="3">
        <v>7</v>
      </c>
      <c r="R8" s="13">
        <v>0.2</v>
      </c>
    </row>
    <row r="9" spans="1:18" ht="111.75" customHeight="1">
      <c r="A9" s="14"/>
      <c r="B9" s="3" t="s">
        <v>181</v>
      </c>
      <c r="C9" s="3"/>
      <c r="D9" s="3" t="s">
        <v>82</v>
      </c>
      <c r="E9" s="14"/>
      <c r="F9" s="15">
        <v>0</v>
      </c>
      <c r="G9" s="15">
        <v>100</v>
      </c>
      <c r="H9" s="3">
        <v>10</v>
      </c>
      <c r="I9" s="3">
        <v>20</v>
      </c>
      <c r="J9" s="3">
        <v>40</v>
      </c>
      <c r="K9" s="3">
        <v>30</v>
      </c>
      <c r="L9" s="3">
        <v>100</v>
      </c>
      <c r="M9" s="3" t="s">
        <v>72</v>
      </c>
      <c r="N9" s="3" t="s">
        <v>76</v>
      </c>
      <c r="O9" s="49" t="s">
        <v>147</v>
      </c>
      <c r="P9" s="3" t="s">
        <v>18</v>
      </c>
      <c r="Q9" s="3">
        <v>15</v>
      </c>
      <c r="R9" s="13">
        <v>0.1</v>
      </c>
    </row>
    <row r="10" spans="1:18" ht="84.75" customHeight="1">
      <c r="A10" s="14"/>
      <c r="B10" s="16" t="s">
        <v>182</v>
      </c>
      <c r="C10" s="16"/>
      <c r="D10" s="16" t="s">
        <v>83</v>
      </c>
      <c r="E10" s="14"/>
      <c r="F10" s="15">
        <v>0</v>
      </c>
      <c r="G10" s="15">
        <v>150</v>
      </c>
      <c r="H10" s="3">
        <v>25</v>
      </c>
      <c r="I10" s="3">
        <v>35</v>
      </c>
      <c r="J10" s="3">
        <v>45</v>
      </c>
      <c r="K10" s="3">
        <v>45</v>
      </c>
      <c r="L10" s="3">
        <v>150</v>
      </c>
      <c r="M10" s="16" t="s">
        <v>72</v>
      </c>
      <c r="N10" s="3" t="s">
        <v>76</v>
      </c>
      <c r="O10" s="47" t="s">
        <v>148</v>
      </c>
      <c r="P10" s="16" t="s">
        <v>15</v>
      </c>
      <c r="Q10" s="3">
        <v>40</v>
      </c>
      <c r="R10" s="13">
        <v>0.1</v>
      </c>
    </row>
    <row r="11" spans="1:18" ht="97.5" customHeight="1">
      <c r="A11" s="14"/>
      <c r="B11" s="21" t="s">
        <v>186</v>
      </c>
      <c r="C11" s="21"/>
      <c r="D11" s="16" t="s">
        <v>83</v>
      </c>
      <c r="E11" s="14"/>
      <c r="F11" s="15">
        <v>0</v>
      </c>
      <c r="G11" s="15">
        <v>450</v>
      </c>
      <c r="H11" s="15">
        <v>100</v>
      </c>
      <c r="I11" s="15">
        <v>100</v>
      </c>
      <c r="J11" s="15">
        <v>100</v>
      </c>
      <c r="K11" s="15">
        <v>150</v>
      </c>
      <c r="L11" s="15">
        <v>450</v>
      </c>
      <c r="M11" s="15" t="s">
        <v>72</v>
      </c>
      <c r="N11" s="3" t="s">
        <v>76</v>
      </c>
      <c r="O11" s="49" t="s">
        <v>149</v>
      </c>
      <c r="P11" s="15" t="s">
        <v>13</v>
      </c>
      <c r="Q11" s="15">
        <v>60</v>
      </c>
      <c r="R11" s="18">
        <v>0.1</v>
      </c>
    </row>
  </sheetData>
  <autoFilter ref="A1:R11">
    <filterColumn colId="7" showButton="0"/>
    <filterColumn colId="8" showButton="0"/>
    <filterColumn colId="9" showButton="0"/>
    <filterColumn colId="10" showButton="0"/>
  </autoFilter>
  <mergeCells count="14">
    <mergeCell ref="Q1:Q2"/>
    <mergeCell ref="R1:R2"/>
    <mergeCell ref="G1:G2"/>
    <mergeCell ref="H1:L1"/>
    <mergeCell ref="M1:M2"/>
    <mergeCell ref="N1:N2"/>
    <mergeCell ref="O1:O2"/>
    <mergeCell ref="P1:P2"/>
    <mergeCell ref="A1:A2"/>
    <mergeCell ref="B1:B2"/>
    <mergeCell ref="D1:D2"/>
    <mergeCell ref="E1:E2"/>
    <mergeCell ref="F1:F2"/>
    <mergeCell ref="C1:C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zoomScale="90" zoomScaleNormal="90" workbookViewId="0">
      <selection activeCell="M8" sqref="M8"/>
    </sheetView>
  </sheetViews>
  <sheetFormatPr baseColWidth="10" defaultColWidth="11.42578125" defaultRowHeight="12.75"/>
  <cols>
    <col min="1" max="1" width="26.28515625" style="4" customWidth="1"/>
    <col min="2" max="3" width="24.28515625" style="4" customWidth="1"/>
    <col min="4" max="4" width="18.42578125" style="4" customWidth="1"/>
    <col min="5" max="5" width="25" style="4" customWidth="1"/>
    <col min="6" max="6" width="12.7109375" style="4" customWidth="1"/>
    <col min="7" max="7" width="10" style="4" bestFit="1" customWidth="1"/>
    <col min="8" max="12" width="7.85546875" style="4" customWidth="1"/>
    <col min="13" max="13" width="13" style="4" customWidth="1"/>
    <col min="14" max="14" width="14.85546875" style="4" customWidth="1"/>
    <col min="15" max="15" width="75.140625" style="4" customWidth="1"/>
    <col min="16" max="16" width="16.42578125" style="4" bestFit="1" customWidth="1"/>
    <col min="17" max="17" width="11.28515625" style="4" bestFit="1" customWidth="1"/>
    <col min="18" max="18" width="8.140625" style="4" bestFit="1" customWidth="1"/>
    <col min="19" max="19" width="9" style="4" bestFit="1" customWidth="1"/>
    <col min="20" max="21" width="9" style="4" customWidth="1"/>
    <col min="22" max="22" width="14.140625" style="4" bestFit="1" customWidth="1"/>
    <col min="23" max="23" width="11.5703125" style="4" bestFit="1" customWidth="1"/>
    <col min="24" max="24" width="11.42578125" style="4"/>
    <col min="25" max="25" width="11.5703125" style="4" bestFit="1" customWidth="1"/>
    <col min="26" max="16384" width="11.42578125" style="4"/>
  </cols>
  <sheetData>
    <row r="1" spans="1:23" ht="23.25" customHeight="1">
      <c r="A1" s="291" t="s">
        <v>0</v>
      </c>
      <c r="B1" s="291" t="s">
        <v>1</v>
      </c>
      <c r="C1" s="300" t="s">
        <v>204</v>
      </c>
      <c r="D1" s="293" t="s">
        <v>2</v>
      </c>
      <c r="E1" s="293" t="s">
        <v>3</v>
      </c>
      <c r="F1" s="293" t="s">
        <v>4</v>
      </c>
      <c r="G1" s="293" t="s">
        <v>5</v>
      </c>
      <c r="H1" s="297" t="s">
        <v>6</v>
      </c>
      <c r="I1" s="298"/>
      <c r="J1" s="298"/>
      <c r="K1" s="298"/>
      <c r="L1" s="299"/>
      <c r="M1" s="293" t="s">
        <v>7</v>
      </c>
      <c r="N1" s="293" t="s">
        <v>8</v>
      </c>
      <c r="O1" s="293" t="s">
        <v>21</v>
      </c>
      <c r="P1" s="302" t="s">
        <v>9</v>
      </c>
      <c r="Q1" s="303"/>
      <c r="R1" s="303"/>
      <c r="S1" s="303"/>
      <c r="T1" s="303"/>
      <c r="U1" s="303"/>
      <c r="V1" s="293" t="s">
        <v>10</v>
      </c>
      <c r="W1" s="295" t="s">
        <v>11</v>
      </c>
    </row>
    <row r="2" spans="1:23" ht="25.5" customHeight="1">
      <c r="A2" s="292"/>
      <c r="B2" s="292"/>
      <c r="C2" s="301"/>
      <c r="D2" s="294"/>
      <c r="E2" s="294"/>
      <c r="F2" s="294"/>
      <c r="G2" s="294"/>
      <c r="H2" s="1">
        <v>2016</v>
      </c>
      <c r="I2" s="2">
        <v>2017</v>
      </c>
      <c r="J2" s="1">
        <v>2018</v>
      </c>
      <c r="K2" s="2">
        <v>2019</v>
      </c>
      <c r="L2" s="1">
        <v>2020</v>
      </c>
      <c r="M2" s="294"/>
      <c r="N2" s="294"/>
      <c r="O2" s="294"/>
      <c r="P2" s="65" t="s">
        <v>198</v>
      </c>
      <c r="Q2" s="66" t="s">
        <v>199</v>
      </c>
      <c r="R2" s="66" t="s">
        <v>200</v>
      </c>
      <c r="S2" s="66" t="s">
        <v>201</v>
      </c>
      <c r="T2" s="66" t="s">
        <v>202</v>
      </c>
      <c r="U2" s="66" t="s">
        <v>203</v>
      </c>
      <c r="V2" s="294"/>
      <c r="W2" s="296"/>
    </row>
    <row r="3" spans="1:23" ht="51">
      <c r="A3" s="5" t="s">
        <v>244</v>
      </c>
      <c r="B3" s="6"/>
      <c r="C3" s="6"/>
      <c r="D3" s="5" t="s">
        <v>70</v>
      </c>
      <c r="E3" s="5" t="s">
        <v>71</v>
      </c>
      <c r="F3" s="8">
        <v>0.6</v>
      </c>
      <c r="G3" s="8">
        <v>1</v>
      </c>
      <c r="H3" s="8">
        <v>0.65</v>
      </c>
      <c r="I3" s="8">
        <v>0.7</v>
      </c>
      <c r="J3" s="8">
        <v>0.8</v>
      </c>
      <c r="K3" s="8">
        <v>0.9</v>
      </c>
      <c r="L3" s="8">
        <v>1</v>
      </c>
      <c r="M3" s="5" t="s">
        <v>72</v>
      </c>
      <c r="N3" s="5" t="s">
        <v>245</v>
      </c>
      <c r="O3" s="42"/>
      <c r="P3" s="5" t="s">
        <v>243</v>
      </c>
      <c r="Q3" s="5"/>
      <c r="R3" s="5"/>
      <c r="S3" s="5"/>
      <c r="T3" s="5"/>
      <c r="U3" s="5"/>
      <c r="V3" s="5">
        <v>600</v>
      </c>
      <c r="W3" s="8">
        <v>1</v>
      </c>
    </row>
    <row r="4" spans="1:23" ht="102">
      <c r="A4" s="10"/>
      <c r="B4" s="3" t="s">
        <v>265</v>
      </c>
      <c r="C4" s="3"/>
      <c r="D4" s="3" t="s">
        <v>74</v>
      </c>
      <c r="E4" s="3"/>
      <c r="F4" s="24">
        <v>0</v>
      </c>
      <c r="G4" s="11">
        <v>6000</v>
      </c>
      <c r="H4" s="11">
        <v>1000</v>
      </c>
      <c r="I4" s="11">
        <v>1500</v>
      </c>
      <c r="J4" s="11">
        <v>1500</v>
      </c>
      <c r="K4" s="11">
        <v>2000</v>
      </c>
      <c r="L4" s="11">
        <v>6000</v>
      </c>
      <c r="M4" s="3" t="s">
        <v>75</v>
      </c>
      <c r="N4" s="3" t="s">
        <v>76</v>
      </c>
      <c r="O4" s="47" t="s">
        <v>146</v>
      </c>
      <c r="P4" s="3" t="s">
        <v>243</v>
      </c>
      <c r="Q4" s="45"/>
      <c r="R4" s="45"/>
      <c r="S4" s="45"/>
      <c r="T4" s="45"/>
      <c r="U4" s="45"/>
      <c r="V4" s="3">
        <v>340</v>
      </c>
      <c r="W4" s="13">
        <v>0.1</v>
      </c>
    </row>
    <row r="5" spans="1:23" ht="102">
      <c r="A5" s="10"/>
      <c r="B5" s="3" t="s">
        <v>264</v>
      </c>
      <c r="C5" s="3"/>
      <c r="D5" s="3" t="s">
        <v>78</v>
      </c>
      <c r="E5" s="3"/>
      <c r="F5" s="3">
        <v>0</v>
      </c>
      <c r="G5" s="3">
        <v>2000</v>
      </c>
      <c r="H5" s="3">
        <v>250</v>
      </c>
      <c r="I5" s="3">
        <v>250</v>
      </c>
      <c r="J5" s="3">
        <v>250</v>
      </c>
      <c r="K5" s="3">
        <v>250</v>
      </c>
      <c r="L5" s="3">
        <v>1000</v>
      </c>
      <c r="M5" s="3" t="s">
        <v>72</v>
      </c>
      <c r="N5" s="3" t="s">
        <v>245</v>
      </c>
      <c r="O5" s="47" t="s">
        <v>146</v>
      </c>
      <c r="P5" s="3" t="s">
        <v>243</v>
      </c>
      <c r="Q5" s="45"/>
      <c r="R5" s="45"/>
      <c r="S5" s="45"/>
      <c r="T5" s="45"/>
      <c r="U5" s="45"/>
      <c r="V5" s="3">
        <v>20</v>
      </c>
      <c r="W5" s="13">
        <v>0.1</v>
      </c>
    </row>
    <row r="6" spans="1:23" ht="82.5" customHeight="1">
      <c r="A6" s="10"/>
      <c r="B6" s="3" t="s">
        <v>239</v>
      </c>
      <c r="C6" s="3"/>
      <c r="D6" s="3" t="s">
        <v>78</v>
      </c>
      <c r="E6" s="3"/>
      <c r="F6" s="3">
        <v>0</v>
      </c>
      <c r="G6" s="3">
        <v>1000</v>
      </c>
      <c r="H6" s="3">
        <v>250</v>
      </c>
      <c r="I6" s="3">
        <v>250</v>
      </c>
      <c r="J6" s="3">
        <v>250</v>
      </c>
      <c r="K6" s="3">
        <v>250</v>
      </c>
      <c r="L6" s="3">
        <v>1000</v>
      </c>
      <c r="M6" s="3" t="s">
        <v>72</v>
      </c>
      <c r="N6" s="3" t="s">
        <v>17</v>
      </c>
      <c r="O6" s="47" t="s">
        <v>146</v>
      </c>
      <c r="P6" s="3" t="s">
        <v>243</v>
      </c>
      <c r="Q6" s="45"/>
      <c r="R6" s="45"/>
      <c r="S6" s="55"/>
      <c r="T6" s="55"/>
      <c r="U6" s="55"/>
      <c r="V6" s="3">
        <v>20</v>
      </c>
      <c r="W6" s="13">
        <v>0.1</v>
      </c>
    </row>
    <row r="7" spans="1:23" ht="51">
      <c r="A7" s="14"/>
      <c r="B7" s="3" t="s">
        <v>258</v>
      </c>
      <c r="C7" s="3"/>
      <c r="D7" s="3" t="s">
        <v>79</v>
      </c>
      <c r="E7" s="14"/>
      <c r="F7" s="3">
        <v>0</v>
      </c>
      <c r="G7" s="3">
        <v>10000</v>
      </c>
      <c r="H7" s="3">
        <v>2500</v>
      </c>
      <c r="I7" s="3">
        <v>2500</v>
      </c>
      <c r="J7" s="3">
        <v>2000</v>
      </c>
      <c r="K7" s="3">
        <v>2000</v>
      </c>
      <c r="L7" s="3">
        <v>1000</v>
      </c>
      <c r="M7" s="3" t="s">
        <v>72</v>
      </c>
      <c r="N7" s="3" t="s">
        <v>68</v>
      </c>
      <c r="O7" s="48" t="s">
        <v>30</v>
      </c>
      <c r="P7" s="3" t="s">
        <v>243</v>
      </c>
      <c r="Q7" s="45"/>
      <c r="R7" s="45"/>
      <c r="S7" s="45"/>
      <c r="T7" s="45"/>
      <c r="U7" s="45"/>
      <c r="V7" s="3">
        <v>18</v>
      </c>
      <c r="W7" s="13">
        <v>0.2</v>
      </c>
    </row>
    <row r="8" spans="1:23" ht="25.5">
      <c r="A8" s="14"/>
      <c r="B8" s="3" t="s">
        <v>259</v>
      </c>
      <c r="C8" s="3"/>
      <c r="D8" s="3" t="s">
        <v>81</v>
      </c>
      <c r="E8" s="14"/>
      <c r="F8" s="3">
        <v>0</v>
      </c>
      <c r="G8" s="3">
        <v>18000</v>
      </c>
      <c r="H8" s="3">
        <v>2000</v>
      </c>
      <c r="I8" s="3">
        <v>2500</v>
      </c>
      <c r="J8" s="3">
        <v>4000</v>
      </c>
      <c r="K8" s="3">
        <v>4500</v>
      </c>
      <c r="L8" s="3">
        <v>5000</v>
      </c>
      <c r="M8" s="3" t="s">
        <v>72</v>
      </c>
      <c r="N8" s="3" t="s">
        <v>238</v>
      </c>
      <c r="O8" s="48" t="s">
        <v>30</v>
      </c>
      <c r="P8" s="3" t="s">
        <v>243</v>
      </c>
      <c r="Q8" s="45"/>
      <c r="R8" s="45"/>
      <c r="S8" s="47"/>
      <c r="T8" s="47"/>
      <c r="U8" s="47"/>
      <c r="V8" s="3">
        <v>7</v>
      </c>
      <c r="W8" s="13">
        <v>0.2</v>
      </c>
    </row>
    <row r="9" spans="1:23" ht="89.25">
      <c r="A9" s="14"/>
      <c r="B9" s="3" t="s">
        <v>260</v>
      </c>
      <c r="C9" s="3"/>
      <c r="D9" s="3" t="s">
        <v>82</v>
      </c>
      <c r="E9" s="14"/>
      <c r="F9" s="15">
        <v>0</v>
      </c>
      <c r="G9" s="15">
        <v>100</v>
      </c>
      <c r="H9" s="3">
        <v>10</v>
      </c>
      <c r="I9" s="3">
        <v>20</v>
      </c>
      <c r="J9" s="3">
        <v>40</v>
      </c>
      <c r="K9" s="3">
        <v>30</v>
      </c>
      <c r="L9" s="3">
        <v>100</v>
      </c>
      <c r="M9" s="3" t="s">
        <v>72</v>
      </c>
      <c r="N9" s="3" t="s">
        <v>76</v>
      </c>
      <c r="O9" s="49" t="s">
        <v>147</v>
      </c>
      <c r="P9" s="3" t="s">
        <v>243</v>
      </c>
      <c r="Q9" s="45"/>
      <c r="R9" s="45"/>
      <c r="S9" s="47"/>
      <c r="T9" s="47"/>
      <c r="U9" s="47"/>
      <c r="V9" s="3">
        <v>15</v>
      </c>
      <c r="W9" s="13">
        <v>0.1</v>
      </c>
    </row>
    <row r="10" spans="1:23" ht="76.5">
      <c r="A10" s="14"/>
      <c r="B10" s="16" t="s">
        <v>261</v>
      </c>
      <c r="C10" s="16"/>
      <c r="D10" s="16" t="s">
        <v>83</v>
      </c>
      <c r="E10" s="14"/>
      <c r="F10" s="15">
        <v>0</v>
      </c>
      <c r="G10" s="15">
        <v>150</v>
      </c>
      <c r="H10" s="3">
        <v>25</v>
      </c>
      <c r="I10" s="3">
        <v>35</v>
      </c>
      <c r="J10" s="3">
        <v>45</v>
      </c>
      <c r="K10" s="3">
        <v>45</v>
      </c>
      <c r="L10" s="3">
        <v>150</v>
      </c>
      <c r="M10" s="16" t="s">
        <v>72</v>
      </c>
      <c r="N10" s="3" t="s">
        <v>76</v>
      </c>
      <c r="O10" s="47" t="s">
        <v>148</v>
      </c>
      <c r="P10" s="16" t="s">
        <v>243</v>
      </c>
      <c r="Q10" s="45"/>
      <c r="R10" s="45"/>
      <c r="S10" s="14"/>
      <c r="T10" s="14"/>
      <c r="U10" s="14"/>
      <c r="V10" s="3">
        <v>40</v>
      </c>
      <c r="W10" s="13">
        <v>0.1</v>
      </c>
    </row>
    <row r="11" spans="1:23" ht="89.25">
      <c r="A11" s="14"/>
      <c r="B11" s="21" t="s">
        <v>262</v>
      </c>
      <c r="C11" s="21"/>
      <c r="D11" s="16" t="s">
        <v>83</v>
      </c>
      <c r="E11" s="14"/>
      <c r="F11" s="15">
        <v>0</v>
      </c>
      <c r="G11" s="15">
        <v>450</v>
      </c>
      <c r="H11" s="15">
        <v>100</v>
      </c>
      <c r="I11" s="15">
        <v>100</v>
      </c>
      <c r="J11" s="15">
        <v>100</v>
      </c>
      <c r="K11" s="15">
        <v>150</v>
      </c>
      <c r="L11" s="15">
        <v>450</v>
      </c>
      <c r="M11" s="15" t="s">
        <v>72</v>
      </c>
      <c r="N11" s="3" t="s">
        <v>76</v>
      </c>
      <c r="O11" s="49" t="s">
        <v>149</v>
      </c>
      <c r="P11" s="15" t="s">
        <v>243</v>
      </c>
      <c r="Q11" s="45"/>
      <c r="R11" s="45"/>
      <c r="S11" s="14"/>
      <c r="T11" s="14"/>
      <c r="U11" s="14"/>
      <c r="V11" s="15">
        <v>60</v>
      </c>
      <c r="W11" s="18">
        <v>0.1</v>
      </c>
    </row>
  </sheetData>
  <mergeCells count="14">
    <mergeCell ref="W1:W2"/>
    <mergeCell ref="P1:U1"/>
    <mergeCell ref="C1:C2"/>
    <mergeCell ref="H1:L1"/>
    <mergeCell ref="M1:M2"/>
    <mergeCell ref="N1:N2"/>
    <mergeCell ref="O1:O2"/>
    <mergeCell ref="V1:V2"/>
    <mergeCell ref="G1:G2"/>
    <mergeCell ref="A1:A2"/>
    <mergeCell ref="B1:B2"/>
    <mergeCell ref="D1:D2"/>
    <mergeCell ref="E1:E2"/>
    <mergeCell ref="F1: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zoomScale="190" zoomScaleNormal="190" workbookViewId="0">
      <pane ySplit="3" topLeftCell="A4" activePane="bottomLeft" state="frozen"/>
      <selection sqref="A1:A3"/>
      <selection pane="bottomLeft" sqref="A1:A3"/>
    </sheetView>
  </sheetViews>
  <sheetFormatPr baseColWidth="10" defaultColWidth="11.42578125" defaultRowHeight="12.75"/>
  <cols>
    <col min="1" max="1" width="3.5703125" style="4" customWidth="1"/>
    <col min="2" max="2" width="8.5703125" style="4" hidden="1" customWidth="1"/>
    <col min="3" max="3" width="15.7109375" style="4" hidden="1" customWidth="1"/>
    <col min="4" max="4" width="7.28515625" style="4" hidden="1" customWidth="1"/>
    <col min="5" max="5" width="13" style="4" hidden="1" customWidth="1"/>
    <col min="6" max="6" width="11.28515625" style="4" hidden="1" customWidth="1"/>
    <col min="7" max="7" width="16.5703125" style="4" hidden="1" customWidth="1"/>
    <col min="8" max="8" width="17.140625" style="4" customWidth="1"/>
    <col min="9" max="9" width="15.140625" style="4" hidden="1" customWidth="1"/>
    <col min="10" max="10" width="11.28515625" style="4" hidden="1" customWidth="1"/>
    <col min="11" max="11" width="8.140625" style="4" hidden="1" customWidth="1"/>
    <col min="12" max="16" width="6.7109375" style="4" hidden="1" customWidth="1"/>
    <col min="17" max="17" width="21.5703125" style="4" hidden="1" customWidth="1"/>
    <col min="18" max="18" width="15.5703125" style="4" customWidth="1"/>
    <col min="19" max="19" width="14.85546875" style="4" customWidth="1"/>
    <col min="20" max="24" width="6.7109375" style="4" customWidth="1"/>
    <col min="25" max="25" width="11.42578125" style="4" customWidth="1"/>
    <col min="26" max="16384" width="11.42578125" style="4"/>
  </cols>
  <sheetData>
    <row r="1" spans="1:24" s="81" customFormat="1" ht="16.5" customHeight="1" thickBot="1">
      <c r="A1" s="311" t="s">
        <v>276</v>
      </c>
      <c r="B1" s="85" t="s">
        <v>277</v>
      </c>
      <c r="C1" s="306" t="s">
        <v>283</v>
      </c>
      <c r="D1" s="307"/>
      <c r="E1" s="307"/>
      <c r="F1" s="307"/>
      <c r="G1" s="308" t="s">
        <v>282</v>
      </c>
      <c r="H1" s="308"/>
      <c r="I1" s="308"/>
      <c r="J1" s="308"/>
      <c r="K1" s="308"/>
      <c r="L1" s="308"/>
      <c r="M1" s="308"/>
      <c r="N1" s="308"/>
      <c r="O1" s="308"/>
      <c r="P1" s="308"/>
      <c r="Q1" s="308"/>
      <c r="R1" s="308"/>
      <c r="S1" s="308"/>
      <c r="T1" s="308"/>
      <c r="U1" s="308"/>
      <c r="V1" s="308"/>
      <c r="W1" s="308"/>
      <c r="X1" s="308"/>
    </row>
    <row r="2" spans="1:24" s="73" customFormat="1" ht="43.5" customHeight="1">
      <c r="A2" s="312"/>
      <c r="B2" s="311" t="s">
        <v>270</v>
      </c>
      <c r="C2" s="309" t="s">
        <v>278</v>
      </c>
      <c r="D2" s="309" t="s">
        <v>271</v>
      </c>
      <c r="E2" s="309" t="s">
        <v>272</v>
      </c>
      <c r="F2" s="309" t="s">
        <v>273</v>
      </c>
      <c r="G2" s="305" t="s">
        <v>281</v>
      </c>
      <c r="H2" s="305" t="s">
        <v>284</v>
      </c>
      <c r="I2" s="305" t="s">
        <v>2</v>
      </c>
      <c r="J2" s="305" t="s">
        <v>3</v>
      </c>
      <c r="K2" s="305" t="s">
        <v>274</v>
      </c>
      <c r="L2" s="305" t="s">
        <v>279</v>
      </c>
      <c r="M2" s="305"/>
      <c r="N2" s="305"/>
      <c r="O2" s="305"/>
      <c r="P2" s="305"/>
      <c r="Q2" s="305" t="s">
        <v>275</v>
      </c>
      <c r="R2" s="305" t="s">
        <v>8</v>
      </c>
      <c r="S2" s="305" t="s">
        <v>280</v>
      </c>
      <c r="T2" s="305" t="s">
        <v>285</v>
      </c>
      <c r="U2" s="305"/>
      <c r="V2" s="305"/>
      <c r="W2" s="305"/>
      <c r="X2" s="305"/>
    </row>
    <row r="3" spans="1:24" s="73" customFormat="1" ht="19.5" customHeight="1">
      <c r="A3" s="313"/>
      <c r="B3" s="313"/>
      <c r="C3" s="310"/>
      <c r="D3" s="310"/>
      <c r="E3" s="310"/>
      <c r="F3" s="310"/>
      <c r="G3" s="305"/>
      <c r="H3" s="305"/>
      <c r="I3" s="305"/>
      <c r="J3" s="305"/>
      <c r="K3" s="305"/>
      <c r="L3" s="74">
        <v>2021</v>
      </c>
      <c r="M3" s="74">
        <v>2022</v>
      </c>
      <c r="N3" s="74">
        <v>2023</v>
      </c>
      <c r="O3" s="74">
        <v>2024</v>
      </c>
      <c r="P3" s="74">
        <v>2025</v>
      </c>
      <c r="Q3" s="305"/>
      <c r="R3" s="305"/>
      <c r="S3" s="305"/>
      <c r="T3" s="74">
        <v>2021</v>
      </c>
      <c r="U3" s="74">
        <v>2022</v>
      </c>
      <c r="V3" s="74">
        <v>2023</v>
      </c>
      <c r="W3" s="74">
        <v>2024</v>
      </c>
      <c r="X3" s="74">
        <v>2025</v>
      </c>
    </row>
    <row r="4" spans="1:24" s="77" customFormat="1" ht="16.5">
      <c r="A4" s="75"/>
      <c r="B4" s="75"/>
      <c r="C4" s="82"/>
      <c r="D4" s="83"/>
      <c r="E4" s="83"/>
      <c r="F4" s="83"/>
      <c r="G4" s="78"/>
      <c r="H4" s="82"/>
      <c r="I4" s="75"/>
      <c r="J4" s="75"/>
      <c r="K4" s="76"/>
      <c r="L4" s="76"/>
      <c r="M4" s="76"/>
      <c r="N4" s="76"/>
      <c r="O4" s="76"/>
      <c r="P4" s="76"/>
      <c r="Q4" s="79"/>
      <c r="R4" s="75"/>
      <c r="S4" s="75"/>
      <c r="T4" s="76"/>
      <c r="U4" s="76"/>
      <c r="V4" s="76"/>
      <c r="W4" s="76"/>
      <c r="X4" s="76"/>
    </row>
    <row r="5" spans="1:24" s="77" customFormat="1" ht="16.5" customHeight="1">
      <c r="A5" s="78"/>
      <c r="B5" s="78"/>
      <c r="C5" s="83"/>
      <c r="D5" s="83"/>
      <c r="E5" s="83"/>
      <c r="F5" s="83"/>
      <c r="G5" s="78"/>
      <c r="H5" s="84"/>
      <c r="I5" s="79"/>
      <c r="J5" s="79"/>
      <c r="K5" s="80"/>
      <c r="L5" s="80"/>
      <c r="M5" s="80"/>
      <c r="N5" s="80"/>
      <c r="O5" s="80"/>
      <c r="P5" s="80"/>
      <c r="Q5" s="79"/>
      <c r="R5" s="79"/>
      <c r="S5" s="79"/>
      <c r="T5" s="80"/>
      <c r="U5" s="80"/>
      <c r="V5" s="80"/>
      <c r="W5" s="80"/>
      <c r="X5" s="80"/>
    </row>
    <row r="6" spans="1:24" s="77" customFormat="1" ht="16.5">
      <c r="A6" s="78"/>
      <c r="B6" s="78"/>
      <c r="C6" s="83"/>
      <c r="D6" s="83"/>
      <c r="E6" s="83"/>
      <c r="F6" s="83"/>
      <c r="G6" s="78"/>
      <c r="H6" s="84"/>
      <c r="I6" s="79"/>
      <c r="J6" s="79"/>
      <c r="K6" s="80"/>
      <c r="L6" s="80"/>
      <c r="M6" s="80"/>
      <c r="N6" s="80"/>
      <c r="O6" s="80"/>
      <c r="P6" s="80"/>
      <c r="Q6" s="79"/>
      <c r="R6" s="79"/>
      <c r="S6" s="79"/>
      <c r="T6" s="80"/>
      <c r="U6" s="80"/>
      <c r="V6" s="80"/>
      <c r="W6" s="80"/>
      <c r="X6" s="80"/>
    </row>
    <row r="7" spans="1:24" s="77" customFormat="1" ht="54.75" customHeight="1">
      <c r="A7" s="78"/>
      <c r="B7" s="78"/>
      <c r="C7" s="78"/>
      <c r="D7" s="78"/>
      <c r="E7" s="78"/>
      <c r="F7" s="78"/>
      <c r="G7" s="79"/>
      <c r="H7" s="79"/>
      <c r="I7" s="79"/>
      <c r="J7" s="79"/>
      <c r="K7" s="79"/>
      <c r="L7" s="79"/>
      <c r="M7" s="79"/>
      <c r="N7" s="79"/>
      <c r="O7" s="79"/>
      <c r="P7" s="79"/>
      <c r="Q7" s="79"/>
      <c r="R7" s="79"/>
      <c r="S7" s="79"/>
      <c r="T7" s="79"/>
      <c r="U7" s="79"/>
      <c r="V7" s="79"/>
      <c r="W7" s="79"/>
      <c r="X7" s="79"/>
    </row>
    <row r="8" spans="1:24">
      <c r="A8" s="14"/>
      <c r="B8" s="14"/>
      <c r="C8" s="14"/>
      <c r="D8" s="14"/>
      <c r="E8" s="14"/>
      <c r="F8" s="14"/>
      <c r="G8" s="14"/>
      <c r="H8" s="14"/>
      <c r="I8" s="14"/>
      <c r="J8" s="14"/>
      <c r="K8" s="3"/>
      <c r="L8" s="3"/>
      <c r="M8" s="3"/>
      <c r="N8" s="3"/>
      <c r="O8" s="3"/>
      <c r="P8" s="3"/>
      <c r="Q8" s="3"/>
      <c r="R8" s="3"/>
      <c r="S8" s="3"/>
      <c r="T8" s="3"/>
      <c r="U8" s="3"/>
      <c r="V8" s="3"/>
      <c r="W8" s="3"/>
      <c r="X8" s="3"/>
    </row>
    <row r="9" spans="1:24">
      <c r="A9" s="14"/>
      <c r="B9" s="14"/>
      <c r="C9" s="14"/>
      <c r="D9" s="14"/>
      <c r="E9" s="14"/>
      <c r="F9" s="14"/>
      <c r="G9" s="14"/>
      <c r="H9" s="14"/>
      <c r="I9" s="14"/>
      <c r="J9" s="14"/>
      <c r="K9" s="15"/>
      <c r="L9" s="3"/>
      <c r="M9" s="3"/>
      <c r="N9" s="3"/>
      <c r="O9" s="3"/>
      <c r="P9" s="3"/>
      <c r="Q9" s="3"/>
      <c r="R9" s="3"/>
      <c r="S9" s="3"/>
      <c r="T9" s="3"/>
      <c r="U9" s="3"/>
      <c r="V9" s="3"/>
      <c r="W9" s="3"/>
      <c r="X9" s="3"/>
    </row>
    <row r="10" spans="1:24">
      <c r="A10" s="14"/>
      <c r="B10" s="14"/>
      <c r="C10" s="14"/>
      <c r="D10" s="14"/>
      <c r="E10" s="14"/>
      <c r="F10" s="14"/>
      <c r="G10" s="14"/>
      <c r="H10" s="14"/>
      <c r="I10" s="14"/>
      <c r="J10" s="14"/>
      <c r="K10" s="15"/>
      <c r="L10" s="3"/>
      <c r="M10" s="3"/>
      <c r="N10" s="3"/>
      <c r="O10" s="3"/>
      <c r="P10" s="3"/>
      <c r="Q10" s="16"/>
      <c r="R10" s="16"/>
      <c r="S10" s="3"/>
      <c r="T10" s="3"/>
      <c r="U10" s="3"/>
      <c r="V10" s="3"/>
      <c r="W10" s="3"/>
      <c r="X10" s="3"/>
    </row>
    <row r="11" spans="1:24">
      <c r="A11" s="14"/>
      <c r="B11" s="14"/>
      <c r="C11" s="14"/>
      <c r="D11" s="14"/>
      <c r="E11" s="14"/>
      <c r="F11" s="14"/>
      <c r="G11" s="14"/>
      <c r="H11" s="14"/>
      <c r="I11" s="14"/>
      <c r="J11" s="14"/>
      <c r="K11" s="15"/>
      <c r="L11" s="16"/>
      <c r="M11" s="16"/>
      <c r="N11" s="16"/>
      <c r="O11" s="16"/>
      <c r="P11" s="16"/>
      <c r="Q11" s="16"/>
      <c r="R11" s="16"/>
      <c r="S11" s="16"/>
      <c r="T11" s="16"/>
      <c r="U11" s="16"/>
      <c r="V11" s="16"/>
      <c r="W11" s="16"/>
      <c r="X11" s="16"/>
    </row>
    <row r="12" spans="1:24" ht="45.75" customHeight="1">
      <c r="A12" s="14"/>
      <c r="B12" s="14"/>
      <c r="C12" s="14"/>
      <c r="D12" s="14"/>
      <c r="E12" s="14"/>
      <c r="F12" s="14"/>
      <c r="G12" s="16"/>
      <c r="H12" s="16"/>
      <c r="I12" s="16"/>
      <c r="J12" s="16"/>
      <c r="K12" s="18"/>
      <c r="L12" s="18"/>
      <c r="M12" s="18"/>
      <c r="N12" s="18"/>
      <c r="O12" s="18"/>
      <c r="P12" s="18"/>
      <c r="Q12" s="16"/>
      <c r="R12" s="16"/>
      <c r="S12" s="16"/>
      <c r="T12" s="18"/>
      <c r="U12" s="18"/>
      <c r="V12" s="18"/>
      <c r="W12" s="18"/>
      <c r="X12" s="18"/>
    </row>
  </sheetData>
  <mergeCells count="18">
    <mergeCell ref="A1:A3"/>
    <mergeCell ref="B2:B3"/>
    <mergeCell ref="C2:C3"/>
    <mergeCell ref="D2:D3"/>
    <mergeCell ref="E2:E3"/>
    <mergeCell ref="T2:X2"/>
    <mergeCell ref="C1:F1"/>
    <mergeCell ref="I2:I3"/>
    <mergeCell ref="J2:J3"/>
    <mergeCell ref="G2:G3"/>
    <mergeCell ref="H2:H3"/>
    <mergeCell ref="G1:X1"/>
    <mergeCell ref="K2:K3"/>
    <mergeCell ref="L2:P2"/>
    <mergeCell ref="Q2:Q3"/>
    <mergeCell ref="R2:R3"/>
    <mergeCell ref="S2:S3"/>
    <mergeCell ref="F2:F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opLeftCell="F4" workbookViewId="0">
      <selection activeCell="M8" sqref="M8"/>
    </sheetView>
  </sheetViews>
  <sheetFormatPr baseColWidth="10" defaultColWidth="11.42578125" defaultRowHeight="12.75"/>
  <cols>
    <col min="1" max="1" width="26.28515625" style="4" customWidth="1"/>
    <col min="2" max="3" width="24.28515625" style="4" customWidth="1"/>
    <col min="4" max="4" width="18.42578125" style="4" customWidth="1"/>
    <col min="5" max="5" width="25" style="4" customWidth="1"/>
    <col min="6" max="6" width="12.7109375" style="4" customWidth="1"/>
    <col min="7" max="7" width="10" style="4" bestFit="1" customWidth="1"/>
    <col min="8" max="12" width="7.85546875" style="4" customWidth="1"/>
    <col min="13" max="13" width="13" style="4" customWidth="1"/>
    <col min="14" max="14" width="14.85546875" style="4" customWidth="1"/>
    <col min="15" max="15" width="75.140625" style="4" customWidth="1"/>
    <col min="16" max="16" width="16.42578125" style="4" bestFit="1" customWidth="1"/>
    <col min="17" max="17" width="11.28515625" style="4" bestFit="1" customWidth="1"/>
    <col min="18" max="18" width="8.140625" style="4" bestFit="1" customWidth="1"/>
    <col min="19" max="19" width="9" style="4" bestFit="1" customWidth="1"/>
    <col min="20" max="21" width="9" style="4" customWidth="1"/>
    <col min="22" max="22" width="14.140625" style="4" bestFit="1" customWidth="1"/>
    <col min="23" max="23" width="11.5703125" style="4" bestFit="1" customWidth="1"/>
    <col min="24" max="24" width="11.42578125" style="4"/>
    <col min="25" max="25" width="11.5703125" style="4" bestFit="1" customWidth="1"/>
    <col min="26" max="16384" width="11.42578125" style="4"/>
  </cols>
  <sheetData>
    <row r="1" spans="1:23" ht="23.25" customHeight="1">
      <c r="A1" s="291" t="s">
        <v>0</v>
      </c>
      <c r="B1" s="291" t="s">
        <v>1</v>
      </c>
      <c r="C1" s="300" t="s">
        <v>204</v>
      </c>
      <c r="D1" s="293" t="s">
        <v>2</v>
      </c>
      <c r="E1" s="293" t="s">
        <v>3</v>
      </c>
      <c r="F1" s="293" t="s">
        <v>4</v>
      </c>
      <c r="G1" s="293" t="s">
        <v>5</v>
      </c>
      <c r="H1" s="297" t="s">
        <v>6</v>
      </c>
      <c r="I1" s="298"/>
      <c r="J1" s="298"/>
      <c r="K1" s="298"/>
      <c r="L1" s="299"/>
      <c r="M1" s="293" t="s">
        <v>7</v>
      </c>
      <c r="N1" s="293" t="s">
        <v>8</v>
      </c>
      <c r="O1" s="293" t="s">
        <v>21</v>
      </c>
      <c r="P1" s="302" t="s">
        <v>9</v>
      </c>
      <c r="Q1" s="303"/>
      <c r="R1" s="303"/>
      <c r="S1" s="303"/>
      <c r="T1" s="303"/>
      <c r="U1" s="303"/>
      <c r="V1" s="293" t="s">
        <v>10</v>
      </c>
      <c r="W1" s="295" t="s">
        <v>11</v>
      </c>
    </row>
    <row r="2" spans="1:23" ht="25.5" customHeight="1">
      <c r="A2" s="292"/>
      <c r="B2" s="292"/>
      <c r="C2" s="301"/>
      <c r="D2" s="294"/>
      <c r="E2" s="294"/>
      <c r="F2" s="294"/>
      <c r="G2" s="294"/>
      <c r="H2" s="1">
        <v>2016</v>
      </c>
      <c r="I2" s="2">
        <v>2017</v>
      </c>
      <c r="J2" s="1">
        <v>2018</v>
      </c>
      <c r="K2" s="2">
        <v>2019</v>
      </c>
      <c r="L2" s="1">
        <v>2020</v>
      </c>
      <c r="M2" s="294"/>
      <c r="N2" s="294"/>
      <c r="O2" s="294"/>
      <c r="P2" s="65" t="s">
        <v>198</v>
      </c>
      <c r="Q2" s="66" t="s">
        <v>199</v>
      </c>
      <c r="R2" s="66" t="s">
        <v>200</v>
      </c>
      <c r="S2" s="66" t="s">
        <v>201</v>
      </c>
      <c r="T2" s="66" t="s">
        <v>202</v>
      </c>
      <c r="U2" s="66" t="s">
        <v>203</v>
      </c>
      <c r="V2" s="294"/>
      <c r="W2" s="296"/>
    </row>
    <row r="3" spans="1:23" ht="51">
      <c r="A3" s="5" t="s">
        <v>250</v>
      </c>
      <c r="B3" s="6"/>
      <c r="C3" s="6"/>
      <c r="D3" s="5" t="s">
        <v>70</v>
      </c>
      <c r="E3" s="5" t="s">
        <v>71</v>
      </c>
      <c r="F3" s="8">
        <v>0.6</v>
      </c>
      <c r="G3" s="8">
        <v>1</v>
      </c>
      <c r="H3" s="8">
        <v>0.65</v>
      </c>
      <c r="I3" s="8">
        <v>0.7</v>
      </c>
      <c r="J3" s="8">
        <v>0.8</v>
      </c>
      <c r="K3" s="8">
        <v>0.9</v>
      </c>
      <c r="L3" s="8">
        <v>1</v>
      </c>
      <c r="M3" s="5" t="s">
        <v>72</v>
      </c>
      <c r="N3" s="5" t="s">
        <v>263</v>
      </c>
      <c r="O3" s="42"/>
      <c r="P3" s="5" t="s">
        <v>243</v>
      </c>
      <c r="Q3" s="45" t="s">
        <v>246</v>
      </c>
      <c r="R3" s="45" t="s">
        <v>246</v>
      </c>
      <c r="S3" s="55" t="s">
        <v>247</v>
      </c>
      <c r="T3" s="55"/>
      <c r="U3" s="55"/>
      <c r="V3" s="5">
        <v>600</v>
      </c>
      <c r="W3" s="8">
        <v>1</v>
      </c>
    </row>
    <row r="4" spans="1:23" ht="102">
      <c r="A4" s="10"/>
      <c r="B4" s="3" t="s">
        <v>251</v>
      </c>
      <c r="C4" s="3"/>
      <c r="D4" s="3" t="s">
        <v>74</v>
      </c>
      <c r="E4" s="3"/>
      <c r="F4" s="24">
        <v>0</v>
      </c>
      <c r="G4" s="11">
        <v>6000</v>
      </c>
      <c r="H4" s="11">
        <v>1000</v>
      </c>
      <c r="I4" s="11">
        <v>1500</v>
      </c>
      <c r="J4" s="11">
        <v>1500</v>
      </c>
      <c r="K4" s="11">
        <v>2000</v>
      </c>
      <c r="L4" s="11">
        <v>6000</v>
      </c>
      <c r="M4" s="3" t="s">
        <v>75</v>
      </c>
      <c r="N4" s="3" t="s">
        <v>76</v>
      </c>
      <c r="O4" s="47" t="s">
        <v>146</v>
      </c>
      <c r="P4" s="3" t="s">
        <v>243</v>
      </c>
      <c r="Q4" s="45" t="s">
        <v>246</v>
      </c>
      <c r="R4" s="45" t="s">
        <v>246</v>
      </c>
      <c r="S4" s="55" t="s">
        <v>247</v>
      </c>
      <c r="T4" s="55" t="s">
        <v>248</v>
      </c>
      <c r="U4" s="55">
        <v>1</v>
      </c>
      <c r="V4" s="3">
        <v>340</v>
      </c>
      <c r="W4" s="13">
        <v>0.1</v>
      </c>
    </row>
    <row r="5" spans="1:23" ht="102">
      <c r="A5" s="10"/>
      <c r="B5" s="3" t="s">
        <v>252</v>
      </c>
      <c r="C5" s="3"/>
      <c r="D5" s="3" t="s">
        <v>78</v>
      </c>
      <c r="E5" s="3"/>
      <c r="F5" s="3">
        <v>0</v>
      </c>
      <c r="G5" s="3">
        <v>1000</v>
      </c>
      <c r="H5" s="3">
        <v>250</v>
      </c>
      <c r="I5" s="3">
        <v>250</v>
      </c>
      <c r="J5" s="3">
        <v>250</v>
      </c>
      <c r="K5" s="3">
        <v>250</v>
      </c>
      <c r="L5" s="3">
        <v>1000</v>
      </c>
      <c r="M5" s="3" t="s">
        <v>72</v>
      </c>
      <c r="N5" s="3" t="s">
        <v>245</v>
      </c>
      <c r="O5" s="47" t="s">
        <v>146</v>
      </c>
      <c r="P5" s="3" t="s">
        <v>243</v>
      </c>
      <c r="Q5" s="45" t="s">
        <v>246</v>
      </c>
      <c r="R5" s="45" t="s">
        <v>246</v>
      </c>
      <c r="S5" s="55" t="s">
        <v>247</v>
      </c>
      <c r="T5" s="55" t="s">
        <v>248</v>
      </c>
      <c r="U5" s="55">
        <v>2</v>
      </c>
      <c r="V5" s="3">
        <v>20</v>
      </c>
      <c r="W5" s="13">
        <v>0.1</v>
      </c>
    </row>
    <row r="6" spans="1:23" ht="82.5" customHeight="1">
      <c r="A6" s="10"/>
      <c r="B6" s="3" t="s">
        <v>266</v>
      </c>
      <c r="C6" s="3"/>
      <c r="D6" s="3" t="s">
        <v>78</v>
      </c>
      <c r="E6" s="3"/>
      <c r="F6" s="3">
        <v>0</v>
      </c>
      <c r="G6" s="3">
        <v>1000</v>
      </c>
      <c r="H6" s="3">
        <v>250</v>
      </c>
      <c r="I6" s="3">
        <v>250</v>
      </c>
      <c r="J6" s="3">
        <v>250</v>
      </c>
      <c r="K6" s="3">
        <v>250</v>
      </c>
      <c r="L6" s="3">
        <v>1000</v>
      </c>
      <c r="M6" s="3" t="s">
        <v>72</v>
      </c>
      <c r="N6" s="3" t="s">
        <v>263</v>
      </c>
      <c r="O6" s="47" t="s">
        <v>146</v>
      </c>
      <c r="P6" s="3" t="s">
        <v>243</v>
      </c>
      <c r="Q6" s="45" t="s">
        <v>246</v>
      </c>
      <c r="R6" s="45" t="s">
        <v>246</v>
      </c>
      <c r="S6" s="55" t="s">
        <v>247</v>
      </c>
      <c r="T6" s="55" t="s">
        <v>248</v>
      </c>
      <c r="U6" s="55">
        <v>3</v>
      </c>
      <c r="V6" s="3">
        <v>20</v>
      </c>
      <c r="W6" s="13">
        <v>0.1</v>
      </c>
    </row>
    <row r="7" spans="1:23" ht="51">
      <c r="A7" s="14"/>
      <c r="B7" s="3" t="s">
        <v>253</v>
      </c>
      <c r="C7" s="3"/>
      <c r="D7" s="3" t="s">
        <v>79</v>
      </c>
      <c r="E7" s="14"/>
      <c r="F7" s="3">
        <v>0</v>
      </c>
      <c r="G7" s="3">
        <v>10000</v>
      </c>
      <c r="H7" s="3">
        <v>2500</v>
      </c>
      <c r="I7" s="3">
        <v>2500</v>
      </c>
      <c r="J7" s="3">
        <v>2000</v>
      </c>
      <c r="K7" s="3">
        <v>2000</v>
      </c>
      <c r="L7" s="3">
        <v>1000</v>
      </c>
      <c r="M7" s="3" t="s">
        <v>72</v>
      </c>
      <c r="N7" s="3" t="s">
        <v>68</v>
      </c>
      <c r="O7" s="48" t="s">
        <v>30</v>
      </c>
      <c r="P7" s="3" t="s">
        <v>243</v>
      </c>
      <c r="Q7" s="45" t="s">
        <v>246</v>
      </c>
      <c r="R7" s="45" t="s">
        <v>246</v>
      </c>
      <c r="S7" s="55" t="s">
        <v>247</v>
      </c>
      <c r="T7" s="55" t="s">
        <v>248</v>
      </c>
      <c r="U7" s="55" t="s">
        <v>249</v>
      </c>
      <c r="V7" s="3">
        <v>18</v>
      </c>
      <c r="W7" s="13">
        <v>0.2</v>
      </c>
    </row>
    <row r="8" spans="1:23" ht="25.5">
      <c r="A8" s="14"/>
      <c r="B8" s="3" t="s">
        <v>254</v>
      </c>
      <c r="C8" s="3"/>
      <c r="D8" s="3" t="s">
        <v>81</v>
      </c>
      <c r="E8" s="14"/>
      <c r="F8" s="3">
        <v>0</v>
      </c>
      <c r="G8" s="3">
        <v>18000</v>
      </c>
      <c r="H8" s="3">
        <v>2000</v>
      </c>
      <c r="I8" s="3">
        <v>2500</v>
      </c>
      <c r="J8" s="3">
        <v>4000</v>
      </c>
      <c r="K8" s="3">
        <v>4500</v>
      </c>
      <c r="L8" s="3">
        <v>5000</v>
      </c>
      <c r="M8" s="3" t="s">
        <v>72</v>
      </c>
      <c r="N8" s="3" t="s">
        <v>238</v>
      </c>
      <c r="O8" s="48" t="s">
        <v>30</v>
      </c>
      <c r="P8" s="3" t="s">
        <v>243</v>
      </c>
      <c r="Q8" s="45" t="s">
        <v>246</v>
      </c>
      <c r="R8" s="45" t="s">
        <v>246</v>
      </c>
      <c r="S8" s="55" t="s">
        <v>247</v>
      </c>
      <c r="T8" s="55" t="s">
        <v>248</v>
      </c>
      <c r="U8" s="55" t="s">
        <v>249</v>
      </c>
      <c r="V8" s="3">
        <v>7</v>
      </c>
      <c r="W8" s="13">
        <v>0.2</v>
      </c>
    </row>
    <row r="9" spans="1:23" ht="89.25">
      <c r="A9" s="14"/>
      <c r="B9" s="3" t="s">
        <v>255</v>
      </c>
      <c r="C9" s="3"/>
      <c r="D9" s="3" t="s">
        <v>82</v>
      </c>
      <c r="E9" s="14"/>
      <c r="F9" s="15">
        <v>0</v>
      </c>
      <c r="G9" s="15">
        <v>100</v>
      </c>
      <c r="H9" s="3">
        <v>10</v>
      </c>
      <c r="I9" s="3">
        <v>20</v>
      </c>
      <c r="J9" s="3">
        <v>40</v>
      </c>
      <c r="K9" s="3">
        <v>30</v>
      </c>
      <c r="L9" s="3">
        <v>100</v>
      </c>
      <c r="M9" s="3" t="s">
        <v>72</v>
      </c>
      <c r="N9" s="3" t="s">
        <v>76</v>
      </c>
      <c r="O9" s="49" t="s">
        <v>147</v>
      </c>
      <c r="P9" s="3" t="s">
        <v>243</v>
      </c>
      <c r="Q9" s="45" t="s">
        <v>246</v>
      </c>
      <c r="R9" s="45" t="s">
        <v>246</v>
      </c>
      <c r="S9" s="55" t="s">
        <v>247</v>
      </c>
      <c r="T9" s="55" t="s">
        <v>248</v>
      </c>
      <c r="U9" s="55" t="s">
        <v>249</v>
      </c>
      <c r="V9" s="3">
        <v>15</v>
      </c>
      <c r="W9" s="13">
        <v>0.1</v>
      </c>
    </row>
    <row r="10" spans="1:23" ht="76.5">
      <c r="A10" s="14"/>
      <c r="B10" s="16" t="s">
        <v>256</v>
      </c>
      <c r="C10" s="16"/>
      <c r="D10" s="16" t="s">
        <v>83</v>
      </c>
      <c r="E10" s="14"/>
      <c r="F10" s="15">
        <v>0</v>
      </c>
      <c r="G10" s="15">
        <v>150</v>
      </c>
      <c r="H10" s="3">
        <v>25</v>
      </c>
      <c r="I10" s="3">
        <v>35</v>
      </c>
      <c r="J10" s="3">
        <v>45</v>
      </c>
      <c r="K10" s="3">
        <v>45</v>
      </c>
      <c r="L10" s="3">
        <v>150</v>
      </c>
      <c r="M10" s="16" t="s">
        <v>72</v>
      </c>
      <c r="N10" s="3" t="s">
        <v>76</v>
      </c>
      <c r="O10" s="47" t="s">
        <v>148</v>
      </c>
      <c r="P10" s="16" t="s">
        <v>243</v>
      </c>
      <c r="Q10" s="45" t="s">
        <v>246</v>
      </c>
      <c r="R10" s="45" t="s">
        <v>246</v>
      </c>
      <c r="S10" s="55" t="s">
        <v>247</v>
      </c>
      <c r="T10" s="55" t="s">
        <v>248</v>
      </c>
      <c r="U10" s="55" t="s">
        <v>249</v>
      </c>
      <c r="V10" s="3">
        <v>40</v>
      </c>
      <c r="W10" s="13">
        <v>0.1</v>
      </c>
    </row>
    <row r="11" spans="1:23" ht="89.25">
      <c r="A11" s="14"/>
      <c r="B11" s="21" t="s">
        <v>257</v>
      </c>
      <c r="C11" s="21"/>
      <c r="D11" s="16" t="s">
        <v>83</v>
      </c>
      <c r="E11" s="14"/>
      <c r="F11" s="15">
        <v>0</v>
      </c>
      <c r="G11" s="15">
        <v>450</v>
      </c>
      <c r="H11" s="15">
        <v>100</v>
      </c>
      <c r="I11" s="15">
        <v>100</v>
      </c>
      <c r="J11" s="15">
        <v>100</v>
      </c>
      <c r="K11" s="15">
        <v>150</v>
      </c>
      <c r="L11" s="15">
        <v>450</v>
      </c>
      <c r="M11" s="15" t="s">
        <v>72</v>
      </c>
      <c r="N11" s="3" t="s">
        <v>76</v>
      </c>
      <c r="O11" s="49" t="s">
        <v>149</v>
      </c>
      <c r="P11" s="15" t="s">
        <v>243</v>
      </c>
      <c r="Q11" s="45" t="s">
        <v>246</v>
      </c>
      <c r="R11" s="45" t="s">
        <v>246</v>
      </c>
      <c r="S11" s="55" t="s">
        <v>247</v>
      </c>
      <c r="T11" s="55" t="s">
        <v>248</v>
      </c>
      <c r="U11" s="55" t="s">
        <v>249</v>
      </c>
      <c r="V11" s="15">
        <v>60</v>
      </c>
      <c r="W11" s="18">
        <v>0.1</v>
      </c>
    </row>
  </sheetData>
  <mergeCells count="14">
    <mergeCell ref="V1:V2"/>
    <mergeCell ref="W1:W2"/>
    <mergeCell ref="G1:G2"/>
    <mergeCell ref="H1:L1"/>
    <mergeCell ref="M1:M2"/>
    <mergeCell ref="N1:N2"/>
    <mergeCell ref="O1:O2"/>
    <mergeCell ref="P1:U1"/>
    <mergeCell ref="F1:F2"/>
    <mergeCell ref="A1:A2"/>
    <mergeCell ref="B1:B2"/>
    <mergeCell ref="C1:C2"/>
    <mergeCell ref="D1:D2"/>
    <mergeCell ref="E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
  <sheetViews>
    <sheetView topLeftCell="A2" zoomScale="120" zoomScaleNormal="120" workbookViewId="0">
      <pane xSplit="2" ySplit="2" topLeftCell="K5" activePane="bottomRight" state="frozen"/>
      <selection sqref="A1:A3"/>
      <selection pane="topRight" sqref="A1:A3"/>
      <selection pane="bottomLeft" sqref="A1:A3"/>
      <selection pane="bottomRight" sqref="A1:A3"/>
    </sheetView>
  </sheetViews>
  <sheetFormatPr baseColWidth="10" defaultColWidth="11.42578125" defaultRowHeight="12.75"/>
  <cols>
    <col min="1" max="1" width="13.7109375" style="4" hidden="1" customWidth="1"/>
    <col min="2" max="2" width="7.5703125" style="4" customWidth="1"/>
    <col min="3" max="4" width="9.28515625" style="4" customWidth="1"/>
    <col min="5" max="5" width="12" style="4" customWidth="1"/>
    <col min="6" max="6" width="9.28515625" style="4" customWidth="1"/>
    <col min="7" max="7" width="14.140625" style="4" customWidth="1"/>
    <col min="8" max="8" width="4.5703125" style="4" customWidth="1"/>
    <col min="9" max="9" width="8.140625" style="4" customWidth="1"/>
    <col min="10" max="10" width="14.7109375" style="4" customWidth="1"/>
    <col min="11" max="11" width="13" style="4" customWidth="1"/>
    <col min="12" max="12" width="11.7109375" style="4" customWidth="1"/>
    <col min="13" max="13" width="13.28515625" style="4" customWidth="1"/>
    <col min="14" max="14" width="9.28515625" style="4" customWidth="1"/>
    <col min="15" max="15" width="7.7109375" style="4" customWidth="1"/>
    <col min="16" max="16" width="6.85546875" style="4" customWidth="1"/>
    <col min="17" max="20" width="6" style="4" customWidth="1"/>
    <col min="21" max="21" width="13.42578125" style="4" customWidth="1"/>
    <col min="22" max="22" width="5.85546875" style="4" customWidth="1"/>
    <col min="23" max="24" width="4.140625" style="4" customWidth="1"/>
    <col min="25" max="25" width="4.7109375" style="4" customWidth="1"/>
    <col min="26" max="26" width="4.140625" style="4" customWidth="1"/>
    <col min="27" max="27" width="6.5703125" style="4" customWidth="1"/>
    <col min="28" max="28" width="4.140625" style="4" customWidth="1"/>
    <col min="29" max="29" width="4.7109375" style="4" customWidth="1"/>
    <col min="30" max="30" width="13.85546875" style="4" customWidth="1"/>
    <col min="31" max="35" width="4.140625" style="4" customWidth="1"/>
    <col min="36" max="16384" width="11.42578125" style="4"/>
  </cols>
  <sheetData>
    <row r="1" spans="1:35" s="86" customFormat="1" ht="21.75" customHeight="1">
      <c r="A1" s="216"/>
      <c r="B1" s="149" t="s">
        <v>277</v>
      </c>
      <c r="C1" s="320" t="s">
        <v>292</v>
      </c>
      <c r="D1" s="321"/>
      <c r="E1" s="321"/>
      <c r="F1" s="321"/>
      <c r="G1" s="322" t="s">
        <v>286</v>
      </c>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row>
    <row r="2" spans="1:35" s="87" customFormat="1" ht="57" customHeight="1">
      <c r="A2" s="314" t="s">
        <v>289</v>
      </c>
      <c r="B2" s="318" t="s">
        <v>290</v>
      </c>
      <c r="C2" s="314" t="s">
        <v>291</v>
      </c>
      <c r="D2" s="314" t="s">
        <v>271</v>
      </c>
      <c r="E2" s="314" t="s">
        <v>272</v>
      </c>
      <c r="F2" s="314" t="s">
        <v>273</v>
      </c>
      <c r="G2" s="314" t="s">
        <v>231</v>
      </c>
      <c r="H2" s="314" t="s">
        <v>288</v>
      </c>
      <c r="I2" s="314" t="s">
        <v>8</v>
      </c>
      <c r="J2" s="330" t="s">
        <v>361</v>
      </c>
      <c r="K2" s="316" t="s">
        <v>359</v>
      </c>
      <c r="L2" s="331" t="s">
        <v>360</v>
      </c>
      <c r="M2" s="327" t="s">
        <v>2</v>
      </c>
      <c r="N2" s="328"/>
      <c r="O2" s="329"/>
      <c r="P2" s="327" t="s">
        <v>298</v>
      </c>
      <c r="Q2" s="328"/>
      <c r="R2" s="328"/>
      <c r="S2" s="328"/>
      <c r="T2" s="329"/>
      <c r="U2" s="325" t="s">
        <v>299</v>
      </c>
      <c r="V2" s="334" t="s">
        <v>300</v>
      </c>
      <c r="W2" s="336" t="s">
        <v>363</v>
      </c>
      <c r="X2" s="324" t="s">
        <v>303</v>
      </c>
      <c r="Y2" s="324"/>
      <c r="Z2" s="324"/>
      <c r="AA2" s="324"/>
      <c r="AB2" s="324"/>
      <c r="AC2" s="324"/>
      <c r="AD2" s="325" t="s">
        <v>280</v>
      </c>
      <c r="AE2" s="327" t="s">
        <v>287</v>
      </c>
      <c r="AF2" s="328"/>
      <c r="AG2" s="328"/>
      <c r="AH2" s="328"/>
      <c r="AI2" s="329"/>
    </row>
    <row r="3" spans="1:35" s="87" customFormat="1" ht="23.25" customHeight="1">
      <c r="A3" s="315"/>
      <c r="B3" s="319"/>
      <c r="C3" s="315"/>
      <c r="D3" s="315"/>
      <c r="E3" s="315"/>
      <c r="F3" s="315"/>
      <c r="G3" s="315"/>
      <c r="H3" s="315"/>
      <c r="I3" s="315"/>
      <c r="J3" s="330"/>
      <c r="K3" s="317"/>
      <c r="L3" s="332"/>
      <c r="M3" s="116" t="s">
        <v>297</v>
      </c>
      <c r="N3" s="116" t="s">
        <v>295</v>
      </c>
      <c r="O3" s="116" t="s">
        <v>296</v>
      </c>
      <c r="P3" s="116">
        <v>2021</v>
      </c>
      <c r="Q3" s="116">
        <v>2022</v>
      </c>
      <c r="R3" s="116">
        <v>2023</v>
      </c>
      <c r="S3" s="116">
        <v>2024</v>
      </c>
      <c r="T3" s="116">
        <v>2025</v>
      </c>
      <c r="U3" s="333"/>
      <c r="V3" s="335"/>
      <c r="W3" s="337"/>
      <c r="X3" s="118" t="s">
        <v>288</v>
      </c>
      <c r="Y3" s="119" t="s">
        <v>308</v>
      </c>
      <c r="Z3" s="118" t="s">
        <v>288</v>
      </c>
      <c r="AA3" s="119" t="s">
        <v>310</v>
      </c>
      <c r="AB3" s="118" t="s">
        <v>288</v>
      </c>
      <c r="AC3" s="119" t="s">
        <v>309</v>
      </c>
      <c r="AD3" s="326"/>
      <c r="AE3" s="120">
        <v>2021</v>
      </c>
      <c r="AF3" s="120">
        <v>2022</v>
      </c>
      <c r="AG3" s="120">
        <v>2023</v>
      </c>
      <c r="AH3" s="120">
        <v>2024</v>
      </c>
      <c r="AI3" s="120">
        <v>2025</v>
      </c>
    </row>
    <row r="4" spans="1:35" s="99" customFormat="1" ht="50.25" customHeight="1">
      <c r="A4" s="136" t="s">
        <v>455</v>
      </c>
      <c r="B4" s="136">
        <v>2</v>
      </c>
      <c r="C4" s="136">
        <v>1</v>
      </c>
      <c r="D4" s="136">
        <v>3</v>
      </c>
      <c r="E4" s="136">
        <v>5</v>
      </c>
      <c r="F4" s="144">
        <v>1</v>
      </c>
      <c r="G4" s="134" t="s">
        <v>347</v>
      </c>
      <c r="H4" s="135">
        <v>1</v>
      </c>
      <c r="I4" s="134" t="s">
        <v>321</v>
      </c>
      <c r="J4" s="144" t="s">
        <v>365</v>
      </c>
      <c r="K4" s="136"/>
      <c r="L4" s="136" t="s">
        <v>339</v>
      </c>
      <c r="M4" s="137" t="s">
        <v>311</v>
      </c>
      <c r="N4" s="138">
        <v>0.45200000000000001</v>
      </c>
      <c r="O4" s="138">
        <v>0.35199999999999998</v>
      </c>
      <c r="P4" s="138">
        <f>N4</f>
        <v>0.45200000000000001</v>
      </c>
      <c r="Q4" s="138">
        <f>O4-5%</f>
        <v>0.30199999999999999</v>
      </c>
      <c r="R4" s="138">
        <f>P4-5%</f>
        <v>0.40200000000000002</v>
      </c>
      <c r="S4" s="138">
        <f>Q4-5%</f>
        <v>0.252</v>
      </c>
      <c r="T4" s="138">
        <f>R4-5%</f>
        <v>0.35200000000000004</v>
      </c>
      <c r="U4" s="137">
        <v>1</v>
      </c>
      <c r="V4" s="136" t="s">
        <v>336</v>
      </c>
      <c r="W4" s="136" t="s">
        <v>364</v>
      </c>
      <c r="X4" s="136"/>
      <c r="Y4" s="136"/>
      <c r="Z4" s="136"/>
      <c r="AA4" s="136"/>
      <c r="AB4" s="136"/>
      <c r="AC4" s="140"/>
      <c r="AD4" s="141">
        <f t="shared" ref="AD4:AI4" si="0">AD5+AD8+AD9+AD10</f>
        <v>673936800000</v>
      </c>
      <c r="AE4" s="148">
        <f t="shared" si="0"/>
        <v>134787360000</v>
      </c>
      <c r="AF4" s="148">
        <f t="shared" si="0"/>
        <v>134787360000</v>
      </c>
      <c r="AG4" s="148">
        <f t="shared" si="0"/>
        <v>134787360000</v>
      </c>
      <c r="AH4" s="148">
        <f t="shared" si="0"/>
        <v>134787360000</v>
      </c>
      <c r="AI4" s="148">
        <f t="shared" si="0"/>
        <v>134787360000</v>
      </c>
    </row>
    <row r="5" spans="1:35" s="99" customFormat="1" ht="36" customHeight="1">
      <c r="A5" s="92" t="s">
        <v>337</v>
      </c>
      <c r="B5" s="92"/>
      <c r="C5" s="92"/>
      <c r="D5" s="92"/>
      <c r="E5" s="133"/>
      <c r="F5" s="145"/>
      <c r="G5" s="100"/>
      <c r="H5" s="131" t="s">
        <v>312</v>
      </c>
      <c r="I5" s="100" t="s">
        <v>321</v>
      </c>
      <c r="J5" s="105"/>
      <c r="K5" s="135" t="s">
        <v>341</v>
      </c>
      <c r="L5" s="136" t="s">
        <v>342</v>
      </c>
      <c r="M5" s="137" t="s">
        <v>340</v>
      </c>
      <c r="N5" s="143">
        <v>0</v>
      </c>
      <c r="O5" s="139">
        <v>48000</v>
      </c>
      <c r="P5" s="139">
        <f t="shared" ref="P5:P10" si="1">O5/5</f>
        <v>9600</v>
      </c>
      <c r="Q5" s="139">
        <f t="shared" ref="Q5:T10" si="2">P5</f>
        <v>9600</v>
      </c>
      <c r="R5" s="139">
        <f t="shared" si="2"/>
        <v>9600</v>
      </c>
      <c r="S5" s="139">
        <f t="shared" si="2"/>
        <v>9600</v>
      </c>
      <c r="T5" s="139">
        <f t="shared" si="2"/>
        <v>9600</v>
      </c>
      <c r="U5" s="137">
        <v>0.2</v>
      </c>
      <c r="V5" s="137" t="s">
        <v>314</v>
      </c>
      <c r="W5" s="136" t="s">
        <v>313</v>
      </c>
      <c r="X5" s="140">
        <v>24.33</v>
      </c>
      <c r="Y5" s="140" t="s">
        <v>343</v>
      </c>
      <c r="Z5" s="140"/>
      <c r="AA5" s="140" t="s">
        <v>344</v>
      </c>
      <c r="AB5" s="140"/>
      <c r="AC5" s="140" t="s">
        <v>331</v>
      </c>
      <c r="AD5" s="141">
        <f>O5*10000*6.96</f>
        <v>3340800000</v>
      </c>
      <c r="AE5" s="148">
        <f t="shared" ref="AE5:AE10" si="3">AD5/5</f>
        <v>668160000</v>
      </c>
      <c r="AF5" s="148">
        <f t="shared" ref="AF5:AI6" si="4">AE5</f>
        <v>668160000</v>
      </c>
      <c r="AG5" s="148">
        <f t="shared" si="4"/>
        <v>668160000</v>
      </c>
      <c r="AH5" s="148">
        <f t="shared" si="4"/>
        <v>668160000</v>
      </c>
      <c r="AI5" s="148">
        <f t="shared" si="4"/>
        <v>668160000</v>
      </c>
    </row>
    <row r="6" spans="1:35" s="99" customFormat="1" ht="36" customHeight="1">
      <c r="A6" s="92" t="s">
        <v>337</v>
      </c>
      <c r="B6" s="92"/>
      <c r="C6" s="92"/>
      <c r="D6" s="92"/>
      <c r="E6" s="133"/>
      <c r="F6" s="145"/>
      <c r="G6" s="100"/>
      <c r="H6" s="131" t="s">
        <v>348</v>
      </c>
      <c r="I6" s="100" t="s">
        <v>362</v>
      </c>
      <c r="J6" s="105"/>
      <c r="K6" s="135" t="s">
        <v>356</v>
      </c>
      <c r="L6" s="136" t="s">
        <v>338</v>
      </c>
      <c r="M6" s="137" t="s">
        <v>340</v>
      </c>
      <c r="N6" s="143">
        <v>0</v>
      </c>
      <c r="O6" s="139">
        <v>1000</v>
      </c>
      <c r="P6" s="139">
        <f t="shared" si="1"/>
        <v>200</v>
      </c>
      <c r="Q6" s="139">
        <f t="shared" si="2"/>
        <v>200</v>
      </c>
      <c r="R6" s="139">
        <f t="shared" si="2"/>
        <v>200</v>
      </c>
      <c r="S6" s="139">
        <f t="shared" si="2"/>
        <v>200</v>
      </c>
      <c r="T6" s="139">
        <f t="shared" si="2"/>
        <v>200</v>
      </c>
      <c r="U6" s="137">
        <v>0.1</v>
      </c>
      <c r="V6" s="137" t="s">
        <v>329</v>
      </c>
      <c r="W6" s="137" t="s">
        <v>321</v>
      </c>
      <c r="X6" s="140">
        <v>24.33</v>
      </c>
      <c r="Y6" s="140" t="s">
        <v>343</v>
      </c>
      <c r="Z6" s="140"/>
      <c r="AA6" s="140" t="s">
        <v>344</v>
      </c>
      <c r="AB6" s="140"/>
      <c r="AC6" s="140"/>
      <c r="AD6" s="141">
        <f>O6*10000*6.96</f>
        <v>69600000</v>
      </c>
      <c r="AE6" s="148">
        <f t="shared" si="3"/>
        <v>13920000</v>
      </c>
      <c r="AF6" s="148">
        <f t="shared" si="4"/>
        <v>13920000</v>
      </c>
      <c r="AG6" s="148">
        <f t="shared" si="4"/>
        <v>13920000</v>
      </c>
      <c r="AH6" s="148">
        <f t="shared" si="4"/>
        <v>13920000</v>
      </c>
      <c r="AI6" s="148">
        <f t="shared" si="4"/>
        <v>13920000</v>
      </c>
    </row>
    <row r="7" spans="1:35" s="99" customFormat="1" ht="36" customHeight="1">
      <c r="A7" s="92" t="s">
        <v>337</v>
      </c>
      <c r="B7" s="92"/>
      <c r="C7" s="92"/>
      <c r="D7" s="92"/>
      <c r="E7" s="133"/>
      <c r="F7" s="145"/>
      <c r="G7" s="100"/>
      <c r="H7" s="131" t="s">
        <v>349</v>
      </c>
      <c r="I7" s="100" t="s">
        <v>330</v>
      </c>
      <c r="J7" s="105"/>
      <c r="K7" s="135" t="s">
        <v>357</v>
      </c>
      <c r="L7" s="136" t="s">
        <v>345</v>
      </c>
      <c r="M7" s="137" t="s">
        <v>340</v>
      </c>
      <c r="N7" s="143">
        <v>0</v>
      </c>
      <c r="O7" s="139">
        <v>250</v>
      </c>
      <c r="P7" s="139">
        <f t="shared" si="1"/>
        <v>50</v>
      </c>
      <c r="Q7" s="139">
        <f t="shared" si="2"/>
        <v>50</v>
      </c>
      <c r="R7" s="139">
        <f t="shared" si="2"/>
        <v>50</v>
      </c>
      <c r="S7" s="139">
        <f t="shared" si="2"/>
        <v>50</v>
      </c>
      <c r="T7" s="139">
        <f t="shared" si="2"/>
        <v>50</v>
      </c>
      <c r="U7" s="137">
        <v>0.1</v>
      </c>
      <c r="V7" s="137" t="s">
        <v>330</v>
      </c>
      <c r="W7" s="137" t="s">
        <v>321</v>
      </c>
      <c r="X7" s="142">
        <v>24.33</v>
      </c>
      <c r="Y7" s="142" t="s">
        <v>343</v>
      </c>
      <c r="Z7" s="142"/>
      <c r="AA7" s="142" t="s">
        <v>344</v>
      </c>
      <c r="AB7" s="142"/>
      <c r="AC7" s="142" t="s">
        <v>331</v>
      </c>
      <c r="AD7" s="141">
        <f>O7*10000*6.96</f>
        <v>17400000</v>
      </c>
      <c r="AE7" s="148">
        <f t="shared" si="3"/>
        <v>3480000</v>
      </c>
      <c r="AF7" s="148">
        <f t="shared" ref="AF7:AI8" si="5">AE7</f>
        <v>3480000</v>
      </c>
      <c r="AG7" s="148">
        <f t="shared" si="5"/>
        <v>3480000</v>
      </c>
      <c r="AH7" s="148">
        <f t="shared" si="5"/>
        <v>3480000</v>
      </c>
      <c r="AI7" s="148">
        <f t="shared" si="5"/>
        <v>3480000</v>
      </c>
    </row>
    <row r="8" spans="1:35" s="99" customFormat="1" ht="53.25">
      <c r="A8" s="92" t="s">
        <v>337</v>
      </c>
      <c r="B8" s="92"/>
      <c r="C8" s="92"/>
      <c r="D8" s="92"/>
      <c r="E8" s="92"/>
      <c r="F8" s="92"/>
      <c r="G8" s="100" t="s">
        <v>347</v>
      </c>
      <c r="H8" s="92" t="s">
        <v>315</v>
      </c>
      <c r="I8" s="100"/>
      <c r="J8" s="92" t="s">
        <v>316</v>
      </c>
      <c r="K8" s="92"/>
      <c r="L8" s="92" t="s">
        <v>317</v>
      </c>
      <c r="M8" s="93" t="s">
        <v>340</v>
      </c>
      <c r="N8" s="108" t="s">
        <v>340</v>
      </c>
      <c r="O8" s="130">
        <v>1200000</v>
      </c>
      <c r="P8" s="130">
        <f t="shared" si="1"/>
        <v>240000</v>
      </c>
      <c r="Q8" s="130">
        <f t="shared" si="2"/>
        <v>240000</v>
      </c>
      <c r="R8" s="130">
        <f t="shared" si="2"/>
        <v>240000</v>
      </c>
      <c r="S8" s="130">
        <f t="shared" si="2"/>
        <v>240000</v>
      </c>
      <c r="T8" s="130">
        <f t="shared" si="2"/>
        <v>240000</v>
      </c>
      <c r="U8" s="132">
        <v>0.4</v>
      </c>
      <c r="V8" s="93" t="s">
        <v>318</v>
      </c>
      <c r="W8" s="133" t="s">
        <v>238</v>
      </c>
      <c r="X8" s="100"/>
      <c r="Y8" s="100"/>
      <c r="Z8" s="100"/>
      <c r="AA8" s="100"/>
      <c r="AB8" s="100"/>
      <c r="AC8" s="100"/>
      <c r="AD8" s="91">
        <f>O8*80000*6.96</f>
        <v>668160000000</v>
      </c>
      <c r="AE8" s="150">
        <f t="shared" si="3"/>
        <v>133632000000</v>
      </c>
      <c r="AF8" s="150">
        <f t="shared" si="5"/>
        <v>133632000000</v>
      </c>
      <c r="AG8" s="150">
        <f t="shared" si="5"/>
        <v>133632000000</v>
      </c>
      <c r="AH8" s="150">
        <f t="shared" si="5"/>
        <v>133632000000</v>
      </c>
      <c r="AI8" s="150">
        <f t="shared" si="5"/>
        <v>133632000000</v>
      </c>
    </row>
    <row r="9" spans="1:35" s="99" customFormat="1" ht="41.25">
      <c r="A9" s="92" t="s">
        <v>337</v>
      </c>
      <c r="B9" s="92"/>
      <c r="C9" s="92"/>
      <c r="D9" s="92"/>
      <c r="E9" s="92"/>
      <c r="F9" s="92"/>
      <c r="G9" s="100" t="s">
        <v>347</v>
      </c>
      <c r="H9" s="92" t="s">
        <v>319</v>
      </c>
      <c r="I9" s="100"/>
      <c r="J9" s="92" t="s">
        <v>350</v>
      </c>
      <c r="K9" s="92"/>
      <c r="L9" s="92" t="s">
        <v>342</v>
      </c>
      <c r="M9" s="93" t="s">
        <v>340</v>
      </c>
      <c r="N9" s="108" t="s">
        <v>340</v>
      </c>
      <c r="O9" s="130">
        <v>20000</v>
      </c>
      <c r="P9" s="130">
        <f t="shared" si="1"/>
        <v>4000</v>
      </c>
      <c r="Q9" s="130">
        <f t="shared" si="2"/>
        <v>4000</v>
      </c>
      <c r="R9" s="130">
        <f t="shared" si="2"/>
        <v>4000</v>
      </c>
      <c r="S9" s="130">
        <f t="shared" si="2"/>
        <v>4000</v>
      </c>
      <c r="T9" s="130">
        <f t="shared" si="2"/>
        <v>4000</v>
      </c>
      <c r="U9" s="132">
        <v>0.1</v>
      </c>
      <c r="V9" s="93" t="s">
        <v>320</v>
      </c>
      <c r="W9" s="133" t="s">
        <v>321</v>
      </c>
      <c r="X9" s="100"/>
      <c r="Y9" s="100"/>
      <c r="Z9" s="100"/>
      <c r="AA9" s="100"/>
      <c r="AB9" s="100"/>
      <c r="AC9" s="100"/>
      <c r="AD9" s="91">
        <f>O9*10000*6.96</f>
        <v>1392000000</v>
      </c>
      <c r="AE9" s="150">
        <f t="shared" si="3"/>
        <v>278400000</v>
      </c>
      <c r="AF9" s="150">
        <f t="shared" ref="AF9:AI10" si="6">AE9</f>
        <v>278400000</v>
      </c>
      <c r="AG9" s="150">
        <f t="shared" si="6"/>
        <v>278400000</v>
      </c>
      <c r="AH9" s="150">
        <f t="shared" si="6"/>
        <v>278400000</v>
      </c>
      <c r="AI9" s="150">
        <f t="shared" si="6"/>
        <v>278400000</v>
      </c>
    </row>
    <row r="10" spans="1:35" s="99" customFormat="1" ht="42">
      <c r="A10" s="92" t="s">
        <v>337</v>
      </c>
      <c r="B10" s="92"/>
      <c r="C10" s="92"/>
      <c r="D10" s="92"/>
      <c r="E10" s="92"/>
      <c r="F10" s="92"/>
      <c r="G10" s="100" t="s">
        <v>347</v>
      </c>
      <c r="H10" s="92" t="s">
        <v>322</v>
      </c>
      <c r="I10" s="100"/>
      <c r="J10" s="92" t="s">
        <v>351</v>
      </c>
      <c r="K10" s="92"/>
      <c r="L10" s="92" t="s">
        <v>342</v>
      </c>
      <c r="M10" s="93" t="s">
        <v>340</v>
      </c>
      <c r="N10" s="108" t="s">
        <v>340</v>
      </c>
      <c r="O10" s="130">
        <v>15000</v>
      </c>
      <c r="P10" s="130">
        <f t="shared" si="1"/>
        <v>3000</v>
      </c>
      <c r="Q10" s="130">
        <f t="shared" si="2"/>
        <v>3000</v>
      </c>
      <c r="R10" s="130">
        <f t="shared" si="2"/>
        <v>3000</v>
      </c>
      <c r="S10" s="130">
        <f t="shared" si="2"/>
        <v>3000</v>
      </c>
      <c r="T10" s="130">
        <f t="shared" si="2"/>
        <v>3000</v>
      </c>
      <c r="U10" s="132">
        <v>0.1</v>
      </c>
      <c r="V10" s="93" t="s">
        <v>323</v>
      </c>
      <c r="W10" s="133" t="s">
        <v>321</v>
      </c>
      <c r="X10" s="100"/>
      <c r="Y10" s="100"/>
      <c r="Z10" s="100"/>
      <c r="AA10" s="100"/>
      <c r="AB10" s="100"/>
      <c r="AC10" s="100"/>
      <c r="AD10" s="91">
        <f>O10*10000*6.96</f>
        <v>1044000000</v>
      </c>
      <c r="AE10" s="150">
        <f t="shared" si="3"/>
        <v>208800000</v>
      </c>
      <c r="AF10" s="150">
        <f t="shared" si="6"/>
        <v>208800000</v>
      </c>
      <c r="AG10" s="150">
        <f t="shared" si="6"/>
        <v>208800000</v>
      </c>
      <c r="AH10" s="150">
        <f t="shared" si="6"/>
        <v>208800000</v>
      </c>
      <c r="AI10" s="150">
        <f t="shared" si="6"/>
        <v>208800000</v>
      </c>
    </row>
  </sheetData>
  <mergeCells count="22">
    <mergeCell ref="C1:F1"/>
    <mergeCell ref="G1:AI1"/>
    <mergeCell ref="X2:AC2"/>
    <mergeCell ref="AD2:AD3"/>
    <mergeCell ref="AE2:AI2"/>
    <mergeCell ref="J2:J3"/>
    <mergeCell ref="L2:L3"/>
    <mergeCell ref="M2:O2"/>
    <mergeCell ref="P2:T2"/>
    <mergeCell ref="U2:U3"/>
    <mergeCell ref="V2:V3"/>
    <mergeCell ref="W2:W3"/>
    <mergeCell ref="G2:G3"/>
    <mergeCell ref="H2:H3"/>
    <mergeCell ref="I2:I3"/>
    <mergeCell ref="A2:A3"/>
    <mergeCell ref="K2:K3"/>
    <mergeCell ref="B2:B3"/>
    <mergeCell ref="C2:C3"/>
    <mergeCell ref="D2:D3"/>
    <mergeCell ref="E2:E3"/>
    <mergeCell ref="F2:F3"/>
  </mergeCells>
  <pageMargins left="0.7" right="0.7" top="0.75" bottom="0.75" header="0.3" footer="0.3"/>
  <pageSetup paperSize="9" orientation="portrait" r:id="rId1"/>
  <ignoredErrors>
    <ignoredError sqref="P5:T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topLeftCell="A2" zoomScale="160" zoomScaleNormal="160" workbookViewId="0">
      <pane xSplit="1" ySplit="2" topLeftCell="B7" activePane="bottomRight" state="frozen"/>
      <selection sqref="A1:A2"/>
      <selection pane="topRight" sqref="A1:A2"/>
      <selection pane="bottomLeft" sqref="A1:A2"/>
      <selection pane="bottomRight" sqref="A1:A3"/>
    </sheetView>
  </sheetViews>
  <sheetFormatPr baseColWidth="10" defaultColWidth="11.42578125" defaultRowHeight="12.75"/>
  <cols>
    <col min="1" max="1" width="7.5703125" style="4" customWidth="1"/>
    <col min="2" max="4" width="2.5703125" style="4" customWidth="1"/>
    <col min="5" max="5" width="2.28515625" style="4" customWidth="1"/>
    <col min="6" max="6" width="14.140625" style="4" customWidth="1"/>
    <col min="7" max="7" width="4.5703125" style="4" customWidth="1"/>
    <col min="8" max="8" width="13.7109375" style="4" hidden="1" customWidth="1"/>
    <col min="9" max="9" width="8.140625" style="4" customWidth="1"/>
    <col min="10" max="10" width="14.7109375" style="4" customWidth="1"/>
    <col min="11" max="11" width="13" style="4" customWidth="1"/>
    <col min="12" max="12" width="11.7109375" style="4" customWidth="1"/>
    <col min="13" max="13" width="13.28515625" style="4" customWidth="1"/>
    <col min="14" max="14" width="9.28515625" style="4" customWidth="1"/>
    <col min="15" max="15" width="7.7109375" style="4" customWidth="1"/>
    <col min="16" max="16" width="6.85546875" style="4" customWidth="1"/>
    <col min="17" max="20" width="6" style="4" customWidth="1"/>
    <col min="21" max="21" width="13.42578125" style="4" customWidth="1"/>
    <col min="22" max="22" width="5.85546875" style="4" customWidth="1"/>
    <col min="23" max="23" width="4.140625" style="4" hidden="1" customWidth="1"/>
    <col min="24" max="24" width="4.140625" style="4" customWidth="1"/>
    <col min="25" max="25" width="4.7109375" style="4" customWidth="1"/>
    <col min="26" max="26" width="4.140625" style="4" customWidth="1"/>
    <col min="27" max="27" width="6.5703125" style="4" customWidth="1"/>
    <col min="28" max="29" width="4.140625" style="4" customWidth="1"/>
    <col min="30" max="30" width="4.7109375" style="4" customWidth="1"/>
    <col min="31" max="31" width="5.85546875" style="4" customWidth="1"/>
    <col min="32" max="32" width="13.85546875" style="4" customWidth="1"/>
    <col min="33" max="37" width="4.140625" style="4" customWidth="1"/>
    <col min="38" max="16384" width="11.42578125" style="4"/>
  </cols>
  <sheetData>
    <row r="1" spans="1:37" s="86" customFormat="1" ht="21.75" customHeight="1">
      <c r="A1" s="149" t="s">
        <v>277</v>
      </c>
      <c r="B1" s="320" t="s">
        <v>292</v>
      </c>
      <c r="C1" s="321"/>
      <c r="D1" s="321"/>
      <c r="E1" s="321"/>
      <c r="F1" s="322" t="s">
        <v>286</v>
      </c>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row>
    <row r="2" spans="1:37" s="87" customFormat="1" ht="57" customHeight="1">
      <c r="A2" s="318" t="s">
        <v>290</v>
      </c>
      <c r="B2" s="314" t="s">
        <v>291</v>
      </c>
      <c r="C2" s="314" t="s">
        <v>271</v>
      </c>
      <c r="D2" s="314" t="s">
        <v>272</v>
      </c>
      <c r="E2" s="314" t="s">
        <v>273</v>
      </c>
      <c r="F2" s="314" t="s">
        <v>358</v>
      </c>
      <c r="G2" s="314" t="s">
        <v>288</v>
      </c>
      <c r="H2" s="314" t="s">
        <v>289</v>
      </c>
      <c r="I2" s="314" t="s">
        <v>8</v>
      </c>
      <c r="J2" s="330" t="s">
        <v>367</v>
      </c>
      <c r="K2" s="316" t="s">
        <v>359</v>
      </c>
      <c r="L2" s="331" t="s">
        <v>360</v>
      </c>
      <c r="M2" s="327" t="s">
        <v>2</v>
      </c>
      <c r="N2" s="328"/>
      <c r="O2" s="329"/>
      <c r="P2" s="327" t="s">
        <v>298</v>
      </c>
      <c r="Q2" s="328"/>
      <c r="R2" s="328"/>
      <c r="S2" s="328"/>
      <c r="T2" s="329"/>
      <c r="U2" s="325" t="s">
        <v>299</v>
      </c>
      <c r="V2" s="334" t="s">
        <v>300</v>
      </c>
      <c r="W2" s="336" t="s">
        <v>363</v>
      </c>
      <c r="X2" s="324" t="s">
        <v>303</v>
      </c>
      <c r="Y2" s="324"/>
      <c r="Z2" s="324"/>
      <c r="AA2" s="324"/>
      <c r="AB2" s="324"/>
      <c r="AC2" s="324"/>
      <c r="AD2" s="324"/>
      <c r="AE2" s="324"/>
      <c r="AF2" s="325" t="s">
        <v>280</v>
      </c>
      <c r="AG2" s="327" t="s">
        <v>287</v>
      </c>
      <c r="AH2" s="328"/>
      <c r="AI2" s="328"/>
      <c r="AJ2" s="328"/>
      <c r="AK2" s="329"/>
    </row>
    <row r="3" spans="1:37" s="87" customFormat="1" ht="23.25" customHeight="1">
      <c r="A3" s="319"/>
      <c r="B3" s="315"/>
      <c r="C3" s="315"/>
      <c r="D3" s="315"/>
      <c r="E3" s="315"/>
      <c r="F3" s="315"/>
      <c r="G3" s="315"/>
      <c r="H3" s="315"/>
      <c r="I3" s="315"/>
      <c r="J3" s="330"/>
      <c r="K3" s="317"/>
      <c r="L3" s="332"/>
      <c r="M3" s="116" t="s">
        <v>297</v>
      </c>
      <c r="N3" s="116" t="s">
        <v>295</v>
      </c>
      <c r="O3" s="116" t="s">
        <v>296</v>
      </c>
      <c r="P3" s="116">
        <v>2021</v>
      </c>
      <c r="Q3" s="116">
        <v>2022</v>
      </c>
      <c r="R3" s="116">
        <v>2023</v>
      </c>
      <c r="S3" s="116">
        <v>2024</v>
      </c>
      <c r="T3" s="116">
        <v>2025</v>
      </c>
      <c r="U3" s="333"/>
      <c r="V3" s="335"/>
      <c r="W3" s="337"/>
      <c r="X3" s="118" t="s">
        <v>288</v>
      </c>
      <c r="Y3" s="119" t="s">
        <v>308</v>
      </c>
      <c r="Z3" s="118" t="s">
        <v>288</v>
      </c>
      <c r="AA3" s="119" t="s">
        <v>310</v>
      </c>
      <c r="AB3" s="118" t="s">
        <v>288</v>
      </c>
      <c r="AC3" s="119" t="s">
        <v>309</v>
      </c>
      <c r="AD3" s="118" t="s">
        <v>366</v>
      </c>
      <c r="AE3" s="119" t="s">
        <v>203</v>
      </c>
      <c r="AF3" s="326"/>
      <c r="AG3" s="120">
        <v>2021</v>
      </c>
      <c r="AH3" s="120">
        <v>2022</v>
      </c>
      <c r="AI3" s="120">
        <v>2023</v>
      </c>
      <c r="AJ3" s="120">
        <v>2024</v>
      </c>
      <c r="AK3" s="120">
        <v>2025</v>
      </c>
    </row>
    <row r="4" spans="1:37" s="99" customFormat="1" ht="50.25" customHeight="1">
      <c r="A4" s="136">
        <v>2</v>
      </c>
      <c r="B4" s="136">
        <v>1</v>
      </c>
      <c r="C4" s="136">
        <v>3</v>
      </c>
      <c r="D4" s="136">
        <v>5</v>
      </c>
      <c r="E4" s="144">
        <v>1</v>
      </c>
      <c r="F4" s="134" t="s">
        <v>347</v>
      </c>
      <c r="G4" s="135">
        <v>1</v>
      </c>
      <c r="H4" s="136" t="s">
        <v>337</v>
      </c>
      <c r="I4" s="134" t="s">
        <v>321</v>
      </c>
      <c r="J4" s="144" t="s">
        <v>365</v>
      </c>
      <c r="K4" s="136"/>
      <c r="L4" s="136" t="s">
        <v>339</v>
      </c>
      <c r="M4" s="137" t="s">
        <v>311</v>
      </c>
      <c r="N4" s="138">
        <v>0.45200000000000001</v>
      </c>
      <c r="O4" s="138">
        <v>0.35199999999999998</v>
      </c>
      <c r="P4" s="138">
        <f>N4</f>
        <v>0.45200000000000001</v>
      </c>
      <c r="Q4" s="138">
        <f>O4-5%</f>
        <v>0.30199999999999999</v>
      </c>
      <c r="R4" s="138">
        <f>P4-5%</f>
        <v>0.40200000000000002</v>
      </c>
      <c r="S4" s="138">
        <f>Q4-5%</f>
        <v>0.252</v>
      </c>
      <c r="T4" s="138">
        <f>R4-5%</f>
        <v>0.35200000000000004</v>
      </c>
      <c r="U4" s="137">
        <v>1</v>
      </c>
      <c r="V4" s="136" t="s">
        <v>336</v>
      </c>
      <c r="W4" s="136" t="s">
        <v>364</v>
      </c>
      <c r="X4" s="136"/>
      <c r="Y4" s="136"/>
      <c r="Z4" s="136"/>
      <c r="AA4" s="136"/>
      <c r="AB4" s="136"/>
      <c r="AC4" s="151"/>
      <c r="AD4" s="151"/>
      <c r="AE4" s="151"/>
      <c r="AF4" s="141">
        <f t="shared" ref="AF4:AK4" si="0">AF5+AF8+AF9+AF10</f>
        <v>673936800000</v>
      </c>
      <c r="AG4" s="148">
        <f t="shared" si="0"/>
        <v>134787360000</v>
      </c>
      <c r="AH4" s="148">
        <f t="shared" si="0"/>
        <v>134787360000</v>
      </c>
      <c r="AI4" s="148">
        <f t="shared" si="0"/>
        <v>134787360000</v>
      </c>
      <c r="AJ4" s="148">
        <f t="shared" si="0"/>
        <v>134787360000</v>
      </c>
      <c r="AK4" s="148">
        <f t="shared" si="0"/>
        <v>134787360000</v>
      </c>
    </row>
    <row r="5" spans="1:37" s="99" customFormat="1" ht="36" customHeight="1">
      <c r="A5" s="92"/>
      <c r="B5" s="92"/>
      <c r="C5" s="92"/>
      <c r="D5" s="133"/>
      <c r="E5" s="145"/>
      <c r="F5" s="100"/>
      <c r="G5" s="131" t="s">
        <v>312</v>
      </c>
      <c r="H5" s="92" t="s">
        <v>337</v>
      </c>
      <c r="I5" s="100" t="s">
        <v>321</v>
      </c>
      <c r="J5" s="105"/>
      <c r="K5" s="135" t="s">
        <v>341</v>
      </c>
      <c r="L5" s="136" t="s">
        <v>342</v>
      </c>
      <c r="M5" s="137" t="s">
        <v>340</v>
      </c>
      <c r="N5" s="143">
        <v>0</v>
      </c>
      <c r="O5" s="139">
        <v>48000</v>
      </c>
      <c r="P5" s="139">
        <f t="shared" ref="P5:P10" si="1">O5/5</f>
        <v>9600</v>
      </c>
      <c r="Q5" s="139">
        <f>P5</f>
        <v>9600</v>
      </c>
      <c r="R5" s="139">
        <f>Q5</f>
        <v>9600</v>
      </c>
      <c r="S5" s="139">
        <f>R5</f>
        <v>9600</v>
      </c>
      <c r="T5" s="139">
        <f>S5</f>
        <v>9600</v>
      </c>
      <c r="U5" s="137">
        <v>0.2</v>
      </c>
      <c r="V5" s="137" t="s">
        <v>314</v>
      </c>
      <c r="W5" s="136" t="s">
        <v>313</v>
      </c>
      <c r="X5" s="140">
        <v>24.33</v>
      </c>
      <c r="Y5" s="140" t="s">
        <v>343</v>
      </c>
      <c r="Z5" s="140"/>
      <c r="AA5" s="140"/>
      <c r="AB5" s="140"/>
      <c r="AC5" s="140"/>
      <c r="AD5" s="140"/>
      <c r="AE5" s="140"/>
      <c r="AF5" s="141">
        <f>O5*10000*6.96</f>
        <v>3340800000</v>
      </c>
      <c r="AG5" s="148">
        <f t="shared" ref="AG5:AG10" si="2">AF5/5</f>
        <v>668160000</v>
      </c>
      <c r="AH5" s="148">
        <f>AG5</f>
        <v>668160000</v>
      </c>
      <c r="AI5" s="148">
        <f>AH5</f>
        <v>668160000</v>
      </c>
      <c r="AJ5" s="148">
        <f>AI5</f>
        <v>668160000</v>
      </c>
      <c r="AK5" s="148">
        <f>AJ5</f>
        <v>668160000</v>
      </c>
    </row>
    <row r="6" spans="1:37" s="99" customFormat="1" ht="36" customHeight="1">
      <c r="A6" s="92"/>
      <c r="B6" s="92"/>
      <c r="C6" s="92"/>
      <c r="D6" s="133"/>
      <c r="E6" s="145"/>
      <c r="F6" s="100"/>
      <c r="G6" s="131" t="s">
        <v>348</v>
      </c>
      <c r="H6" s="92" t="s">
        <v>337</v>
      </c>
      <c r="I6" s="100" t="s">
        <v>362</v>
      </c>
      <c r="J6" s="105"/>
      <c r="K6" s="135" t="s">
        <v>356</v>
      </c>
      <c r="L6" s="136" t="s">
        <v>338</v>
      </c>
      <c r="M6" s="137" t="s">
        <v>340</v>
      </c>
      <c r="N6" s="143">
        <v>0</v>
      </c>
      <c r="O6" s="139">
        <v>1000</v>
      </c>
      <c r="P6" s="139">
        <f t="shared" si="1"/>
        <v>200</v>
      </c>
      <c r="Q6" s="139">
        <f t="shared" ref="Q6:T10" si="3">P6</f>
        <v>200</v>
      </c>
      <c r="R6" s="139">
        <f t="shared" si="3"/>
        <v>200</v>
      </c>
      <c r="S6" s="139">
        <f t="shared" si="3"/>
        <v>200</v>
      </c>
      <c r="T6" s="139">
        <f t="shared" si="3"/>
        <v>200</v>
      </c>
      <c r="U6" s="137">
        <v>0.1</v>
      </c>
      <c r="V6" s="137" t="s">
        <v>329</v>
      </c>
      <c r="W6" s="137" t="s">
        <v>321</v>
      </c>
      <c r="X6" s="140">
        <v>24.33</v>
      </c>
      <c r="Y6" s="140" t="s">
        <v>343</v>
      </c>
      <c r="Z6" s="140"/>
      <c r="AA6" s="140"/>
      <c r="AB6" s="140"/>
      <c r="AC6" s="140"/>
      <c r="AD6" s="140"/>
      <c r="AE6" s="140"/>
      <c r="AF6" s="141">
        <f>O6*10000*6.96</f>
        <v>69600000</v>
      </c>
      <c r="AG6" s="148">
        <f t="shared" si="2"/>
        <v>13920000</v>
      </c>
      <c r="AH6" s="148">
        <f t="shared" ref="AH6:AK10" si="4">AG6</f>
        <v>13920000</v>
      </c>
      <c r="AI6" s="148">
        <f t="shared" si="4"/>
        <v>13920000</v>
      </c>
      <c r="AJ6" s="148">
        <f t="shared" si="4"/>
        <v>13920000</v>
      </c>
      <c r="AK6" s="148">
        <f t="shared" si="4"/>
        <v>13920000</v>
      </c>
    </row>
    <row r="7" spans="1:37" s="99" customFormat="1" ht="36" customHeight="1">
      <c r="A7" s="92"/>
      <c r="B7" s="92"/>
      <c r="C7" s="92"/>
      <c r="D7" s="133"/>
      <c r="E7" s="145"/>
      <c r="F7" s="100"/>
      <c r="G7" s="131" t="s">
        <v>349</v>
      </c>
      <c r="H7" s="92" t="s">
        <v>337</v>
      </c>
      <c r="I7" s="100" t="s">
        <v>330</v>
      </c>
      <c r="J7" s="105"/>
      <c r="K7" s="135" t="s">
        <v>357</v>
      </c>
      <c r="L7" s="136" t="s">
        <v>345</v>
      </c>
      <c r="M7" s="137" t="s">
        <v>340</v>
      </c>
      <c r="N7" s="143">
        <v>0</v>
      </c>
      <c r="O7" s="139">
        <v>250</v>
      </c>
      <c r="P7" s="139">
        <f t="shared" si="1"/>
        <v>50</v>
      </c>
      <c r="Q7" s="139">
        <f t="shared" si="3"/>
        <v>50</v>
      </c>
      <c r="R7" s="139">
        <f t="shared" si="3"/>
        <v>50</v>
      </c>
      <c r="S7" s="139">
        <f t="shared" si="3"/>
        <v>50</v>
      </c>
      <c r="T7" s="139">
        <f t="shared" si="3"/>
        <v>50</v>
      </c>
      <c r="U7" s="137">
        <v>0.1</v>
      </c>
      <c r="V7" s="137" t="s">
        <v>330</v>
      </c>
      <c r="W7" s="137" t="s">
        <v>321</v>
      </c>
      <c r="X7" s="142">
        <v>24.33</v>
      </c>
      <c r="Y7" s="142" t="s">
        <v>343</v>
      </c>
      <c r="Z7" s="142"/>
      <c r="AA7" s="142"/>
      <c r="AB7" s="142"/>
      <c r="AC7" s="142"/>
      <c r="AD7" s="142"/>
      <c r="AE7" s="142"/>
      <c r="AF7" s="141">
        <f>O7*10000*6.96</f>
        <v>17400000</v>
      </c>
      <c r="AG7" s="148">
        <f t="shared" si="2"/>
        <v>3480000</v>
      </c>
      <c r="AH7" s="148">
        <f t="shared" si="4"/>
        <v>3480000</v>
      </c>
      <c r="AI7" s="148">
        <f t="shared" si="4"/>
        <v>3480000</v>
      </c>
      <c r="AJ7" s="148">
        <f t="shared" si="4"/>
        <v>3480000</v>
      </c>
      <c r="AK7" s="148">
        <f t="shared" si="4"/>
        <v>3480000</v>
      </c>
    </row>
    <row r="8" spans="1:37" s="99" customFormat="1" ht="53.25">
      <c r="A8" s="92"/>
      <c r="B8" s="92"/>
      <c r="C8" s="92"/>
      <c r="D8" s="92"/>
      <c r="E8" s="92"/>
      <c r="F8" s="100" t="s">
        <v>347</v>
      </c>
      <c r="G8" s="92" t="s">
        <v>315</v>
      </c>
      <c r="H8" s="92" t="s">
        <v>337</v>
      </c>
      <c r="I8" s="100"/>
      <c r="J8" s="92" t="s">
        <v>316</v>
      </c>
      <c r="K8" s="92"/>
      <c r="L8" s="92" t="s">
        <v>317</v>
      </c>
      <c r="M8" s="93" t="s">
        <v>340</v>
      </c>
      <c r="N8" s="108" t="s">
        <v>340</v>
      </c>
      <c r="O8" s="130">
        <v>1200000</v>
      </c>
      <c r="P8" s="130">
        <f t="shared" si="1"/>
        <v>240000</v>
      </c>
      <c r="Q8" s="130">
        <f t="shared" si="3"/>
        <v>240000</v>
      </c>
      <c r="R8" s="130">
        <f t="shared" si="3"/>
        <v>240000</v>
      </c>
      <c r="S8" s="130">
        <f t="shared" si="3"/>
        <v>240000</v>
      </c>
      <c r="T8" s="130">
        <f t="shared" si="3"/>
        <v>240000</v>
      </c>
      <c r="U8" s="132">
        <v>0.4</v>
      </c>
      <c r="V8" s="93" t="s">
        <v>318</v>
      </c>
      <c r="W8" s="133" t="s">
        <v>238</v>
      </c>
      <c r="X8" s="100"/>
      <c r="Y8" s="100"/>
      <c r="Z8" s="100"/>
      <c r="AA8" s="100"/>
      <c r="AB8" s="100"/>
      <c r="AC8" s="100"/>
      <c r="AD8" s="100"/>
      <c r="AE8" s="100"/>
      <c r="AF8" s="91">
        <f>O8*80000*6.96</f>
        <v>668160000000</v>
      </c>
      <c r="AG8" s="150">
        <f t="shared" si="2"/>
        <v>133632000000</v>
      </c>
      <c r="AH8" s="150">
        <f t="shared" si="4"/>
        <v>133632000000</v>
      </c>
      <c r="AI8" s="150">
        <f t="shared" si="4"/>
        <v>133632000000</v>
      </c>
      <c r="AJ8" s="150">
        <f t="shared" si="4"/>
        <v>133632000000</v>
      </c>
      <c r="AK8" s="150">
        <f t="shared" si="4"/>
        <v>133632000000</v>
      </c>
    </row>
    <row r="9" spans="1:37" s="99" customFormat="1" ht="41.25">
      <c r="A9" s="92"/>
      <c r="B9" s="92"/>
      <c r="C9" s="92"/>
      <c r="D9" s="92"/>
      <c r="E9" s="92"/>
      <c r="F9" s="100" t="s">
        <v>347</v>
      </c>
      <c r="G9" s="92" t="s">
        <v>319</v>
      </c>
      <c r="H9" s="92" t="s">
        <v>337</v>
      </c>
      <c r="I9" s="100"/>
      <c r="J9" s="92" t="s">
        <v>350</v>
      </c>
      <c r="K9" s="92"/>
      <c r="L9" s="92" t="s">
        <v>342</v>
      </c>
      <c r="M9" s="93" t="s">
        <v>340</v>
      </c>
      <c r="N9" s="108" t="s">
        <v>340</v>
      </c>
      <c r="O9" s="130">
        <v>20000</v>
      </c>
      <c r="P9" s="130">
        <f t="shared" si="1"/>
        <v>4000</v>
      </c>
      <c r="Q9" s="130">
        <f t="shared" si="3"/>
        <v>4000</v>
      </c>
      <c r="R9" s="130">
        <f t="shared" si="3"/>
        <v>4000</v>
      </c>
      <c r="S9" s="130">
        <f t="shared" si="3"/>
        <v>4000</v>
      </c>
      <c r="T9" s="130">
        <f t="shared" si="3"/>
        <v>4000</v>
      </c>
      <c r="U9" s="132">
        <v>0.1</v>
      </c>
      <c r="V9" s="93" t="s">
        <v>320</v>
      </c>
      <c r="W9" s="133" t="s">
        <v>321</v>
      </c>
      <c r="X9" s="100"/>
      <c r="Y9" s="100"/>
      <c r="Z9" s="100"/>
      <c r="AA9" s="100"/>
      <c r="AB9" s="100"/>
      <c r="AC9" s="100"/>
      <c r="AD9" s="100"/>
      <c r="AE9" s="100"/>
      <c r="AF9" s="91">
        <f>O9*10000*6.96</f>
        <v>1392000000</v>
      </c>
      <c r="AG9" s="150">
        <f t="shared" si="2"/>
        <v>278400000</v>
      </c>
      <c r="AH9" s="150">
        <f t="shared" si="4"/>
        <v>278400000</v>
      </c>
      <c r="AI9" s="150">
        <f t="shared" si="4"/>
        <v>278400000</v>
      </c>
      <c r="AJ9" s="150">
        <f t="shared" si="4"/>
        <v>278400000</v>
      </c>
      <c r="AK9" s="150">
        <f t="shared" si="4"/>
        <v>278400000</v>
      </c>
    </row>
    <row r="10" spans="1:37" s="99" customFormat="1" ht="42">
      <c r="A10" s="92"/>
      <c r="B10" s="92"/>
      <c r="C10" s="92"/>
      <c r="D10" s="92"/>
      <c r="E10" s="92"/>
      <c r="F10" s="100" t="s">
        <v>347</v>
      </c>
      <c r="G10" s="92" t="s">
        <v>322</v>
      </c>
      <c r="H10" s="92" t="s">
        <v>337</v>
      </c>
      <c r="I10" s="100"/>
      <c r="J10" s="92" t="s">
        <v>351</v>
      </c>
      <c r="K10" s="92"/>
      <c r="L10" s="92" t="s">
        <v>342</v>
      </c>
      <c r="M10" s="93" t="s">
        <v>340</v>
      </c>
      <c r="N10" s="108" t="s">
        <v>340</v>
      </c>
      <c r="O10" s="130">
        <v>15000</v>
      </c>
      <c r="P10" s="130">
        <f t="shared" si="1"/>
        <v>3000</v>
      </c>
      <c r="Q10" s="130">
        <f t="shared" si="3"/>
        <v>3000</v>
      </c>
      <c r="R10" s="130">
        <f t="shared" si="3"/>
        <v>3000</v>
      </c>
      <c r="S10" s="130">
        <f t="shared" si="3"/>
        <v>3000</v>
      </c>
      <c r="T10" s="130">
        <f t="shared" si="3"/>
        <v>3000</v>
      </c>
      <c r="U10" s="132">
        <v>0.1</v>
      </c>
      <c r="V10" s="93" t="s">
        <v>323</v>
      </c>
      <c r="W10" s="133" t="s">
        <v>321</v>
      </c>
      <c r="X10" s="100"/>
      <c r="Y10" s="100"/>
      <c r="Z10" s="100"/>
      <c r="AA10" s="100"/>
      <c r="AB10" s="100"/>
      <c r="AC10" s="100"/>
      <c r="AD10" s="100"/>
      <c r="AE10" s="100"/>
      <c r="AF10" s="91">
        <f>O10*10000*6.96</f>
        <v>1044000000</v>
      </c>
      <c r="AG10" s="150">
        <f t="shared" si="2"/>
        <v>208800000</v>
      </c>
      <c r="AH10" s="150">
        <f t="shared" si="4"/>
        <v>208800000</v>
      </c>
      <c r="AI10" s="150">
        <f t="shared" si="4"/>
        <v>208800000</v>
      </c>
      <c r="AJ10" s="150">
        <f t="shared" si="4"/>
        <v>208800000</v>
      </c>
      <c r="AK10" s="150">
        <f t="shared" si="4"/>
        <v>208800000</v>
      </c>
    </row>
  </sheetData>
  <autoFilter ref="A3:AK10"/>
  <mergeCells count="22">
    <mergeCell ref="AF2:AF3"/>
    <mergeCell ref="P2:T2"/>
    <mergeCell ref="U2:U3"/>
    <mergeCell ref="V2:V3"/>
    <mergeCell ref="W2:W3"/>
    <mergeCell ref="X2:AE2"/>
    <mergeCell ref="B1:E1"/>
    <mergeCell ref="F1:AK1"/>
    <mergeCell ref="A2:A3"/>
    <mergeCell ref="B2:B3"/>
    <mergeCell ref="C2:C3"/>
    <mergeCell ref="D2:D3"/>
    <mergeCell ref="E2:E3"/>
    <mergeCell ref="F2:F3"/>
    <mergeCell ref="G2:G3"/>
    <mergeCell ref="H2:H3"/>
    <mergeCell ref="AG2:AK2"/>
    <mergeCell ref="I2:I3"/>
    <mergeCell ref="J2:J3"/>
    <mergeCell ref="K2:K3"/>
    <mergeCell ref="L2:L3"/>
    <mergeCell ref="M2:O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8:AO64"/>
  <sheetViews>
    <sheetView tabSelected="1" topLeftCell="A7" zoomScale="89" zoomScaleNormal="89" workbookViewId="0">
      <selection activeCell="R16" sqref="R16"/>
    </sheetView>
  </sheetViews>
  <sheetFormatPr baseColWidth="10" defaultColWidth="11.42578125" defaultRowHeight="12.75"/>
  <cols>
    <col min="1" max="1" width="7" style="4" customWidth="1"/>
    <col min="2" max="4" width="5.42578125" style="4" customWidth="1"/>
    <col min="5" max="5" width="7.7109375" style="4" customWidth="1"/>
    <col min="6" max="6" width="3.7109375" style="4" bestFit="1" customWidth="1"/>
    <col min="7" max="7" width="9.42578125" style="4" customWidth="1"/>
    <col min="8" max="8" width="8.42578125" style="4" customWidth="1"/>
    <col min="9" max="9" width="18.42578125" style="4" customWidth="1"/>
    <col min="10" max="10" width="12.140625" style="4" customWidth="1"/>
    <col min="11" max="11" width="26" style="4" customWidth="1"/>
    <col min="12" max="12" width="30.42578125" style="4" customWidth="1"/>
    <col min="13" max="13" width="41.28515625" style="4" customWidth="1"/>
    <col min="14" max="14" width="37" style="4" customWidth="1"/>
    <col min="15" max="15" width="9.28515625" style="4" customWidth="1"/>
    <col min="16" max="16" width="9" style="4" customWidth="1"/>
    <col min="17" max="17" width="7.42578125" style="4" customWidth="1"/>
    <col min="18" max="18" width="8.85546875" style="4" customWidth="1"/>
    <col min="19" max="19" width="9.5703125" style="4" customWidth="1"/>
    <col min="20" max="20" width="9" style="4" customWidth="1"/>
    <col min="21" max="21" width="9.42578125" style="4" customWidth="1"/>
    <col min="22" max="22" width="17.42578125" style="4" customWidth="1"/>
    <col min="23" max="23" width="13.5703125" style="4" customWidth="1"/>
    <col min="24" max="24" width="6.42578125" style="4" customWidth="1"/>
    <col min="25" max="25" width="9.7109375" style="4" customWidth="1"/>
    <col min="26" max="26" width="3" style="4" customWidth="1"/>
    <col min="27" max="27" width="8.5703125" style="4" customWidth="1"/>
    <col min="28" max="28" width="5.42578125" style="4" customWidth="1"/>
    <col min="29" max="29" width="8.42578125" style="4" customWidth="1"/>
    <col min="30" max="30" width="4.140625" style="4" customWidth="1"/>
    <col min="31" max="31" width="6.140625" style="4" customWidth="1"/>
    <col min="32" max="33" width="10.7109375" style="183" customWidth="1"/>
    <col min="34" max="34" width="17.85546875" style="4" customWidth="1"/>
    <col min="35" max="36" width="12.7109375" style="4" customWidth="1"/>
    <col min="37" max="39" width="12.85546875" style="4" customWidth="1"/>
    <col min="40" max="16384" width="11.42578125" style="220"/>
  </cols>
  <sheetData>
    <row r="8" spans="1:39" ht="26.25">
      <c r="A8" s="382" t="s">
        <v>572</v>
      </c>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row>
    <row r="9" spans="1:39" ht="18.75" customHeight="1">
      <c r="A9" s="382"/>
      <c r="B9" s="382"/>
      <c r="C9" s="382"/>
      <c r="D9" s="382"/>
      <c r="E9" s="382"/>
      <c r="F9" s="382"/>
      <c r="G9" s="382"/>
    </row>
    <row r="10" spans="1:39" s="218" customFormat="1" ht="26.25">
      <c r="A10" s="383" t="s">
        <v>462</v>
      </c>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5"/>
    </row>
    <row r="11" spans="1:39" s="217" customFormat="1" ht="49.5" customHeight="1">
      <c r="A11" s="386" t="s">
        <v>290</v>
      </c>
      <c r="B11" s="386" t="s">
        <v>291</v>
      </c>
      <c r="C11" s="386" t="s">
        <v>271</v>
      </c>
      <c r="D11" s="387" t="s">
        <v>272</v>
      </c>
      <c r="E11" s="386" t="s">
        <v>273</v>
      </c>
      <c r="F11" s="318" t="s">
        <v>488</v>
      </c>
      <c r="G11" s="386" t="s">
        <v>231</v>
      </c>
      <c r="H11" s="386" t="s">
        <v>8</v>
      </c>
      <c r="I11" s="386"/>
      <c r="J11" s="386" t="s">
        <v>288</v>
      </c>
      <c r="K11" s="386" t="s">
        <v>460</v>
      </c>
      <c r="L11" s="386" t="s">
        <v>305</v>
      </c>
      <c r="M11" s="386" t="s">
        <v>461</v>
      </c>
      <c r="N11" s="386" t="s">
        <v>2</v>
      </c>
      <c r="O11" s="386"/>
      <c r="P11" s="386"/>
      <c r="Q11" s="386" t="s">
        <v>298</v>
      </c>
      <c r="R11" s="386"/>
      <c r="S11" s="386"/>
      <c r="T11" s="386"/>
      <c r="U11" s="386"/>
      <c r="V11" s="386" t="s">
        <v>458</v>
      </c>
      <c r="W11" s="386" t="s">
        <v>300</v>
      </c>
      <c r="X11" s="390" t="s">
        <v>303</v>
      </c>
      <c r="Y11" s="391"/>
      <c r="Z11" s="391"/>
      <c r="AA11" s="391"/>
      <c r="AB11" s="391"/>
      <c r="AC11" s="391"/>
      <c r="AD11" s="391"/>
      <c r="AE11" s="391"/>
      <c r="AF11" s="391"/>
      <c r="AG11" s="392"/>
      <c r="AH11" s="386" t="s">
        <v>447</v>
      </c>
      <c r="AI11" s="386" t="s">
        <v>287</v>
      </c>
      <c r="AJ11" s="386"/>
      <c r="AK11" s="386"/>
      <c r="AL11" s="386"/>
      <c r="AM11" s="393"/>
    </row>
    <row r="12" spans="1:39" s="217" customFormat="1" ht="60">
      <c r="A12" s="318"/>
      <c r="B12" s="318"/>
      <c r="C12" s="318"/>
      <c r="D12" s="388"/>
      <c r="E12" s="318"/>
      <c r="F12" s="389"/>
      <c r="G12" s="318"/>
      <c r="H12" s="265" t="s">
        <v>369</v>
      </c>
      <c r="I12" s="265" t="s">
        <v>459</v>
      </c>
      <c r="J12" s="318"/>
      <c r="K12" s="318"/>
      <c r="L12" s="318"/>
      <c r="M12" s="318"/>
      <c r="N12" s="265" t="s">
        <v>297</v>
      </c>
      <c r="O12" s="265" t="s">
        <v>295</v>
      </c>
      <c r="P12" s="265" t="s">
        <v>296</v>
      </c>
      <c r="Q12" s="265">
        <v>2021</v>
      </c>
      <c r="R12" s="265">
        <v>2022</v>
      </c>
      <c r="S12" s="265">
        <v>2023</v>
      </c>
      <c r="T12" s="265">
        <v>2024</v>
      </c>
      <c r="U12" s="265">
        <v>2025</v>
      </c>
      <c r="V12" s="318"/>
      <c r="W12" s="318"/>
      <c r="X12" s="221" t="s">
        <v>288</v>
      </c>
      <c r="Y12" s="265" t="s">
        <v>13</v>
      </c>
      <c r="Z12" s="221" t="s">
        <v>288</v>
      </c>
      <c r="AA12" s="265" t="s">
        <v>308</v>
      </c>
      <c r="AB12" s="221" t="s">
        <v>288</v>
      </c>
      <c r="AC12" s="265" t="s">
        <v>310</v>
      </c>
      <c r="AD12" s="221" t="s">
        <v>288</v>
      </c>
      <c r="AE12" s="265" t="s">
        <v>309</v>
      </c>
      <c r="AF12" s="265" t="s">
        <v>448</v>
      </c>
      <c r="AG12" s="265" t="s">
        <v>203</v>
      </c>
      <c r="AH12" s="318"/>
      <c r="AI12" s="265">
        <v>2021</v>
      </c>
      <c r="AJ12" s="265">
        <v>2022</v>
      </c>
      <c r="AK12" s="265">
        <v>2023</v>
      </c>
      <c r="AL12" s="265">
        <v>2024</v>
      </c>
      <c r="AM12" s="222">
        <v>2025</v>
      </c>
    </row>
    <row r="13" spans="1:39" s="219" customFormat="1" ht="45" customHeight="1">
      <c r="A13" s="346">
        <v>12</v>
      </c>
      <c r="B13" s="346">
        <v>10</v>
      </c>
      <c r="C13" s="346">
        <v>4</v>
      </c>
      <c r="D13" s="346">
        <v>1</v>
      </c>
      <c r="E13" s="346">
        <v>3</v>
      </c>
      <c r="F13" s="346">
        <v>1</v>
      </c>
      <c r="G13" s="346" t="s">
        <v>470</v>
      </c>
      <c r="H13" s="346" t="s">
        <v>463</v>
      </c>
      <c r="I13" s="366" t="s">
        <v>472</v>
      </c>
      <c r="J13" s="350" t="s">
        <v>607</v>
      </c>
      <c r="K13" s="363" t="s">
        <v>595</v>
      </c>
      <c r="L13" s="375" t="s">
        <v>605</v>
      </c>
      <c r="M13" s="279" t="s">
        <v>498</v>
      </c>
      <c r="N13" s="278" t="s">
        <v>474</v>
      </c>
      <c r="O13" s="250">
        <v>0</v>
      </c>
      <c r="P13" s="280">
        <v>4</v>
      </c>
      <c r="Q13" s="250">
        <v>0</v>
      </c>
      <c r="R13" s="250">
        <v>0</v>
      </c>
      <c r="S13" s="250">
        <v>2</v>
      </c>
      <c r="T13" s="250">
        <v>2</v>
      </c>
      <c r="U13" s="250">
        <v>0</v>
      </c>
      <c r="V13" s="353">
        <f>Hoja2!L6</f>
        <v>0.10232155232155232</v>
      </c>
      <c r="W13" s="266" t="s">
        <v>489</v>
      </c>
      <c r="X13" s="346"/>
      <c r="Y13" s="346" t="s">
        <v>494</v>
      </c>
      <c r="Z13" s="346"/>
      <c r="AA13" s="346" t="s">
        <v>548</v>
      </c>
      <c r="AB13" s="346"/>
      <c r="AC13" s="346" t="s">
        <v>548</v>
      </c>
      <c r="AD13" s="346"/>
      <c r="AE13" s="346" t="s">
        <v>548</v>
      </c>
      <c r="AF13" s="346" t="s">
        <v>548</v>
      </c>
      <c r="AG13" s="346" t="s">
        <v>548</v>
      </c>
      <c r="AH13" s="343">
        <f>SUM(AI13:AM17)</f>
        <v>64843661</v>
      </c>
      <c r="AI13" s="343">
        <v>203981</v>
      </c>
      <c r="AJ13" s="343">
        <f>7637500+8360000+161490</f>
        <v>16158990</v>
      </c>
      <c r="AK13" s="343">
        <f>15997500+162730</f>
        <v>16160230</v>
      </c>
      <c r="AL13" s="343">
        <f>15997500+162730</f>
        <v>16160230</v>
      </c>
      <c r="AM13" s="343">
        <f>15997500+162730</f>
        <v>16160230</v>
      </c>
    </row>
    <row r="14" spans="1:39" s="219" customFormat="1" ht="77.25" customHeight="1">
      <c r="A14" s="347"/>
      <c r="B14" s="347"/>
      <c r="C14" s="347"/>
      <c r="D14" s="347"/>
      <c r="E14" s="347"/>
      <c r="F14" s="347"/>
      <c r="G14" s="347"/>
      <c r="H14" s="347"/>
      <c r="I14" s="367"/>
      <c r="J14" s="350"/>
      <c r="K14" s="364"/>
      <c r="L14" s="376"/>
      <c r="M14" s="249" t="s">
        <v>499</v>
      </c>
      <c r="N14" s="249" t="s">
        <v>475</v>
      </c>
      <c r="O14" s="252">
        <v>0</v>
      </c>
      <c r="P14" s="281">
        <v>1</v>
      </c>
      <c r="Q14" s="252">
        <v>0</v>
      </c>
      <c r="R14" s="252">
        <v>0</v>
      </c>
      <c r="S14" s="252">
        <v>1</v>
      </c>
      <c r="T14" s="252">
        <v>0</v>
      </c>
      <c r="U14" s="252">
        <v>0</v>
      </c>
      <c r="V14" s="354"/>
      <c r="W14" s="266" t="s">
        <v>463</v>
      </c>
      <c r="X14" s="347"/>
      <c r="Y14" s="347"/>
      <c r="Z14" s="347"/>
      <c r="AA14" s="347"/>
      <c r="AB14" s="347"/>
      <c r="AC14" s="347"/>
      <c r="AD14" s="347"/>
      <c r="AE14" s="347"/>
      <c r="AF14" s="347"/>
      <c r="AG14" s="347"/>
      <c r="AH14" s="344"/>
      <c r="AI14" s="344"/>
      <c r="AJ14" s="344"/>
      <c r="AK14" s="344"/>
      <c r="AL14" s="344"/>
      <c r="AM14" s="344"/>
    </row>
    <row r="15" spans="1:39" s="219" customFormat="1" ht="38.25">
      <c r="A15" s="347"/>
      <c r="B15" s="347"/>
      <c r="C15" s="347"/>
      <c r="D15" s="347"/>
      <c r="E15" s="347"/>
      <c r="F15" s="347"/>
      <c r="G15" s="347"/>
      <c r="H15" s="347"/>
      <c r="I15" s="367"/>
      <c r="J15" s="350"/>
      <c r="K15" s="364"/>
      <c r="L15" s="376"/>
      <c r="M15" s="254" t="s">
        <v>476</v>
      </c>
      <c r="N15" s="249" t="s">
        <v>584</v>
      </c>
      <c r="O15" s="255">
        <v>0</v>
      </c>
      <c r="P15" s="255">
        <v>1</v>
      </c>
      <c r="Q15" s="252">
        <v>0</v>
      </c>
      <c r="R15" s="255">
        <v>0.2</v>
      </c>
      <c r="S15" s="255">
        <v>0.45</v>
      </c>
      <c r="T15" s="255">
        <v>0.7</v>
      </c>
      <c r="U15" s="255">
        <v>1</v>
      </c>
      <c r="V15" s="354"/>
      <c r="W15" s="266" t="s">
        <v>463</v>
      </c>
      <c r="X15" s="347"/>
      <c r="Y15" s="347"/>
      <c r="Z15" s="347"/>
      <c r="AA15" s="347"/>
      <c r="AB15" s="347"/>
      <c r="AC15" s="347"/>
      <c r="AD15" s="347"/>
      <c r="AE15" s="347"/>
      <c r="AF15" s="347"/>
      <c r="AG15" s="347"/>
      <c r="AH15" s="344"/>
      <c r="AI15" s="344"/>
      <c r="AJ15" s="344"/>
      <c r="AK15" s="344"/>
      <c r="AL15" s="344"/>
      <c r="AM15" s="344"/>
    </row>
    <row r="16" spans="1:39" s="219" customFormat="1" ht="102" customHeight="1">
      <c r="A16" s="347"/>
      <c r="B16" s="347"/>
      <c r="C16" s="347"/>
      <c r="D16" s="347"/>
      <c r="E16" s="347"/>
      <c r="F16" s="347"/>
      <c r="G16" s="347"/>
      <c r="H16" s="347"/>
      <c r="I16" s="367"/>
      <c r="J16" s="350"/>
      <c r="K16" s="364"/>
      <c r="L16" s="376"/>
      <c r="M16" s="254" t="s">
        <v>500</v>
      </c>
      <c r="N16" s="249" t="s">
        <v>585</v>
      </c>
      <c r="O16" s="252">
        <v>0</v>
      </c>
      <c r="P16" s="253">
        <v>1424</v>
      </c>
      <c r="Q16" s="252">
        <v>0</v>
      </c>
      <c r="R16" s="252">
        <f>P16/4</f>
        <v>356</v>
      </c>
      <c r="S16" s="252">
        <v>356</v>
      </c>
      <c r="T16" s="252">
        <v>356</v>
      </c>
      <c r="U16" s="252">
        <v>356</v>
      </c>
      <c r="V16" s="354"/>
      <c r="W16" s="266" t="s">
        <v>490</v>
      </c>
      <c r="X16" s="347"/>
      <c r="Y16" s="347"/>
      <c r="Z16" s="347"/>
      <c r="AA16" s="347"/>
      <c r="AB16" s="347"/>
      <c r="AC16" s="347"/>
      <c r="AD16" s="347"/>
      <c r="AE16" s="347"/>
      <c r="AF16" s="347"/>
      <c r="AG16" s="347"/>
      <c r="AH16" s="344"/>
      <c r="AI16" s="344"/>
      <c r="AJ16" s="344"/>
      <c r="AK16" s="344"/>
      <c r="AL16" s="344"/>
      <c r="AM16" s="344"/>
    </row>
    <row r="17" spans="1:41" s="219" customFormat="1" ht="104.25" customHeight="1">
      <c r="A17" s="347"/>
      <c r="B17" s="347"/>
      <c r="C17" s="347"/>
      <c r="D17" s="347"/>
      <c r="E17" s="347"/>
      <c r="F17" s="347"/>
      <c r="G17" s="347"/>
      <c r="H17" s="347"/>
      <c r="I17" s="368"/>
      <c r="J17" s="350"/>
      <c r="K17" s="364"/>
      <c r="L17" s="377"/>
      <c r="M17" s="249" t="s">
        <v>501</v>
      </c>
      <c r="N17" s="249" t="s">
        <v>586</v>
      </c>
      <c r="O17" s="255">
        <v>0</v>
      </c>
      <c r="P17" s="255">
        <v>0.3</v>
      </c>
      <c r="Q17" s="255">
        <v>0</v>
      </c>
      <c r="R17" s="255">
        <v>0.05</v>
      </c>
      <c r="S17" s="255">
        <v>0.15</v>
      </c>
      <c r="T17" s="255">
        <v>0.25</v>
      </c>
      <c r="U17" s="255">
        <v>0.3</v>
      </c>
      <c r="V17" s="355"/>
      <c r="W17" s="266" t="s">
        <v>491</v>
      </c>
      <c r="X17" s="348"/>
      <c r="Y17" s="348"/>
      <c r="Z17" s="348"/>
      <c r="AA17" s="348"/>
      <c r="AB17" s="348"/>
      <c r="AC17" s="348"/>
      <c r="AD17" s="348"/>
      <c r="AE17" s="348"/>
      <c r="AF17" s="348"/>
      <c r="AG17" s="348"/>
      <c r="AH17" s="345"/>
      <c r="AI17" s="345"/>
      <c r="AJ17" s="345"/>
      <c r="AK17" s="345"/>
      <c r="AL17" s="345"/>
      <c r="AM17" s="345"/>
    </row>
    <row r="18" spans="1:41" s="219" customFormat="1" ht="42" customHeight="1">
      <c r="A18" s="347"/>
      <c r="B18" s="347"/>
      <c r="C18" s="347"/>
      <c r="D18" s="347"/>
      <c r="E18" s="347"/>
      <c r="F18" s="347"/>
      <c r="G18" s="347"/>
      <c r="H18" s="347"/>
      <c r="I18" s="366" t="s">
        <v>472</v>
      </c>
      <c r="J18" s="350" t="s">
        <v>608</v>
      </c>
      <c r="K18" s="364"/>
      <c r="L18" s="369" t="s">
        <v>596</v>
      </c>
      <c r="M18" s="249" t="s">
        <v>502</v>
      </c>
      <c r="N18" s="249" t="s">
        <v>587</v>
      </c>
      <c r="O18" s="252">
        <v>0</v>
      </c>
      <c r="P18" s="281">
        <v>1</v>
      </c>
      <c r="Q18" s="256">
        <v>0</v>
      </c>
      <c r="R18" s="252">
        <v>0</v>
      </c>
      <c r="S18" s="252">
        <v>1</v>
      </c>
      <c r="T18" s="252">
        <v>0</v>
      </c>
      <c r="U18" s="252">
        <v>0</v>
      </c>
      <c r="V18" s="353">
        <f>Hoja2!L7</f>
        <v>8.6936936936936937E-2</v>
      </c>
      <c r="W18" s="266" t="s">
        <v>463</v>
      </c>
      <c r="X18" s="346"/>
      <c r="Y18" s="346" t="s">
        <v>494</v>
      </c>
      <c r="Z18" s="346"/>
      <c r="AA18" s="346" t="s">
        <v>548</v>
      </c>
      <c r="AB18" s="346"/>
      <c r="AC18" s="346" t="s">
        <v>548</v>
      </c>
      <c r="AD18" s="346"/>
      <c r="AE18" s="346" t="s">
        <v>548</v>
      </c>
      <c r="AF18" s="346" t="s">
        <v>548</v>
      </c>
      <c r="AG18" s="346" t="s">
        <v>548</v>
      </c>
      <c r="AH18" s="343">
        <f>SUM(AI18:AM20)</f>
        <v>48913661</v>
      </c>
      <c r="AI18" s="343">
        <v>203981</v>
      </c>
      <c r="AJ18" s="343">
        <f>1575000+10440000+161490</f>
        <v>12176490</v>
      </c>
      <c r="AK18" s="343">
        <f>1575000+10440000+162730</f>
        <v>12177730</v>
      </c>
      <c r="AL18" s="343">
        <f>1575000+10440000+162730</f>
        <v>12177730</v>
      </c>
      <c r="AM18" s="343">
        <f>1575000+10440000+162730</f>
        <v>12177730</v>
      </c>
    </row>
    <row r="19" spans="1:41" s="219" customFormat="1" ht="52.5" customHeight="1">
      <c r="A19" s="347"/>
      <c r="B19" s="347"/>
      <c r="C19" s="347"/>
      <c r="D19" s="347"/>
      <c r="E19" s="347"/>
      <c r="F19" s="347"/>
      <c r="G19" s="347"/>
      <c r="H19" s="347"/>
      <c r="I19" s="367"/>
      <c r="J19" s="350"/>
      <c r="K19" s="364"/>
      <c r="L19" s="370"/>
      <c r="M19" s="249" t="s">
        <v>503</v>
      </c>
      <c r="N19" s="249" t="s">
        <v>588</v>
      </c>
      <c r="O19" s="252">
        <v>0</v>
      </c>
      <c r="P19" s="252">
        <v>4</v>
      </c>
      <c r="Q19" s="256">
        <v>0</v>
      </c>
      <c r="R19" s="256">
        <v>1</v>
      </c>
      <c r="S19" s="256">
        <v>1</v>
      </c>
      <c r="T19" s="256">
        <v>1</v>
      </c>
      <c r="U19" s="256">
        <v>1</v>
      </c>
      <c r="V19" s="354"/>
      <c r="W19" s="266" t="s">
        <v>463</v>
      </c>
      <c r="X19" s="347"/>
      <c r="Y19" s="347"/>
      <c r="Z19" s="347"/>
      <c r="AA19" s="347"/>
      <c r="AB19" s="347"/>
      <c r="AC19" s="347"/>
      <c r="AD19" s="347"/>
      <c r="AE19" s="347"/>
      <c r="AF19" s="347"/>
      <c r="AG19" s="347"/>
      <c r="AH19" s="344"/>
      <c r="AI19" s="344"/>
      <c r="AJ19" s="344"/>
      <c r="AK19" s="344"/>
      <c r="AL19" s="344"/>
      <c r="AM19" s="344"/>
    </row>
    <row r="20" spans="1:41" s="219" customFormat="1" ht="38.25">
      <c r="A20" s="348"/>
      <c r="B20" s="348"/>
      <c r="C20" s="348"/>
      <c r="D20" s="348"/>
      <c r="E20" s="348"/>
      <c r="F20" s="348"/>
      <c r="G20" s="348"/>
      <c r="H20" s="348"/>
      <c r="I20" s="368"/>
      <c r="J20" s="350"/>
      <c r="K20" s="365"/>
      <c r="L20" s="371"/>
      <c r="M20" s="254" t="s">
        <v>504</v>
      </c>
      <c r="N20" s="249" t="s">
        <v>477</v>
      </c>
      <c r="O20" s="252">
        <v>0</v>
      </c>
      <c r="P20" s="252">
        <v>4</v>
      </c>
      <c r="Q20" s="252">
        <v>0</v>
      </c>
      <c r="R20" s="252">
        <v>1</v>
      </c>
      <c r="S20" s="252">
        <v>1</v>
      </c>
      <c r="T20" s="252">
        <v>1</v>
      </c>
      <c r="U20" s="252">
        <v>1</v>
      </c>
      <c r="V20" s="355"/>
      <c r="W20" s="266" t="s">
        <v>463</v>
      </c>
      <c r="X20" s="348"/>
      <c r="Y20" s="348"/>
      <c r="Z20" s="348"/>
      <c r="AA20" s="348"/>
      <c r="AB20" s="348"/>
      <c r="AC20" s="348"/>
      <c r="AD20" s="348"/>
      <c r="AE20" s="348"/>
      <c r="AF20" s="348"/>
      <c r="AG20" s="348"/>
      <c r="AH20" s="345"/>
      <c r="AI20" s="345"/>
      <c r="AJ20" s="345"/>
      <c r="AK20" s="345"/>
      <c r="AL20" s="345"/>
      <c r="AM20" s="345"/>
    </row>
    <row r="21" spans="1:41" s="219" customFormat="1" ht="39.75" customHeight="1">
      <c r="A21" s="346">
        <v>12</v>
      </c>
      <c r="B21" s="346">
        <v>10</v>
      </c>
      <c r="C21" s="346">
        <v>3</v>
      </c>
      <c r="D21" s="346">
        <v>1</v>
      </c>
      <c r="E21" s="346">
        <v>1</v>
      </c>
      <c r="F21" s="346">
        <v>2</v>
      </c>
      <c r="G21" s="346" t="s">
        <v>470</v>
      </c>
      <c r="H21" s="346" t="s">
        <v>463</v>
      </c>
      <c r="I21" s="366" t="s">
        <v>485</v>
      </c>
      <c r="J21" s="350" t="s">
        <v>560</v>
      </c>
      <c r="K21" s="378" t="s">
        <v>594</v>
      </c>
      <c r="L21" s="369" t="s">
        <v>597</v>
      </c>
      <c r="M21" s="254" t="s">
        <v>558</v>
      </c>
      <c r="N21" s="249" t="s">
        <v>559</v>
      </c>
      <c r="O21" s="252">
        <v>0</v>
      </c>
      <c r="P21" s="252">
        <v>1</v>
      </c>
      <c r="Q21" s="252">
        <v>0</v>
      </c>
      <c r="R21" s="252">
        <v>1</v>
      </c>
      <c r="S21" s="252">
        <v>0</v>
      </c>
      <c r="T21" s="252">
        <v>0</v>
      </c>
      <c r="U21" s="252">
        <v>0</v>
      </c>
      <c r="V21" s="353">
        <v>0.11700000000000001</v>
      </c>
      <c r="W21" s="266" t="s">
        <v>463</v>
      </c>
      <c r="X21" s="346"/>
      <c r="Y21" s="346" t="s">
        <v>494</v>
      </c>
      <c r="Z21" s="346"/>
      <c r="AA21" s="346" t="s">
        <v>548</v>
      </c>
      <c r="AB21" s="346"/>
      <c r="AC21" s="346" t="s">
        <v>548</v>
      </c>
      <c r="AD21" s="346"/>
      <c r="AE21" s="346" t="s">
        <v>548</v>
      </c>
      <c r="AF21" s="346" t="s">
        <v>548</v>
      </c>
      <c r="AG21" s="346" t="s">
        <v>548</v>
      </c>
      <c r="AH21" s="343">
        <f>SUM(AI21:AM27)</f>
        <v>440667906</v>
      </c>
      <c r="AI21" s="343">
        <f>305971+519000</f>
        <v>824971</v>
      </c>
      <c r="AJ21" s="343">
        <f>24403617+81297500+242234+4897235</f>
        <v>110840586</v>
      </c>
      <c r="AK21" s="343">
        <f>24403617+81297500+244094+3712572</f>
        <v>109657783</v>
      </c>
      <c r="AL21" s="343">
        <f>24403617+81297500+244094+3728572</f>
        <v>109673783</v>
      </c>
      <c r="AM21" s="343">
        <f>24403617+81297500+244094+3725572</f>
        <v>109670783</v>
      </c>
    </row>
    <row r="22" spans="1:41" s="219" customFormat="1" ht="51" customHeight="1">
      <c r="A22" s="347"/>
      <c r="B22" s="347"/>
      <c r="C22" s="347"/>
      <c r="D22" s="347"/>
      <c r="E22" s="347"/>
      <c r="F22" s="347"/>
      <c r="G22" s="347"/>
      <c r="H22" s="347"/>
      <c r="I22" s="367"/>
      <c r="J22" s="350"/>
      <c r="K22" s="379"/>
      <c r="L22" s="370"/>
      <c r="M22" s="248" t="s">
        <v>505</v>
      </c>
      <c r="N22" s="249" t="s">
        <v>580</v>
      </c>
      <c r="O22" s="256">
        <v>0</v>
      </c>
      <c r="P22" s="252">
        <v>1500</v>
      </c>
      <c r="Q22" s="256">
        <v>0</v>
      </c>
      <c r="R22" s="256">
        <v>300</v>
      </c>
      <c r="S22" s="256">
        <v>400</v>
      </c>
      <c r="T22" s="256">
        <v>400</v>
      </c>
      <c r="U22" s="256">
        <v>400</v>
      </c>
      <c r="V22" s="354"/>
      <c r="W22" s="266" t="s">
        <v>463</v>
      </c>
      <c r="X22" s="347"/>
      <c r="Y22" s="347"/>
      <c r="Z22" s="347"/>
      <c r="AA22" s="347"/>
      <c r="AB22" s="347"/>
      <c r="AC22" s="347"/>
      <c r="AD22" s="347"/>
      <c r="AE22" s="347"/>
      <c r="AF22" s="347"/>
      <c r="AG22" s="347"/>
      <c r="AH22" s="344"/>
      <c r="AI22" s="344"/>
      <c r="AJ22" s="344"/>
      <c r="AK22" s="344"/>
      <c r="AL22" s="344"/>
      <c r="AM22" s="344"/>
    </row>
    <row r="23" spans="1:41" s="219" customFormat="1" ht="25.5">
      <c r="A23" s="347"/>
      <c r="B23" s="347"/>
      <c r="C23" s="347"/>
      <c r="D23" s="347"/>
      <c r="E23" s="347"/>
      <c r="F23" s="347"/>
      <c r="G23" s="347"/>
      <c r="H23" s="347"/>
      <c r="I23" s="367"/>
      <c r="J23" s="350"/>
      <c r="K23" s="379"/>
      <c r="L23" s="370"/>
      <c r="M23" s="248" t="s">
        <v>506</v>
      </c>
      <c r="N23" s="249" t="s">
        <v>589</v>
      </c>
      <c r="O23" s="250">
        <v>4</v>
      </c>
      <c r="P23" s="251">
        <v>104</v>
      </c>
      <c r="Q23" s="250">
        <v>0</v>
      </c>
      <c r="R23" s="250">
        <v>15</v>
      </c>
      <c r="S23" s="250">
        <v>30</v>
      </c>
      <c r="T23" s="250">
        <v>40</v>
      </c>
      <c r="U23" s="250">
        <v>15</v>
      </c>
      <c r="V23" s="354"/>
      <c r="W23" s="266" t="s">
        <v>463</v>
      </c>
      <c r="X23" s="347"/>
      <c r="Y23" s="347"/>
      <c r="Z23" s="347"/>
      <c r="AA23" s="347"/>
      <c r="AB23" s="347"/>
      <c r="AC23" s="347"/>
      <c r="AD23" s="347"/>
      <c r="AE23" s="347"/>
      <c r="AF23" s="347"/>
      <c r="AG23" s="347"/>
      <c r="AH23" s="344"/>
      <c r="AI23" s="344"/>
      <c r="AJ23" s="344"/>
      <c r="AK23" s="344"/>
      <c r="AL23" s="344"/>
      <c r="AM23" s="344"/>
      <c r="AN23" s="285">
        <v>24403617</v>
      </c>
      <c r="AO23" s="219" t="s">
        <v>617</v>
      </c>
    </row>
    <row r="24" spans="1:41" s="219" customFormat="1" ht="25.5">
      <c r="A24" s="347"/>
      <c r="B24" s="347"/>
      <c r="C24" s="347"/>
      <c r="D24" s="347"/>
      <c r="E24" s="347"/>
      <c r="F24" s="347"/>
      <c r="G24" s="347"/>
      <c r="H24" s="347"/>
      <c r="I24" s="367"/>
      <c r="J24" s="350"/>
      <c r="K24" s="379"/>
      <c r="L24" s="370"/>
      <c r="M24" s="273" t="s">
        <v>507</v>
      </c>
      <c r="N24" s="249" t="s">
        <v>478</v>
      </c>
      <c r="O24" s="250">
        <v>0</v>
      </c>
      <c r="P24" s="252">
        <v>5000</v>
      </c>
      <c r="Q24" s="250">
        <v>0</v>
      </c>
      <c r="R24" s="250">
        <v>1000</v>
      </c>
      <c r="S24" s="250">
        <v>1200</v>
      </c>
      <c r="T24" s="250">
        <v>1500</v>
      </c>
      <c r="U24" s="250">
        <v>1300</v>
      </c>
      <c r="V24" s="354"/>
      <c r="W24" s="266" t="s">
        <v>463</v>
      </c>
      <c r="X24" s="347"/>
      <c r="Y24" s="347"/>
      <c r="Z24" s="347"/>
      <c r="AA24" s="347"/>
      <c r="AB24" s="347"/>
      <c r="AC24" s="347"/>
      <c r="AD24" s="347"/>
      <c r="AE24" s="347"/>
      <c r="AF24" s="347"/>
      <c r="AG24" s="347"/>
      <c r="AH24" s="344"/>
      <c r="AI24" s="344"/>
      <c r="AJ24" s="344"/>
      <c r="AK24" s="344"/>
      <c r="AL24" s="344"/>
      <c r="AM24" s="344"/>
    </row>
    <row r="25" spans="1:41" s="219" customFormat="1" ht="25.5">
      <c r="A25" s="347"/>
      <c r="B25" s="347"/>
      <c r="C25" s="347"/>
      <c r="D25" s="347"/>
      <c r="E25" s="347"/>
      <c r="F25" s="347"/>
      <c r="G25" s="347"/>
      <c r="H25" s="347"/>
      <c r="I25" s="367"/>
      <c r="J25" s="350"/>
      <c r="K25" s="379"/>
      <c r="L25" s="370"/>
      <c r="M25" s="273" t="s">
        <v>508</v>
      </c>
      <c r="N25" s="249" t="s">
        <v>581</v>
      </c>
      <c r="O25" s="250">
        <v>300</v>
      </c>
      <c r="P25" s="252">
        <v>1800</v>
      </c>
      <c r="Q25" s="250">
        <v>0</v>
      </c>
      <c r="R25" s="256">
        <v>300</v>
      </c>
      <c r="S25" s="256">
        <v>400</v>
      </c>
      <c r="T25" s="256">
        <v>400</v>
      </c>
      <c r="U25" s="256">
        <v>400</v>
      </c>
      <c r="V25" s="354"/>
      <c r="W25" s="266" t="s">
        <v>463</v>
      </c>
      <c r="X25" s="347"/>
      <c r="Y25" s="347"/>
      <c r="Z25" s="347"/>
      <c r="AA25" s="347"/>
      <c r="AB25" s="347"/>
      <c r="AC25" s="347"/>
      <c r="AD25" s="347"/>
      <c r="AE25" s="347"/>
      <c r="AF25" s="347"/>
      <c r="AG25" s="347"/>
      <c r="AH25" s="344"/>
      <c r="AI25" s="344"/>
      <c r="AJ25" s="344"/>
      <c r="AK25" s="344"/>
      <c r="AL25" s="344"/>
      <c r="AM25" s="344"/>
    </row>
    <row r="26" spans="1:41" s="219" customFormat="1" ht="25.5">
      <c r="A26" s="347"/>
      <c r="B26" s="347"/>
      <c r="C26" s="347"/>
      <c r="D26" s="347"/>
      <c r="E26" s="347"/>
      <c r="F26" s="347"/>
      <c r="G26" s="347"/>
      <c r="H26" s="347"/>
      <c r="I26" s="367"/>
      <c r="J26" s="350"/>
      <c r="K26" s="379"/>
      <c r="L26" s="370"/>
      <c r="M26" s="274" t="s">
        <v>509</v>
      </c>
      <c r="N26" s="249" t="s">
        <v>582</v>
      </c>
      <c r="O26" s="250">
        <v>0</v>
      </c>
      <c r="P26" s="252">
        <v>500</v>
      </c>
      <c r="Q26" s="250">
        <v>0</v>
      </c>
      <c r="R26" s="258">
        <v>100</v>
      </c>
      <c r="S26" s="258">
        <v>120</v>
      </c>
      <c r="T26" s="258">
        <v>150</v>
      </c>
      <c r="U26" s="258">
        <v>130</v>
      </c>
      <c r="V26" s="354"/>
      <c r="W26" s="266" t="s">
        <v>463</v>
      </c>
      <c r="X26" s="347"/>
      <c r="Y26" s="347"/>
      <c r="Z26" s="347"/>
      <c r="AA26" s="347"/>
      <c r="AB26" s="347"/>
      <c r="AC26" s="347"/>
      <c r="AD26" s="347"/>
      <c r="AE26" s="347"/>
      <c r="AF26" s="347"/>
      <c r="AG26" s="347"/>
      <c r="AH26" s="344"/>
      <c r="AI26" s="344"/>
      <c r="AJ26" s="344"/>
      <c r="AK26" s="344"/>
      <c r="AL26" s="344"/>
      <c r="AM26" s="344"/>
    </row>
    <row r="27" spans="1:41" s="219" customFormat="1" ht="25.5">
      <c r="A27" s="347"/>
      <c r="B27" s="347"/>
      <c r="C27" s="347"/>
      <c r="D27" s="347"/>
      <c r="E27" s="347"/>
      <c r="F27" s="347"/>
      <c r="G27" s="347"/>
      <c r="H27" s="347"/>
      <c r="I27" s="368"/>
      <c r="J27" s="350"/>
      <c r="K27" s="379"/>
      <c r="L27" s="371"/>
      <c r="M27" s="275" t="s">
        <v>510</v>
      </c>
      <c r="N27" s="249" t="s">
        <v>583</v>
      </c>
      <c r="O27" s="250">
        <v>500</v>
      </c>
      <c r="P27" s="252">
        <v>30500</v>
      </c>
      <c r="Q27" s="250">
        <v>0</v>
      </c>
      <c r="R27" s="258">
        <v>7000</v>
      </c>
      <c r="S27" s="258">
        <v>7500</v>
      </c>
      <c r="T27" s="258">
        <v>10000</v>
      </c>
      <c r="U27" s="258">
        <v>5500</v>
      </c>
      <c r="V27" s="355"/>
      <c r="W27" s="266" t="s">
        <v>463</v>
      </c>
      <c r="X27" s="348"/>
      <c r="Y27" s="348"/>
      <c r="Z27" s="348"/>
      <c r="AA27" s="348"/>
      <c r="AB27" s="348"/>
      <c r="AC27" s="348"/>
      <c r="AD27" s="348"/>
      <c r="AE27" s="348"/>
      <c r="AF27" s="348"/>
      <c r="AG27" s="348"/>
      <c r="AH27" s="345"/>
      <c r="AI27" s="345"/>
      <c r="AJ27" s="345"/>
      <c r="AK27" s="345"/>
      <c r="AL27" s="345"/>
      <c r="AM27" s="345"/>
    </row>
    <row r="28" spans="1:41" s="219" customFormat="1" ht="38.25">
      <c r="A28" s="347"/>
      <c r="B28" s="347"/>
      <c r="C28" s="347"/>
      <c r="D28" s="347"/>
      <c r="E28" s="347"/>
      <c r="F28" s="347"/>
      <c r="G28" s="347"/>
      <c r="H28" s="347"/>
      <c r="I28" s="366" t="s">
        <v>472</v>
      </c>
      <c r="J28" s="350" t="s">
        <v>561</v>
      </c>
      <c r="K28" s="379"/>
      <c r="L28" s="369" t="s">
        <v>598</v>
      </c>
      <c r="M28" s="275" t="s">
        <v>511</v>
      </c>
      <c r="N28" s="249" t="s">
        <v>578</v>
      </c>
      <c r="O28" s="250">
        <v>0</v>
      </c>
      <c r="P28" s="252">
        <v>1500</v>
      </c>
      <c r="Q28" s="250">
        <v>0</v>
      </c>
      <c r="R28" s="256">
        <v>300</v>
      </c>
      <c r="S28" s="256">
        <v>500</v>
      </c>
      <c r="T28" s="256">
        <v>500</v>
      </c>
      <c r="U28" s="256">
        <v>200</v>
      </c>
      <c r="V28" s="353">
        <f>Hoja2!L9</f>
        <v>7.7962577962577967E-2</v>
      </c>
      <c r="W28" s="266" t="s">
        <v>463</v>
      </c>
      <c r="X28" s="346"/>
      <c r="Y28" s="346" t="s">
        <v>494</v>
      </c>
      <c r="Z28" s="346"/>
      <c r="AA28" s="346" t="s">
        <v>548</v>
      </c>
      <c r="AB28" s="346"/>
      <c r="AC28" s="346" t="s">
        <v>548</v>
      </c>
      <c r="AD28" s="346"/>
      <c r="AE28" s="346" t="s">
        <v>548</v>
      </c>
      <c r="AF28" s="346" t="s">
        <v>548</v>
      </c>
      <c r="AG28" s="346" t="s">
        <v>548</v>
      </c>
      <c r="AH28" s="343">
        <f>SUM(AI28:AM29)</f>
        <v>16280487</v>
      </c>
      <c r="AI28" s="343">
        <v>305971</v>
      </c>
      <c r="AJ28" s="343">
        <f>3750000+242234</f>
        <v>3992234</v>
      </c>
      <c r="AK28" s="343">
        <f>3750000+244094</f>
        <v>3994094</v>
      </c>
      <c r="AL28" s="343">
        <f>3750000+244094</f>
        <v>3994094</v>
      </c>
      <c r="AM28" s="343">
        <f>3750000+244094</f>
        <v>3994094</v>
      </c>
    </row>
    <row r="29" spans="1:41" s="219" customFormat="1" ht="25.5">
      <c r="A29" s="347"/>
      <c r="B29" s="347"/>
      <c r="C29" s="347"/>
      <c r="D29" s="347"/>
      <c r="E29" s="347"/>
      <c r="F29" s="347"/>
      <c r="G29" s="347"/>
      <c r="H29" s="347"/>
      <c r="I29" s="368"/>
      <c r="J29" s="350"/>
      <c r="K29" s="379"/>
      <c r="L29" s="371"/>
      <c r="M29" s="275" t="s">
        <v>512</v>
      </c>
      <c r="N29" s="249" t="s">
        <v>579</v>
      </c>
      <c r="O29" s="250">
        <v>0</v>
      </c>
      <c r="P29" s="252">
        <v>2000</v>
      </c>
      <c r="Q29" s="250">
        <v>0</v>
      </c>
      <c r="R29" s="258">
        <v>350</v>
      </c>
      <c r="S29" s="258">
        <v>700</v>
      </c>
      <c r="T29" s="258">
        <v>700</v>
      </c>
      <c r="U29" s="258">
        <v>250</v>
      </c>
      <c r="V29" s="355"/>
      <c r="W29" s="266" t="s">
        <v>463</v>
      </c>
      <c r="X29" s="348"/>
      <c r="Y29" s="348"/>
      <c r="Z29" s="348"/>
      <c r="AA29" s="348"/>
      <c r="AB29" s="348"/>
      <c r="AC29" s="348"/>
      <c r="AD29" s="348"/>
      <c r="AE29" s="348"/>
      <c r="AF29" s="348"/>
      <c r="AG29" s="348"/>
      <c r="AH29" s="345"/>
      <c r="AI29" s="345"/>
      <c r="AJ29" s="345"/>
      <c r="AK29" s="345"/>
      <c r="AL29" s="345"/>
      <c r="AM29" s="345"/>
    </row>
    <row r="30" spans="1:41" s="219" customFormat="1" ht="38.25">
      <c r="A30" s="347"/>
      <c r="B30" s="347"/>
      <c r="C30" s="347"/>
      <c r="D30" s="347"/>
      <c r="E30" s="347"/>
      <c r="F30" s="347"/>
      <c r="G30" s="347"/>
      <c r="H30" s="347"/>
      <c r="I30" s="366" t="s">
        <v>472</v>
      </c>
      <c r="J30" s="350" t="s">
        <v>562</v>
      </c>
      <c r="K30" s="379"/>
      <c r="L30" s="369" t="s">
        <v>599</v>
      </c>
      <c r="M30" s="275" t="s">
        <v>513</v>
      </c>
      <c r="N30" s="249" t="s">
        <v>576</v>
      </c>
      <c r="O30" s="250">
        <v>0</v>
      </c>
      <c r="P30" s="260">
        <v>10</v>
      </c>
      <c r="Q30" s="250">
        <v>0</v>
      </c>
      <c r="R30" s="258">
        <v>2</v>
      </c>
      <c r="S30" s="258">
        <v>3</v>
      </c>
      <c r="T30" s="258">
        <v>4</v>
      </c>
      <c r="U30" s="258">
        <v>1</v>
      </c>
      <c r="V30" s="353">
        <f>Hoja2!L10</f>
        <v>6.2577962577962581E-2</v>
      </c>
      <c r="W30" s="266" t="s">
        <v>463</v>
      </c>
      <c r="X30" s="346"/>
      <c r="Y30" s="346" t="s">
        <v>494</v>
      </c>
      <c r="Z30" s="346"/>
      <c r="AA30" s="346" t="s">
        <v>548</v>
      </c>
      <c r="AB30" s="346"/>
      <c r="AC30" s="346" t="s">
        <v>548</v>
      </c>
      <c r="AD30" s="346"/>
      <c r="AE30" s="346" t="s">
        <v>548</v>
      </c>
      <c r="AF30" s="346" t="s">
        <v>548</v>
      </c>
      <c r="AG30" s="346" t="s">
        <v>548</v>
      </c>
      <c r="AH30" s="343">
        <f>SUM(AI30:AM31)</f>
        <v>16280487</v>
      </c>
      <c r="AI30" s="343">
        <v>305971</v>
      </c>
      <c r="AJ30" s="343">
        <f>3750000+242234</f>
        <v>3992234</v>
      </c>
      <c r="AK30" s="343">
        <f>3750000+244094</f>
        <v>3994094</v>
      </c>
      <c r="AL30" s="343">
        <f>3750000+244094</f>
        <v>3994094</v>
      </c>
      <c r="AM30" s="343">
        <f>3750000+244094</f>
        <v>3994094</v>
      </c>
    </row>
    <row r="31" spans="1:41" s="219" customFormat="1" ht="25.5">
      <c r="A31" s="347"/>
      <c r="B31" s="347"/>
      <c r="C31" s="347"/>
      <c r="D31" s="347"/>
      <c r="E31" s="347"/>
      <c r="F31" s="347"/>
      <c r="G31" s="347"/>
      <c r="H31" s="347"/>
      <c r="I31" s="368"/>
      <c r="J31" s="350"/>
      <c r="K31" s="379"/>
      <c r="L31" s="371"/>
      <c r="M31" s="275" t="s">
        <v>514</v>
      </c>
      <c r="N31" s="249" t="s">
        <v>577</v>
      </c>
      <c r="O31" s="250">
        <v>0</v>
      </c>
      <c r="P31" s="260">
        <v>5</v>
      </c>
      <c r="Q31" s="250">
        <v>0</v>
      </c>
      <c r="R31" s="258">
        <v>1</v>
      </c>
      <c r="S31" s="258">
        <v>1</v>
      </c>
      <c r="T31" s="258">
        <v>2</v>
      </c>
      <c r="U31" s="258">
        <v>1</v>
      </c>
      <c r="V31" s="355"/>
      <c r="W31" s="266" t="s">
        <v>463</v>
      </c>
      <c r="X31" s="348"/>
      <c r="Y31" s="348"/>
      <c r="Z31" s="348"/>
      <c r="AA31" s="348"/>
      <c r="AB31" s="348"/>
      <c r="AC31" s="348"/>
      <c r="AD31" s="348"/>
      <c r="AE31" s="348"/>
      <c r="AF31" s="348"/>
      <c r="AG31" s="348"/>
      <c r="AH31" s="345"/>
      <c r="AI31" s="345"/>
      <c r="AJ31" s="345"/>
      <c r="AK31" s="345"/>
      <c r="AL31" s="345"/>
      <c r="AM31" s="345"/>
    </row>
    <row r="32" spans="1:41" s="219" customFormat="1" ht="25.5">
      <c r="A32" s="347"/>
      <c r="B32" s="347"/>
      <c r="C32" s="347"/>
      <c r="D32" s="347"/>
      <c r="E32" s="347"/>
      <c r="F32" s="347"/>
      <c r="G32" s="347"/>
      <c r="H32" s="347"/>
      <c r="I32" s="366" t="s">
        <v>472</v>
      </c>
      <c r="J32" s="350" t="s">
        <v>563</v>
      </c>
      <c r="K32" s="379"/>
      <c r="L32" s="369" t="s">
        <v>600</v>
      </c>
      <c r="M32" s="275" t="s">
        <v>515</v>
      </c>
      <c r="N32" s="249" t="s">
        <v>486</v>
      </c>
      <c r="O32" s="250">
        <v>0</v>
      </c>
      <c r="P32" s="260">
        <v>5</v>
      </c>
      <c r="Q32" s="250">
        <v>0</v>
      </c>
      <c r="R32" s="258">
        <v>1</v>
      </c>
      <c r="S32" s="258">
        <v>1</v>
      </c>
      <c r="T32" s="258">
        <v>2</v>
      </c>
      <c r="U32" s="258">
        <v>1</v>
      </c>
      <c r="V32" s="353">
        <f>Hoja2!L11</f>
        <v>6.2577962577962581E-2</v>
      </c>
      <c r="W32" s="266" t="s">
        <v>463</v>
      </c>
      <c r="X32" s="346"/>
      <c r="Y32" s="346" t="s">
        <v>494</v>
      </c>
      <c r="Z32" s="346"/>
      <c r="AA32" s="346" t="s">
        <v>548</v>
      </c>
      <c r="AB32" s="346"/>
      <c r="AC32" s="346" t="s">
        <v>548</v>
      </c>
      <c r="AD32" s="346"/>
      <c r="AE32" s="346" t="s">
        <v>548</v>
      </c>
      <c r="AF32" s="346" t="s">
        <v>548</v>
      </c>
      <c r="AG32" s="346" t="s">
        <v>548</v>
      </c>
      <c r="AH32" s="343">
        <f>SUM(AI32:AM33)</f>
        <v>1280487</v>
      </c>
      <c r="AI32" s="343">
        <v>305971</v>
      </c>
      <c r="AJ32" s="343">
        <v>242234</v>
      </c>
      <c r="AK32" s="343">
        <v>244094</v>
      </c>
      <c r="AL32" s="343">
        <v>244094</v>
      </c>
      <c r="AM32" s="343">
        <v>244094</v>
      </c>
    </row>
    <row r="33" spans="1:40" s="219" customFormat="1" ht="38.25">
      <c r="A33" s="348"/>
      <c r="B33" s="348"/>
      <c r="C33" s="348"/>
      <c r="D33" s="348"/>
      <c r="E33" s="348"/>
      <c r="F33" s="348"/>
      <c r="G33" s="348"/>
      <c r="H33" s="348"/>
      <c r="I33" s="368"/>
      <c r="J33" s="350"/>
      <c r="K33" s="380"/>
      <c r="L33" s="371"/>
      <c r="M33" s="275" t="s">
        <v>516</v>
      </c>
      <c r="N33" s="249" t="s">
        <v>479</v>
      </c>
      <c r="O33" s="250">
        <v>0</v>
      </c>
      <c r="P33" s="260">
        <v>150</v>
      </c>
      <c r="Q33" s="250">
        <v>0</v>
      </c>
      <c r="R33" s="258">
        <v>25</v>
      </c>
      <c r="S33" s="258">
        <v>45</v>
      </c>
      <c r="T33" s="258">
        <v>45</v>
      </c>
      <c r="U33" s="258">
        <v>35</v>
      </c>
      <c r="V33" s="355"/>
      <c r="W33" s="266" t="s">
        <v>463</v>
      </c>
      <c r="X33" s="348"/>
      <c r="Y33" s="348"/>
      <c r="Z33" s="348"/>
      <c r="AA33" s="348"/>
      <c r="AB33" s="348"/>
      <c r="AC33" s="348"/>
      <c r="AD33" s="348"/>
      <c r="AE33" s="348"/>
      <c r="AF33" s="348"/>
      <c r="AG33" s="348"/>
      <c r="AH33" s="345"/>
      <c r="AI33" s="345"/>
      <c r="AJ33" s="345"/>
      <c r="AK33" s="345"/>
      <c r="AL33" s="345"/>
      <c r="AM33" s="345"/>
    </row>
    <row r="34" spans="1:40" s="219" customFormat="1" ht="69.75" customHeight="1">
      <c r="A34" s="266">
        <v>12</v>
      </c>
      <c r="B34" s="266">
        <v>10</v>
      </c>
      <c r="C34" s="266">
        <v>2</v>
      </c>
      <c r="D34" s="266">
        <v>1</v>
      </c>
      <c r="E34" s="266">
        <v>1</v>
      </c>
      <c r="F34" s="346">
        <v>3</v>
      </c>
      <c r="G34" s="223" t="s">
        <v>470</v>
      </c>
      <c r="H34" s="223" t="s">
        <v>463</v>
      </c>
      <c r="I34" s="268" t="s">
        <v>473</v>
      </c>
      <c r="J34" s="267" t="s">
        <v>564</v>
      </c>
      <c r="K34" s="269" t="s">
        <v>593</v>
      </c>
      <c r="L34" s="249" t="s">
        <v>609</v>
      </c>
      <c r="M34" s="276" t="s">
        <v>517</v>
      </c>
      <c r="N34" s="249" t="s">
        <v>480</v>
      </c>
      <c r="O34" s="250">
        <v>251</v>
      </c>
      <c r="P34" s="258">
        <v>301</v>
      </c>
      <c r="Q34" s="250">
        <v>0</v>
      </c>
      <c r="R34" s="258">
        <v>7</v>
      </c>
      <c r="S34" s="258">
        <v>15</v>
      </c>
      <c r="T34" s="258">
        <v>15</v>
      </c>
      <c r="U34" s="258">
        <v>13</v>
      </c>
      <c r="V34" s="247">
        <v>0.121</v>
      </c>
      <c r="W34" s="266" t="s">
        <v>492</v>
      </c>
      <c r="X34" s="266"/>
      <c r="Y34" s="266" t="s">
        <v>494</v>
      </c>
      <c r="Z34" s="266"/>
      <c r="AA34" s="266" t="s">
        <v>548</v>
      </c>
      <c r="AB34" s="266"/>
      <c r="AC34" s="266" t="s">
        <v>548</v>
      </c>
      <c r="AD34" s="266"/>
      <c r="AE34" s="267" t="s">
        <v>548</v>
      </c>
      <c r="AF34" s="267" t="s">
        <v>548</v>
      </c>
      <c r="AG34" s="267" t="s">
        <v>548</v>
      </c>
      <c r="AH34" s="267">
        <f>SUM(AI34:AM34)</f>
        <v>158424802</v>
      </c>
      <c r="AI34" s="284">
        <v>1010820</v>
      </c>
      <c r="AJ34" s="284">
        <f>28750050+9794391</f>
        <v>38544441</v>
      </c>
      <c r="AK34" s="284">
        <f>28750050+10406028</f>
        <v>39156078</v>
      </c>
      <c r="AL34" s="284">
        <f>28750050+10797755</f>
        <v>39547805</v>
      </c>
      <c r="AM34" s="284">
        <f>28750050+11415608</f>
        <v>40165658</v>
      </c>
      <c r="AN34" s="219" t="s">
        <v>616</v>
      </c>
    </row>
    <row r="35" spans="1:40" s="219" customFormat="1" ht="38.25">
      <c r="A35" s="346">
        <v>12</v>
      </c>
      <c r="B35" s="346">
        <v>10</v>
      </c>
      <c r="C35" s="346">
        <v>2</v>
      </c>
      <c r="D35" s="346">
        <v>2</v>
      </c>
      <c r="E35" s="346">
        <v>1</v>
      </c>
      <c r="F35" s="347"/>
      <c r="G35" s="346" t="s">
        <v>470</v>
      </c>
      <c r="H35" s="346" t="s">
        <v>463</v>
      </c>
      <c r="I35" s="366" t="s">
        <v>472</v>
      </c>
      <c r="J35" s="350" t="s">
        <v>565</v>
      </c>
      <c r="K35" s="372" t="s">
        <v>592</v>
      </c>
      <c r="L35" s="369" t="s">
        <v>570</v>
      </c>
      <c r="M35" s="277" t="s">
        <v>518</v>
      </c>
      <c r="N35" s="249" t="s">
        <v>575</v>
      </c>
      <c r="O35" s="250">
        <v>0</v>
      </c>
      <c r="P35" s="262">
        <v>3</v>
      </c>
      <c r="Q35" s="250">
        <v>0</v>
      </c>
      <c r="R35" s="258">
        <v>0</v>
      </c>
      <c r="S35" s="258">
        <v>3</v>
      </c>
      <c r="T35" s="258">
        <v>0</v>
      </c>
      <c r="U35" s="258">
        <v>0</v>
      </c>
      <c r="V35" s="353">
        <f>Hoja2!L13</f>
        <v>6.8988218988218997E-2</v>
      </c>
      <c r="W35" s="266" t="s">
        <v>463</v>
      </c>
      <c r="X35" s="346"/>
      <c r="Y35" s="346" t="s">
        <v>494</v>
      </c>
      <c r="Z35" s="346"/>
      <c r="AA35" s="346" t="s">
        <v>548</v>
      </c>
      <c r="AB35" s="346"/>
      <c r="AC35" s="346" t="s">
        <v>548</v>
      </c>
      <c r="AD35" s="346"/>
      <c r="AE35" s="346" t="s">
        <v>548</v>
      </c>
      <c r="AF35" s="346" t="s">
        <v>548</v>
      </c>
      <c r="AG35" s="346" t="s">
        <v>548</v>
      </c>
      <c r="AH35" s="343">
        <f>SUM(AI35:AM36)</f>
        <v>33740933</v>
      </c>
      <c r="AI35" s="343">
        <v>6896112</v>
      </c>
      <c r="AJ35" s="343">
        <f>875000+6183717</f>
        <v>7058717</v>
      </c>
      <c r="AK35" s="343">
        <f>875000+5691613</f>
        <v>6566613</v>
      </c>
      <c r="AL35" s="343">
        <f>875000+5702144</f>
        <v>6577144</v>
      </c>
      <c r="AM35" s="343">
        <f>875000+5767347</f>
        <v>6642347</v>
      </c>
    </row>
    <row r="36" spans="1:40" s="219" customFormat="1" ht="38.25">
      <c r="A36" s="347"/>
      <c r="B36" s="347"/>
      <c r="C36" s="347"/>
      <c r="D36" s="347"/>
      <c r="E36" s="347"/>
      <c r="F36" s="347"/>
      <c r="G36" s="347"/>
      <c r="H36" s="347"/>
      <c r="I36" s="368"/>
      <c r="J36" s="350"/>
      <c r="K36" s="373"/>
      <c r="L36" s="371"/>
      <c r="M36" s="277" t="s">
        <v>571</v>
      </c>
      <c r="N36" s="249" t="s">
        <v>569</v>
      </c>
      <c r="O36" s="250">
        <v>0</v>
      </c>
      <c r="P36" s="252">
        <v>25000</v>
      </c>
      <c r="Q36" s="250">
        <v>0</v>
      </c>
      <c r="R36" s="258">
        <v>6200</v>
      </c>
      <c r="S36" s="258">
        <v>6900</v>
      </c>
      <c r="T36" s="258">
        <v>6600</v>
      </c>
      <c r="U36" s="258">
        <v>5300</v>
      </c>
      <c r="V36" s="355"/>
      <c r="W36" s="266" t="s">
        <v>463</v>
      </c>
      <c r="X36" s="348"/>
      <c r="Y36" s="348"/>
      <c r="Z36" s="348"/>
      <c r="AA36" s="348"/>
      <c r="AB36" s="348"/>
      <c r="AC36" s="348"/>
      <c r="AD36" s="348"/>
      <c r="AE36" s="348"/>
      <c r="AF36" s="348"/>
      <c r="AG36" s="348"/>
      <c r="AH36" s="345"/>
      <c r="AI36" s="345"/>
      <c r="AJ36" s="345"/>
      <c r="AK36" s="345"/>
      <c r="AL36" s="345"/>
      <c r="AM36" s="345"/>
    </row>
    <row r="37" spans="1:40" s="219" customFormat="1" ht="25.5">
      <c r="A37" s="347"/>
      <c r="B37" s="347"/>
      <c r="C37" s="347"/>
      <c r="D37" s="347"/>
      <c r="E37" s="347"/>
      <c r="F37" s="347"/>
      <c r="G37" s="347"/>
      <c r="H37" s="347"/>
      <c r="I37" s="366" t="s">
        <v>495</v>
      </c>
      <c r="J37" s="350" t="s">
        <v>566</v>
      </c>
      <c r="K37" s="373"/>
      <c r="L37" s="369" t="s">
        <v>549</v>
      </c>
      <c r="M37" s="277" t="s">
        <v>522</v>
      </c>
      <c r="N37" s="249" t="s">
        <v>483</v>
      </c>
      <c r="O37" s="250">
        <v>0</v>
      </c>
      <c r="P37" s="262">
        <v>4</v>
      </c>
      <c r="Q37" s="250">
        <v>0</v>
      </c>
      <c r="R37" s="258">
        <v>1</v>
      </c>
      <c r="S37" s="258">
        <v>1</v>
      </c>
      <c r="T37" s="258">
        <v>1</v>
      </c>
      <c r="U37" s="258">
        <v>1</v>
      </c>
      <c r="V37" s="353">
        <v>7.6999999999999999E-2</v>
      </c>
      <c r="W37" s="266" t="s">
        <v>463</v>
      </c>
      <c r="X37" s="346"/>
      <c r="Y37" s="346" t="s">
        <v>494</v>
      </c>
      <c r="Z37" s="346"/>
      <c r="AA37" s="346" t="s">
        <v>548</v>
      </c>
      <c r="AB37" s="346"/>
      <c r="AC37" s="346" t="s">
        <v>548</v>
      </c>
      <c r="AD37" s="346"/>
      <c r="AE37" s="346" t="s">
        <v>548</v>
      </c>
      <c r="AF37" s="346" t="s">
        <v>548</v>
      </c>
      <c r="AG37" s="346" t="s">
        <v>548</v>
      </c>
      <c r="AH37" s="343">
        <f>SUM(AI37:AM39)</f>
        <v>37888226</v>
      </c>
      <c r="AI37" s="343">
        <f>2350382+4138348</f>
        <v>6488730</v>
      </c>
      <c r="AJ37" s="343">
        <f>2000000+2000482+4288613</f>
        <v>8289095</v>
      </c>
      <c r="AK37" s="343">
        <f>2000000+1407470+4288613</f>
        <v>7696083</v>
      </c>
      <c r="AL37" s="343">
        <f>2000000+1410182+4288613</f>
        <v>7698795</v>
      </c>
      <c r="AM37" s="343">
        <f>2000000+1426910+4288613</f>
        <v>7715523</v>
      </c>
    </row>
    <row r="38" spans="1:40" s="219" customFormat="1" ht="25.5">
      <c r="A38" s="347"/>
      <c r="B38" s="347"/>
      <c r="C38" s="347"/>
      <c r="D38" s="347"/>
      <c r="E38" s="347"/>
      <c r="F38" s="347"/>
      <c r="G38" s="347"/>
      <c r="H38" s="347"/>
      <c r="I38" s="367"/>
      <c r="J38" s="350"/>
      <c r="K38" s="373"/>
      <c r="L38" s="370"/>
      <c r="M38" s="275" t="s">
        <v>523</v>
      </c>
      <c r="N38" s="249" t="s">
        <v>484</v>
      </c>
      <c r="O38" s="250">
        <v>0</v>
      </c>
      <c r="P38" s="260">
        <v>4</v>
      </c>
      <c r="Q38" s="250">
        <v>0</v>
      </c>
      <c r="R38" s="258">
        <v>1</v>
      </c>
      <c r="S38" s="258">
        <v>1</v>
      </c>
      <c r="T38" s="258">
        <v>1</v>
      </c>
      <c r="U38" s="258">
        <v>1</v>
      </c>
      <c r="V38" s="354"/>
      <c r="W38" s="266" t="s">
        <v>463</v>
      </c>
      <c r="X38" s="347"/>
      <c r="Y38" s="347"/>
      <c r="Z38" s="347"/>
      <c r="AA38" s="347"/>
      <c r="AB38" s="347"/>
      <c r="AC38" s="347"/>
      <c r="AD38" s="347"/>
      <c r="AE38" s="347"/>
      <c r="AF38" s="347"/>
      <c r="AG38" s="347"/>
      <c r="AH38" s="344"/>
      <c r="AI38" s="344"/>
      <c r="AJ38" s="344"/>
      <c r="AK38" s="344"/>
      <c r="AL38" s="344"/>
      <c r="AM38" s="344"/>
      <c r="AN38" s="219" t="s">
        <v>615</v>
      </c>
    </row>
    <row r="39" spans="1:40" s="219" customFormat="1" ht="51">
      <c r="A39" s="348"/>
      <c r="B39" s="348"/>
      <c r="C39" s="348"/>
      <c r="D39" s="348"/>
      <c r="E39" s="348"/>
      <c r="F39" s="347"/>
      <c r="G39" s="348"/>
      <c r="H39" s="348"/>
      <c r="I39" s="368"/>
      <c r="J39" s="350"/>
      <c r="K39" s="374"/>
      <c r="L39" s="371"/>
      <c r="M39" s="275" t="s">
        <v>524</v>
      </c>
      <c r="N39" s="249" t="s">
        <v>574</v>
      </c>
      <c r="O39" s="252">
        <v>0</v>
      </c>
      <c r="P39" s="260">
        <v>4</v>
      </c>
      <c r="Q39" s="250">
        <v>0</v>
      </c>
      <c r="R39" s="258">
        <v>1</v>
      </c>
      <c r="S39" s="258">
        <v>1</v>
      </c>
      <c r="T39" s="258">
        <v>1</v>
      </c>
      <c r="U39" s="258">
        <v>1</v>
      </c>
      <c r="V39" s="355"/>
      <c r="W39" s="266" t="s">
        <v>493</v>
      </c>
      <c r="X39" s="348"/>
      <c r="Y39" s="348"/>
      <c r="Z39" s="348"/>
      <c r="AA39" s="348"/>
      <c r="AB39" s="348"/>
      <c r="AC39" s="348"/>
      <c r="AD39" s="348"/>
      <c r="AE39" s="348"/>
      <c r="AF39" s="348"/>
      <c r="AG39" s="348"/>
      <c r="AH39" s="345"/>
      <c r="AI39" s="345"/>
      <c r="AJ39" s="345"/>
      <c r="AK39" s="345"/>
      <c r="AL39" s="345"/>
      <c r="AM39" s="345"/>
    </row>
    <row r="40" spans="1:40" s="219" customFormat="1" ht="68.25" customHeight="1">
      <c r="A40" s="346">
        <v>12</v>
      </c>
      <c r="B40" s="346">
        <v>10</v>
      </c>
      <c r="C40" s="346">
        <v>4</v>
      </c>
      <c r="D40" s="346">
        <v>2</v>
      </c>
      <c r="E40" s="346">
        <v>1</v>
      </c>
      <c r="F40" s="347"/>
      <c r="G40" s="346" t="s">
        <v>470</v>
      </c>
      <c r="H40" s="346" t="s">
        <v>463</v>
      </c>
      <c r="I40" s="366" t="s">
        <v>603</v>
      </c>
      <c r="J40" s="360" t="s">
        <v>567</v>
      </c>
      <c r="K40" s="363" t="s">
        <v>591</v>
      </c>
      <c r="L40" s="375" t="s">
        <v>601</v>
      </c>
      <c r="M40" s="261" t="s">
        <v>519</v>
      </c>
      <c r="N40" s="249" t="s">
        <v>487</v>
      </c>
      <c r="O40" s="250">
        <v>0</v>
      </c>
      <c r="P40" s="262">
        <v>20</v>
      </c>
      <c r="Q40" s="250">
        <v>0</v>
      </c>
      <c r="R40" s="258">
        <v>5</v>
      </c>
      <c r="S40" s="258">
        <v>5</v>
      </c>
      <c r="T40" s="258">
        <v>5</v>
      </c>
      <c r="U40" s="258">
        <v>5</v>
      </c>
      <c r="V40" s="353">
        <v>0.13400000000000001</v>
      </c>
      <c r="W40" s="266" t="s">
        <v>463</v>
      </c>
      <c r="X40" s="346"/>
      <c r="Y40" s="346" t="s">
        <v>494</v>
      </c>
      <c r="Z40" s="346"/>
      <c r="AA40" s="346" t="s">
        <v>548</v>
      </c>
      <c r="AB40" s="346"/>
      <c r="AC40" s="346" t="s">
        <v>548</v>
      </c>
      <c r="AD40" s="346"/>
      <c r="AE40" s="346" t="s">
        <v>548</v>
      </c>
      <c r="AF40" s="346" t="s">
        <v>548</v>
      </c>
      <c r="AG40" s="346" t="s">
        <v>548</v>
      </c>
      <c r="AH40" s="343">
        <f>SUM(AI40:AM42)</f>
        <v>377609511</v>
      </c>
      <c r="AI40" s="343">
        <v>305971</v>
      </c>
      <c r="AJ40" s="343">
        <f>94082256+242234</f>
        <v>94324490</v>
      </c>
      <c r="AK40" s="343">
        <f>94082256+244094</f>
        <v>94326350</v>
      </c>
      <c r="AL40" s="343">
        <f>94082256+244094</f>
        <v>94326350</v>
      </c>
      <c r="AM40" s="343">
        <f>94082256+244094</f>
        <v>94326350</v>
      </c>
    </row>
    <row r="41" spans="1:40" s="219" customFormat="1" ht="68.25" customHeight="1">
      <c r="A41" s="347"/>
      <c r="B41" s="347"/>
      <c r="C41" s="347"/>
      <c r="D41" s="347"/>
      <c r="E41" s="347"/>
      <c r="F41" s="347"/>
      <c r="G41" s="347"/>
      <c r="H41" s="347"/>
      <c r="I41" s="367"/>
      <c r="J41" s="361"/>
      <c r="K41" s="364"/>
      <c r="L41" s="376"/>
      <c r="M41" s="259" t="s">
        <v>520</v>
      </c>
      <c r="N41" s="249" t="s">
        <v>481</v>
      </c>
      <c r="O41" s="250">
        <v>0</v>
      </c>
      <c r="P41" s="260">
        <v>20</v>
      </c>
      <c r="Q41" s="250">
        <v>0</v>
      </c>
      <c r="R41" s="258">
        <v>0</v>
      </c>
      <c r="S41" s="258">
        <v>8</v>
      </c>
      <c r="T41" s="258">
        <v>10</v>
      </c>
      <c r="U41" s="258">
        <v>2</v>
      </c>
      <c r="V41" s="354"/>
      <c r="W41" s="266" t="s">
        <v>463</v>
      </c>
      <c r="X41" s="347"/>
      <c r="Y41" s="347"/>
      <c r="Z41" s="347"/>
      <c r="AA41" s="347"/>
      <c r="AB41" s="347"/>
      <c r="AC41" s="347"/>
      <c r="AD41" s="347"/>
      <c r="AE41" s="347"/>
      <c r="AF41" s="347"/>
      <c r="AG41" s="347"/>
      <c r="AH41" s="344"/>
      <c r="AI41" s="344"/>
      <c r="AJ41" s="344"/>
      <c r="AK41" s="344"/>
      <c r="AL41" s="344"/>
      <c r="AM41" s="344"/>
    </row>
    <row r="42" spans="1:40" s="219" customFormat="1" ht="68.25" customHeight="1">
      <c r="A42" s="348"/>
      <c r="B42" s="348"/>
      <c r="C42" s="348"/>
      <c r="D42" s="348"/>
      <c r="E42" s="348"/>
      <c r="F42" s="348"/>
      <c r="G42" s="348"/>
      <c r="H42" s="348"/>
      <c r="I42" s="368"/>
      <c r="J42" s="362"/>
      <c r="K42" s="365"/>
      <c r="L42" s="377"/>
      <c r="M42" s="261" t="s">
        <v>521</v>
      </c>
      <c r="N42" s="249" t="s">
        <v>482</v>
      </c>
      <c r="O42" s="250">
        <v>0</v>
      </c>
      <c r="P42" s="262">
        <v>4</v>
      </c>
      <c r="Q42" s="250">
        <v>0</v>
      </c>
      <c r="R42" s="258">
        <v>1</v>
      </c>
      <c r="S42" s="258">
        <v>1</v>
      </c>
      <c r="T42" s="258">
        <v>1</v>
      </c>
      <c r="U42" s="258">
        <v>1</v>
      </c>
      <c r="V42" s="355"/>
      <c r="W42" s="266" t="s">
        <v>463</v>
      </c>
      <c r="X42" s="348"/>
      <c r="Y42" s="348"/>
      <c r="Z42" s="348"/>
      <c r="AA42" s="348"/>
      <c r="AB42" s="348"/>
      <c r="AC42" s="348"/>
      <c r="AD42" s="348"/>
      <c r="AE42" s="348"/>
      <c r="AF42" s="348"/>
      <c r="AG42" s="348"/>
      <c r="AH42" s="345"/>
      <c r="AI42" s="345"/>
      <c r="AJ42" s="345"/>
      <c r="AK42" s="345"/>
      <c r="AL42" s="345"/>
      <c r="AM42" s="345"/>
    </row>
    <row r="43" spans="1:40" s="219" customFormat="1" ht="38.25">
      <c r="A43" s="356">
        <v>1</v>
      </c>
      <c r="B43" s="356">
        <v>10</v>
      </c>
      <c r="C43" s="356">
        <v>1</v>
      </c>
      <c r="D43" s="356">
        <v>1</v>
      </c>
      <c r="E43" s="356">
        <v>1</v>
      </c>
      <c r="F43" s="357">
        <v>4</v>
      </c>
      <c r="G43" s="356" t="s">
        <v>470</v>
      </c>
      <c r="H43" s="356" t="s">
        <v>463</v>
      </c>
      <c r="I43" s="349" t="s">
        <v>606</v>
      </c>
      <c r="J43" s="350" t="s">
        <v>568</v>
      </c>
      <c r="K43" s="351" t="s">
        <v>590</v>
      </c>
      <c r="L43" s="352" t="s">
        <v>602</v>
      </c>
      <c r="M43" s="257" t="s">
        <v>550</v>
      </c>
      <c r="N43" s="249" t="s">
        <v>551</v>
      </c>
      <c r="O43" s="250">
        <v>0</v>
      </c>
      <c r="P43" s="258">
        <v>1404</v>
      </c>
      <c r="Q43" s="250">
        <v>0</v>
      </c>
      <c r="R43" s="258">
        <v>351</v>
      </c>
      <c r="S43" s="258">
        <v>351</v>
      </c>
      <c r="T43" s="258">
        <v>351</v>
      </c>
      <c r="U43" s="258">
        <v>351</v>
      </c>
      <c r="V43" s="353">
        <v>0.09</v>
      </c>
      <c r="W43" s="266" t="s">
        <v>463</v>
      </c>
      <c r="X43" s="346"/>
      <c r="Y43" s="346" t="s">
        <v>494</v>
      </c>
      <c r="Z43" s="346"/>
      <c r="AA43" s="346" t="s">
        <v>548</v>
      </c>
      <c r="AB43" s="346"/>
      <c r="AC43" s="346" t="s">
        <v>548</v>
      </c>
      <c r="AD43" s="346"/>
      <c r="AE43" s="346" t="s">
        <v>548</v>
      </c>
      <c r="AF43" s="346" t="s">
        <v>548</v>
      </c>
      <c r="AG43" s="346" t="s">
        <v>548</v>
      </c>
      <c r="AH43" s="343">
        <f>SUM(AI43:AM47)</f>
        <v>109287280.72</v>
      </c>
      <c r="AI43" s="343">
        <v>203980.72</v>
      </c>
      <c r="AJ43" s="343">
        <f>1250000+161490+24573490+895098</f>
        <v>26880078</v>
      </c>
      <c r="AK43" s="343">
        <f>1250000+162730+24573490+1407470</f>
        <v>27393690</v>
      </c>
      <c r="AL43" s="343">
        <f>1250000+162730+24573490+1410182</f>
        <v>27396402</v>
      </c>
      <c r="AM43" s="343">
        <f>1250000+162730+24573490+1426910</f>
        <v>27413130</v>
      </c>
    </row>
    <row r="44" spans="1:40" s="219" customFormat="1" ht="57.75" customHeight="1">
      <c r="A44" s="356"/>
      <c r="B44" s="356"/>
      <c r="C44" s="356"/>
      <c r="D44" s="356"/>
      <c r="E44" s="356"/>
      <c r="F44" s="358"/>
      <c r="G44" s="356"/>
      <c r="H44" s="356"/>
      <c r="I44" s="349"/>
      <c r="J44" s="350"/>
      <c r="K44" s="351"/>
      <c r="L44" s="352"/>
      <c r="M44" s="257" t="s">
        <v>552</v>
      </c>
      <c r="N44" s="249" t="s">
        <v>553</v>
      </c>
      <c r="O44" s="250">
        <v>0</v>
      </c>
      <c r="P44" s="264">
        <v>1</v>
      </c>
      <c r="Q44" s="250">
        <v>0</v>
      </c>
      <c r="R44" s="264">
        <v>0.3</v>
      </c>
      <c r="S44" s="264">
        <v>1</v>
      </c>
      <c r="T44" s="272">
        <v>1</v>
      </c>
      <c r="U44" s="272">
        <v>1</v>
      </c>
      <c r="V44" s="354"/>
      <c r="W44" s="266" t="s">
        <v>463</v>
      </c>
      <c r="X44" s="347"/>
      <c r="Y44" s="347"/>
      <c r="Z44" s="347"/>
      <c r="AA44" s="347"/>
      <c r="AB44" s="347"/>
      <c r="AC44" s="347"/>
      <c r="AD44" s="347"/>
      <c r="AE44" s="347"/>
      <c r="AF44" s="347"/>
      <c r="AG44" s="347"/>
      <c r="AH44" s="344"/>
      <c r="AI44" s="344"/>
      <c r="AJ44" s="344"/>
      <c r="AK44" s="344"/>
      <c r="AL44" s="344"/>
      <c r="AM44" s="344"/>
    </row>
    <row r="45" spans="1:40" s="219" customFormat="1" ht="57" customHeight="1">
      <c r="A45" s="356"/>
      <c r="B45" s="356"/>
      <c r="C45" s="356"/>
      <c r="D45" s="356"/>
      <c r="E45" s="356"/>
      <c r="F45" s="358"/>
      <c r="G45" s="356"/>
      <c r="H45" s="356"/>
      <c r="I45" s="349"/>
      <c r="J45" s="350"/>
      <c r="K45" s="351"/>
      <c r="L45" s="352"/>
      <c r="M45" s="257" t="s">
        <v>557</v>
      </c>
      <c r="N45" s="249" t="s">
        <v>554</v>
      </c>
      <c r="O45" s="250">
        <v>0</v>
      </c>
      <c r="P45" s="264">
        <v>1</v>
      </c>
      <c r="Q45" s="250">
        <v>0</v>
      </c>
      <c r="R45" s="264">
        <v>1</v>
      </c>
      <c r="S45" s="264">
        <v>1</v>
      </c>
      <c r="T45" s="264">
        <v>1</v>
      </c>
      <c r="U45" s="264">
        <v>1</v>
      </c>
      <c r="V45" s="354"/>
      <c r="W45" s="266" t="s">
        <v>463</v>
      </c>
      <c r="X45" s="347"/>
      <c r="Y45" s="347"/>
      <c r="Z45" s="347"/>
      <c r="AA45" s="347"/>
      <c r="AB45" s="347"/>
      <c r="AC45" s="347"/>
      <c r="AD45" s="347"/>
      <c r="AE45" s="347"/>
      <c r="AF45" s="347"/>
      <c r="AG45" s="347"/>
      <c r="AH45" s="344"/>
      <c r="AI45" s="344"/>
      <c r="AJ45" s="344"/>
      <c r="AK45" s="344"/>
      <c r="AL45" s="344"/>
      <c r="AM45" s="344"/>
    </row>
    <row r="46" spans="1:40" s="219" customFormat="1" ht="72.75" customHeight="1">
      <c r="A46" s="356"/>
      <c r="B46" s="356"/>
      <c r="C46" s="356"/>
      <c r="D46" s="356"/>
      <c r="E46" s="356"/>
      <c r="F46" s="358"/>
      <c r="G46" s="356"/>
      <c r="H46" s="356"/>
      <c r="I46" s="349"/>
      <c r="J46" s="350"/>
      <c r="K46" s="351"/>
      <c r="L46" s="352"/>
      <c r="M46" s="257" t="s">
        <v>555</v>
      </c>
      <c r="N46" s="249" t="s">
        <v>556</v>
      </c>
      <c r="O46" s="250">
        <v>0</v>
      </c>
      <c r="P46" s="264">
        <v>0.5</v>
      </c>
      <c r="Q46" s="250">
        <v>0</v>
      </c>
      <c r="R46" s="264">
        <v>0.1</v>
      </c>
      <c r="S46" s="264">
        <v>0.15</v>
      </c>
      <c r="T46" s="264">
        <v>0.15</v>
      </c>
      <c r="U46" s="264">
        <v>0.1</v>
      </c>
      <c r="V46" s="354"/>
      <c r="W46" s="266" t="s">
        <v>463</v>
      </c>
      <c r="X46" s="347"/>
      <c r="Y46" s="347"/>
      <c r="Z46" s="347"/>
      <c r="AA46" s="347"/>
      <c r="AB46" s="347"/>
      <c r="AC46" s="347"/>
      <c r="AD46" s="347"/>
      <c r="AE46" s="347"/>
      <c r="AF46" s="347"/>
      <c r="AG46" s="347"/>
      <c r="AH46" s="344"/>
      <c r="AI46" s="344"/>
      <c r="AJ46" s="344"/>
      <c r="AK46" s="344"/>
      <c r="AL46" s="344"/>
      <c r="AM46" s="344"/>
    </row>
    <row r="47" spans="1:40" s="219" customFormat="1" ht="25.5">
      <c r="A47" s="356"/>
      <c r="B47" s="356"/>
      <c r="C47" s="356"/>
      <c r="D47" s="356"/>
      <c r="E47" s="356"/>
      <c r="F47" s="359"/>
      <c r="G47" s="356"/>
      <c r="H47" s="356"/>
      <c r="I47" s="349"/>
      <c r="J47" s="350"/>
      <c r="K47" s="351"/>
      <c r="L47" s="352"/>
      <c r="M47" s="261" t="s">
        <v>525</v>
      </c>
      <c r="N47" s="249" t="s">
        <v>573</v>
      </c>
      <c r="O47" s="250">
        <v>0</v>
      </c>
      <c r="P47" s="258">
        <v>9</v>
      </c>
      <c r="Q47" s="250">
        <v>0</v>
      </c>
      <c r="R47" s="258">
        <v>3</v>
      </c>
      <c r="S47" s="258">
        <v>6</v>
      </c>
      <c r="T47" s="258">
        <v>0</v>
      </c>
      <c r="U47" s="258">
        <v>0</v>
      </c>
      <c r="V47" s="355"/>
      <c r="W47" s="266" t="s">
        <v>463</v>
      </c>
      <c r="X47" s="348"/>
      <c r="Y47" s="348"/>
      <c r="Z47" s="348"/>
      <c r="AA47" s="348"/>
      <c r="AB47" s="348"/>
      <c r="AC47" s="348"/>
      <c r="AD47" s="348"/>
      <c r="AE47" s="348"/>
      <c r="AF47" s="348"/>
      <c r="AG47" s="348"/>
      <c r="AH47" s="345"/>
      <c r="AI47" s="345"/>
      <c r="AJ47" s="345"/>
      <c r="AK47" s="345"/>
      <c r="AL47" s="345"/>
      <c r="AM47" s="345"/>
    </row>
    <row r="49" spans="8:41">
      <c r="H49" s="160"/>
      <c r="AH49" s="290">
        <f t="shared" ref="AH49:AM49" si="0">SUM(AH13:AH47)</f>
        <v>1305217441.72</v>
      </c>
      <c r="AI49" s="290">
        <f t="shared" si="0"/>
        <v>17056459.719999999</v>
      </c>
      <c r="AJ49" s="290">
        <f t="shared" si="0"/>
        <v>322499589</v>
      </c>
      <c r="AK49" s="290">
        <f t="shared" si="0"/>
        <v>321366839</v>
      </c>
      <c r="AL49" s="290">
        <f t="shared" si="0"/>
        <v>321790521</v>
      </c>
      <c r="AM49" s="290">
        <f t="shared" si="0"/>
        <v>322504033</v>
      </c>
    </row>
    <row r="50" spans="8:41">
      <c r="H50" s="161"/>
    </row>
    <row r="51" spans="8:41">
      <c r="H51" s="160"/>
    </row>
    <row r="52" spans="8:41" s="4" customFormat="1">
      <c r="H52" s="161"/>
      <c r="AF52" s="183"/>
      <c r="AG52" s="183"/>
      <c r="AH52" s="283" t="e">
        <f>AH49+#REF!</f>
        <v>#REF!</v>
      </c>
      <c r="AJ52" s="287">
        <v>268170923</v>
      </c>
      <c r="AK52" s="288">
        <v>268170923</v>
      </c>
      <c r="AL52" s="288">
        <v>268170923</v>
      </c>
      <c r="AM52" s="288">
        <v>268170923</v>
      </c>
      <c r="AN52" s="289" t="s">
        <v>613</v>
      </c>
      <c r="AO52" s="220"/>
    </row>
    <row r="53" spans="8:41" s="4" customFormat="1">
      <c r="H53" s="161"/>
      <c r="AF53" s="183"/>
      <c r="AG53" s="183"/>
      <c r="AH53" s="282"/>
      <c r="AN53" s="289" t="s">
        <v>614</v>
      </c>
      <c r="AO53" s="220"/>
    </row>
    <row r="55" spans="8:41">
      <c r="AF55" s="338" t="s">
        <v>604</v>
      </c>
      <c r="AG55" s="338"/>
      <c r="AH55" s="342">
        <f>'[1]PROG PROY PSDI CIAAAT'!$G$36</f>
        <v>1160454794.8000002</v>
      </c>
      <c r="AI55" s="282"/>
    </row>
    <row r="56" spans="8:41">
      <c r="AF56" s="338"/>
      <c r="AG56" s="338"/>
      <c r="AH56" s="342"/>
    </row>
    <row r="57" spans="8:41">
      <c r="AF57" s="339" t="s">
        <v>612</v>
      </c>
      <c r="AG57" s="339"/>
      <c r="AH57" s="286">
        <v>157852834</v>
      </c>
    </row>
    <row r="58" spans="8:41">
      <c r="AF58" s="270"/>
      <c r="AG58" s="270"/>
      <c r="AH58" s="263"/>
    </row>
    <row r="59" spans="8:41">
      <c r="AF59" s="340" t="s">
        <v>610</v>
      </c>
      <c r="AG59" s="341"/>
      <c r="AH59" s="271">
        <f>SUM(AH55:AH57)</f>
        <v>1318307628.8000002</v>
      </c>
    </row>
    <row r="63" spans="8:41" s="4" customFormat="1">
      <c r="AF63" s="183"/>
      <c r="AG63" s="183"/>
      <c r="AH63" s="263"/>
      <c r="AN63" s="220"/>
      <c r="AO63" s="220"/>
    </row>
    <row r="64" spans="8:41" ht="15" customHeight="1">
      <c r="AF64" s="381" t="e">
        <f>AH49+#REF!</f>
        <v>#REF!</v>
      </c>
      <c r="AG64" s="381"/>
      <c r="AH64" s="4" t="s">
        <v>611</v>
      </c>
    </row>
  </sheetData>
  <autoFilter ref="A10:AM1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autoFilter>
  <mergeCells count="271">
    <mergeCell ref="AF64:AG64"/>
    <mergeCell ref="A8:AM8"/>
    <mergeCell ref="A9:G9"/>
    <mergeCell ref="A10:AM10"/>
    <mergeCell ref="A11:A12"/>
    <mergeCell ref="B11:B12"/>
    <mergeCell ref="C11:C12"/>
    <mergeCell ref="D11:D12"/>
    <mergeCell ref="E11:E12"/>
    <mergeCell ref="F11:F12"/>
    <mergeCell ref="G11:G12"/>
    <mergeCell ref="Q11:U11"/>
    <mergeCell ref="V11:V12"/>
    <mergeCell ref="W11:W12"/>
    <mergeCell ref="X11:AG11"/>
    <mergeCell ref="AH11:AH12"/>
    <mergeCell ref="AI11:AM11"/>
    <mergeCell ref="H11:I11"/>
    <mergeCell ref="J11:J12"/>
    <mergeCell ref="K11:K12"/>
    <mergeCell ref="L11:L12"/>
    <mergeCell ref="M11:M12"/>
    <mergeCell ref="N11:P11"/>
    <mergeCell ref="A13:A20"/>
    <mergeCell ref="B13:B20"/>
    <mergeCell ref="C13:C20"/>
    <mergeCell ref="D13:D20"/>
    <mergeCell ref="E13:E20"/>
    <mergeCell ref="F13:F20"/>
    <mergeCell ref="G13:G20"/>
    <mergeCell ref="H13:H20"/>
    <mergeCell ref="I13:I17"/>
    <mergeCell ref="J13:J17"/>
    <mergeCell ref="K13:K20"/>
    <mergeCell ref="I18:I20"/>
    <mergeCell ref="J18:J20"/>
    <mergeCell ref="AK13:AK17"/>
    <mergeCell ref="AL13:AL17"/>
    <mergeCell ref="AM13:AM17"/>
    <mergeCell ref="AB13:AB17"/>
    <mergeCell ref="AC13:AC17"/>
    <mergeCell ref="AD13:AD17"/>
    <mergeCell ref="AE13:AE17"/>
    <mergeCell ref="AF13:AF17"/>
    <mergeCell ref="AG13:AG17"/>
    <mergeCell ref="L18:L20"/>
    <mergeCell ref="V18:V20"/>
    <mergeCell ref="X18:X20"/>
    <mergeCell ref="Y18:Y20"/>
    <mergeCell ref="Z18:Z20"/>
    <mergeCell ref="AA18:AA20"/>
    <mergeCell ref="AH13:AH17"/>
    <mergeCell ref="AI13:AI17"/>
    <mergeCell ref="AJ13:AJ17"/>
    <mergeCell ref="L13:L17"/>
    <mergeCell ref="V13:V17"/>
    <mergeCell ref="X13:X17"/>
    <mergeCell ref="Y13:Y17"/>
    <mergeCell ref="Z13:Z17"/>
    <mergeCell ref="AA13:AA17"/>
    <mergeCell ref="AH18:AH20"/>
    <mergeCell ref="AI18:AI20"/>
    <mergeCell ref="AJ18:AJ20"/>
    <mergeCell ref="AK18:AK20"/>
    <mergeCell ref="AL18:AL20"/>
    <mergeCell ref="AM18:AM20"/>
    <mergeCell ref="AB18:AB20"/>
    <mergeCell ref="AC18:AC20"/>
    <mergeCell ref="AD18:AD20"/>
    <mergeCell ref="AE18:AE20"/>
    <mergeCell ref="AF18:AF20"/>
    <mergeCell ref="AG18:AG20"/>
    <mergeCell ref="AI21:AI27"/>
    <mergeCell ref="AJ21:AJ27"/>
    <mergeCell ref="AK21:AK27"/>
    <mergeCell ref="AL21:AL27"/>
    <mergeCell ref="AM21:AM27"/>
    <mergeCell ref="AG21:AG27"/>
    <mergeCell ref="AH21:AH27"/>
    <mergeCell ref="I28:I29"/>
    <mergeCell ref="J28:J29"/>
    <mergeCell ref="L28:L29"/>
    <mergeCell ref="V28:V29"/>
    <mergeCell ref="X28:X29"/>
    <mergeCell ref="AC21:AC27"/>
    <mergeCell ref="AD21:AD27"/>
    <mergeCell ref="AE21:AE27"/>
    <mergeCell ref="AF21:AF27"/>
    <mergeCell ref="V21:V27"/>
    <mergeCell ref="X21:X27"/>
    <mergeCell ref="Y21:Y27"/>
    <mergeCell ref="Z21:Z27"/>
    <mergeCell ref="AA21:AA27"/>
    <mergeCell ref="AB21:AB27"/>
    <mergeCell ref="I21:I27"/>
    <mergeCell ref="J21:J27"/>
    <mergeCell ref="AK28:AK29"/>
    <mergeCell ref="AL28:AL29"/>
    <mergeCell ref="AM28:AM29"/>
    <mergeCell ref="I30:I31"/>
    <mergeCell ref="J30:J31"/>
    <mergeCell ref="L30:L31"/>
    <mergeCell ref="V30:V31"/>
    <mergeCell ref="X30:X31"/>
    <mergeCell ref="Y30:Y31"/>
    <mergeCell ref="Z30:Z31"/>
    <mergeCell ref="AE28:AE29"/>
    <mergeCell ref="AF28:AF29"/>
    <mergeCell ref="AG28:AG29"/>
    <mergeCell ref="AH28:AH29"/>
    <mergeCell ref="AI28:AI29"/>
    <mergeCell ref="AJ28:AJ29"/>
    <mergeCell ref="Y28:Y29"/>
    <mergeCell ref="Z28:Z29"/>
    <mergeCell ref="AA28:AA29"/>
    <mergeCell ref="AB28:AB29"/>
    <mergeCell ref="AC28:AC29"/>
    <mergeCell ref="AD28:AD29"/>
    <mergeCell ref="K21:K33"/>
    <mergeCell ref="L21:L27"/>
    <mergeCell ref="AM30:AM31"/>
    <mergeCell ref="I32:I33"/>
    <mergeCell ref="J32:J33"/>
    <mergeCell ref="L32:L33"/>
    <mergeCell ref="V32:V33"/>
    <mergeCell ref="X32:X33"/>
    <mergeCell ref="Y32:Y33"/>
    <mergeCell ref="Z32:Z33"/>
    <mergeCell ref="AA32:AA33"/>
    <mergeCell ref="AB32:AB33"/>
    <mergeCell ref="AG30:AG31"/>
    <mergeCell ref="AH30:AH31"/>
    <mergeCell ref="AI30:AI31"/>
    <mergeCell ref="AJ30:AJ31"/>
    <mergeCell ref="AK30:AK31"/>
    <mergeCell ref="AL30:AL31"/>
    <mergeCell ref="AA30:AA31"/>
    <mergeCell ref="AB30:AB31"/>
    <mergeCell ref="AC30:AC31"/>
    <mergeCell ref="AD30:AD31"/>
    <mergeCell ref="AE30:AE31"/>
    <mergeCell ref="AF30:AF31"/>
    <mergeCell ref="AL32:AL33"/>
    <mergeCell ref="AM32:AM33"/>
    <mergeCell ref="H35:H39"/>
    <mergeCell ref="I35:I36"/>
    <mergeCell ref="J35:J36"/>
    <mergeCell ref="K35:K39"/>
    <mergeCell ref="AC32:AC33"/>
    <mergeCell ref="AD32:AD33"/>
    <mergeCell ref="AE32:AE33"/>
    <mergeCell ref="AF32:AF33"/>
    <mergeCell ref="L40:L42"/>
    <mergeCell ref="V40:V42"/>
    <mergeCell ref="X40:X42"/>
    <mergeCell ref="Y40:Y42"/>
    <mergeCell ref="AI32:AI33"/>
    <mergeCell ref="AJ32:AJ33"/>
    <mergeCell ref="AK32:AK33"/>
    <mergeCell ref="A21:A33"/>
    <mergeCell ref="B21:B33"/>
    <mergeCell ref="C21:C33"/>
    <mergeCell ref="D21:D33"/>
    <mergeCell ref="E21:E33"/>
    <mergeCell ref="AI35:AI36"/>
    <mergeCell ref="AJ35:AJ36"/>
    <mergeCell ref="AK35:AK36"/>
    <mergeCell ref="L35:L36"/>
    <mergeCell ref="V35:V36"/>
    <mergeCell ref="X35:X36"/>
    <mergeCell ref="Y35:Y36"/>
    <mergeCell ref="Z35:Z36"/>
    <mergeCell ref="AA35:AA36"/>
    <mergeCell ref="AG32:AG33"/>
    <mergeCell ref="AH32:AH33"/>
    <mergeCell ref="G21:G33"/>
    <mergeCell ref="H21:H33"/>
    <mergeCell ref="F21:F33"/>
    <mergeCell ref="A35:A39"/>
    <mergeCell ref="B35:B39"/>
    <mergeCell ref="AL35:AL36"/>
    <mergeCell ref="AM35:AM36"/>
    <mergeCell ref="AB35:AB36"/>
    <mergeCell ref="AC35:AC36"/>
    <mergeCell ref="AD35:AD36"/>
    <mergeCell ref="AE35:AE36"/>
    <mergeCell ref="AF35:AF36"/>
    <mergeCell ref="AG35:AG36"/>
    <mergeCell ref="AD37:AD39"/>
    <mergeCell ref="AE37:AE39"/>
    <mergeCell ref="AH35:AH36"/>
    <mergeCell ref="AL37:AL39"/>
    <mergeCell ref="AM37:AM39"/>
    <mergeCell ref="AG37:AG39"/>
    <mergeCell ref="AH37:AH39"/>
    <mergeCell ref="AI37:AI39"/>
    <mergeCell ref="AJ37:AJ39"/>
    <mergeCell ref="AK37:AK39"/>
    <mergeCell ref="A40:A42"/>
    <mergeCell ref="B40:B42"/>
    <mergeCell ref="C40:C42"/>
    <mergeCell ref="D40:D42"/>
    <mergeCell ref="E40:E42"/>
    <mergeCell ref="G40:G42"/>
    <mergeCell ref="H40:H42"/>
    <mergeCell ref="I40:I42"/>
    <mergeCell ref="AF37:AF39"/>
    <mergeCell ref="Z37:Z39"/>
    <mergeCell ref="AA37:AA39"/>
    <mergeCell ref="AB37:AB39"/>
    <mergeCell ref="AC37:AC39"/>
    <mergeCell ref="C35:C39"/>
    <mergeCell ref="D35:D39"/>
    <mergeCell ref="E35:E39"/>
    <mergeCell ref="G35:G39"/>
    <mergeCell ref="I37:I39"/>
    <mergeCell ref="J37:J39"/>
    <mergeCell ref="L37:L39"/>
    <mergeCell ref="V37:V39"/>
    <mergeCell ref="X37:X39"/>
    <mergeCell ref="Y37:Y39"/>
    <mergeCell ref="F34:F42"/>
    <mergeCell ref="AL40:AL42"/>
    <mergeCell ref="AM40:AM42"/>
    <mergeCell ref="A43:A47"/>
    <mergeCell ref="B43:B47"/>
    <mergeCell ref="C43:C47"/>
    <mergeCell ref="D43:D47"/>
    <mergeCell ref="E43:E47"/>
    <mergeCell ref="F43:F47"/>
    <mergeCell ref="G43:G47"/>
    <mergeCell ref="H43:H47"/>
    <mergeCell ref="AF40:AF42"/>
    <mergeCell ref="AG40:AG42"/>
    <mergeCell ref="AH40:AH42"/>
    <mergeCell ref="AI40:AI42"/>
    <mergeCell ref="AJ40:AJ42"/>
    <mergeCell ref="AK40:AK42"/>
    <mergeCell ref="Z40:Z42"/>
    <mergeCell ref="AA40:AA42"/>
    <mergeCell ref="AB40:AB42"/>
    <mergeCell ref="AC40:AC42"/>
    <mergeCell ref="AD40:AD42"/>
    <mergeCell ref="AE40:AE42"/>
    <mergeCell ref="J40:J42"/>
    <mergeCell ref="K40:K42"/>
    <mergeCell ref="Y43:Y47"/>
    <mergeCell ref="Z43:Z47"/>
    <mergeCell ref="AA43:AA47"/>
    <mergeCell ref="AB43:AB47"/>
    <mergeCell ref="AC43:AC47"/>
    <mergeCell ref="AD43:AD47"/>
    <mergeCell ref="I43:I47"/>
    <mergeCell ref="J43:J47"/>
    <mergeCell ref="K43:K47"/>
    <mergeCell ref="L43:L47"/>
    <mergeCell ref="V43:V47"/>
    <mergeCell ref="X43:X47"/>
    <mergeCell ref="AF55:AG56"/>
    <mergeCell ref="AF57:AG57"/>
    <mergeCell ref="AF59:AG59"/>
    <mergeCell ref="AH55:AH56"/>
    <mergeCell ref="AK43:AK47"/>
    <mergeCell ref="AL43:AL47"/>
    <mergeCell ref="AM43:AM47"/>
    <mergeCell ref="AE43:AE47"/>
    <mergeCell ref="AF43:AF47"/>
    <mergeCell ref="AG43:AG47"/>
    <mergeCell ref="AH43:AH47"/>
    <mergeCell ref="AI43:AI47"/>
    <mergeCell ref="AJ43:AJ47"/>
  </mergeCells>
  <pageMargins left="1.1417322834645669" right="0.15748031496062992" top="0.15748031496062992" bottom="0.15748031496062992" header="0.31496062992125984" footer="0.31496062992125984"/>
  <pageSetup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workbookViewId="0">
      <selection activeCell="K3" sqref="K3"/>
    </sheetView>
  </sheetViews>
  <sheetFormatPr baseColWidth="10" defaultRowHeight="15"/>
  <cols>
    <col min="1" max="2" width="6.7109375" style="225" customWidth="1"/>
    <col min="3" max="3" width="12.7109375" style="225" customWidth="1"/>
    <col min="4" max="4" width="45.7109375" style="224" customWidth="1"/>
    <col min="5" max="5" width="36.7109375" style="224" customWidth="1"/>
    <col min="6" max="12" width="14.5703125" style="224" customWidth="1"/>
    <col min="13" max="16384" width="11.42578125" style="224"/>
  </cols>
  <sheetData>
    <row r="2" spans="1:12">
      <c r="F2" s="231" t="s">
        <v>544</v>
      </c>
      <c r="G2" s="232">
        <v>0.25</v>
      </c>
      <c r="H2" s="231" t="s">
        <v>545</v>
      </c>
      <c r="I2" s="232">
        <v>0.35</v>
      </c>
      <c r="J2" s="231" t="s">
        <v>546</v>
      </c>
      <c r="K2" s="232">
        <v>0.4</v>
      </c>
      <c r="L2" s="233">
        <f>G2+I2+K2</f>
        <v>1</v>
      </c>
    </row>
    <row r="3" spans="1:12">
      <c r="A3" s="228" t="s">
        <v>539</v>
      </c>
      <c r="B3" s="228" t="s">
        <v>488</v>
      </c>
      <c r="C3" s="228" t="s">
        <v>539</v>
      </c>
      <c r="D3" s="228" t="s">
        <v>540</v>
      </c>
      <c r="E3" s="228" t="s">
        <v>301</v>
      </c>
      <c r="F3" s="227" t="s">
        <v>541</v>
      </c>
      <c r="G3" s="227" t="s">
        <v>542</v>
      </c>
      <c r="H3" s="227" t="s">
        <v>541</v>
      </c>
      <c r="I3" s="227" t="s">
        <v>542</v>
      </c>
      <c r="J3" s="227" t="s">
        <v>541</v>
      </c>
      <c r="K3" s="227" t="s">
        <v>542</v>
      </c>
      <c r="L3" s="227" t="s">
        <v>543</v>
      </c>
    </row>
    <row r="4" spans="1:12" ht="45">
      <c r="A4" s="229">
        <v>1</v>
      </c>
      <c r="B4" s="241">
        <v>1</v>
      </c>
      <c r="C4" s="229" t="s">
        <v>532</v>
      </c>
      <c r="D4" s="230" t="s">
        <v>464</v>
      </c>
      <c r="E4" s="238" t="s">
        <v>471</v>
      </c>
      <c r="F4" s="229">
        <v>4</v>
      </c>
      <c r="G4" s="236">
        <f>F4/$F$17</f>
        <v>0.10810810810810811</v>
      </c>
      <c r="H4" s="229">
        <v>5</v>
      </c>
      <c r="I4" s="236">
        <f>H4/$H$17</f>
        <v>0.12820512820512819</v>
      </c>
      <c r="J4" s="229">
        <v>3</v>
      </c>
      <c r="K4" s="236">
        <f>J4/$J$17</f>
        <v>0.11538461538461539</v>
      </c>
      <c r="L4" s="237">
        <f>G4*$G$2+I4*$I$2+K4*$K$2</f>
        <v>0.11805266805266805</v>
      </c>
    </row>
    <row r="5" spans="1:12" ht="45">
      <c r="A5" s="229">
        <v>2</v>
      </c>
      <c r="B5" s="241">
        <v>1</v>
      </c>
      <c r="C5" s="229" t="s">
        <v>532</v>
      </c>
      <c r="D5" s="230" t="s">
        <v>497</v>
      </c>
      <c r="E5" s="238" t="s">
        <v>471</v>
      </c>
      <c r="F5" s="229">
        <v>4</v>
      </c>
      <c r="G5" s="236">
        <f t="shared" ref="G5:G16" si="0">F5/$F$17</f>
        <v>0.10810810810810811</v>
      </c>
      <c r="H5" s="229">
        <v>5</v>
      </c>
      <c r="I5" s="236">
        <f t="shared" ref="I5:I16" si="1">H5/$H$17</f>
        <v>0.12820512820512819</v>
      </c>
      <c r="J5" s="229">
        <v>2</v>
      </c>
      <c r="K5" s="236">
        <f t="shared" ref="K5:K16" si="2">J5/$J$17</f>
        <v>7.6923076923076927E-2</v>
      </c>
      <c r="L5" s="237">
        <f t="shared" ref="L5:L16" si="3">G5*$G$2+I5*$I$2+K5*$K$2</f>
        <v>0.10266805266805266</v>
      </c>
    </row>
    <row r="6" spans="1:12" ht="60">
      <c r="A6" s="229">
        <v>3</v>
      </c>
      <c r="B6" s="229">
        <v>2</v>
      </c>
      <c r="C6" s="229" t="s">
        <v>533</v>
      </c>
      <c r="D6" s="230" t="s">
        <v>465</v>
      </c>
      <c r="E6" s="240" t="s">
        <v>472</v>
      </c>
      <c r="F6" s="229">
        <v>3</v>
      </c>
      <c r="G6" s="236">
        <f t="shared" si="0"/>
        <v>8.1081081081081086E-2</v>
      </c>
      <c r="H6" s="229">
        <v>4</v>
      </c>
      <c r="I6" s="236">
        <f t="shared" si="1"/>
        <v>0.10256410256410256</v>
      </c>
      <c r="J6" s="229">
        <v>3</v>
      </c>
      <c r="K6" s="236">
        <f t="shared" si="2"/>
        <v>0.11538461538461539</v>
      </c>
      <c r="L6" s="237">
        <f t="shared" si="3"/>
        <v>0.10232155232155232</v>
      </c>
    </row>
    <row r="7" spans="1:12" ht="45">
      <c r="A7" s="229">
        <v>4</v>
      </c>
      <c r="B7" s="229">
        <v>2</v>
      </c>
      <c r="C7" s="229" t="s">
        <v>533</v>
      </c>
      <c r="D7" s="230" t="s">
        <v>466</v>
      </c>
      <c r="E7" s="240" t="s">
        <v>472</v>
      </c>
      <c r="F7" s="229">
        <v>3</v>
      </c>
      <c r="G7" s="236">
        <f t="shared" si="0"/>
        <v>8.1081081081081086E-2</v>
      </c>
      <c r="H7" s="229">
        <v>4</v>
      </c>
      <c r="I7" s="236">
        <f t="shared" si="1"/>
        <v>0.10256410256410256</v>
      </c>
      <c r="J7" s="229">
        <v>2</v>
      </c>
      <c r="K7" s="236">
        <f t="shared" si="2"/>
        <v>7.6923076923076927E-2</v>
      </c>
      <c r="L7" s="237">
        <f t="shared" si="3"/>
        <v>8.6936936936936937E-2</v>
      </c>
    </row>
    <row r="8" spans="1:12" ht="60">
      <c r="A8" s="229">
        <v>5</v>
      </c>
      <c r="B8" s="241">
        <v>3</v>
      </c>
      <c r="C8" s="229" t="s">
        <v>534</v>
      </c>
      <c r="D8" s="230" t="s">
        <v>526</v>
      </c>
      <c r="E8" s="239" t="s">
        <v>485</v>
      </c>
      <c r="F8" s="229">
        <v>2</v>
      </c>
      <c r="G8" s="236">
        <f t="shared" si="0"/>
        <v>5.4054054054054057E-2</v>
      </c>
      <c r="H8" s="229">
        <v>3</v>
      </c>
      <c r="I8" s="236">
        <f t="shared" si="1"/>
        <v>7.6923076923076927E-2</v>
      </c>
      <c r="J8" s="229">
        <v>3</v>
      </c>
      <c r="K8" s="236">
        <f t="shared" si="2"/>
        <v>0.11538461538461539</v>
      </c>
      <c r="L8" s="237">
        <f t="shared" si="3"/>
        <v>8.6590436590436595E-2</v>
      </c>
    </row>
    <row r="9" spans="1:12" ht="45">
      <c r="A9" s="229">
        <v>6</v>
      </c>
      <c r="B9" s="241">
        <v>3</v>
      </c>
      <c r="C9" s="229" t="s">
        <v>534</v>
      </c>
      <c r="D9" s="230" t="s">
        <v>527</v>
      </c>
      <c r="E9" s="240" t="s">
        <v>472</v>
      </c>
      <c r="F9" s="229">
        <v>3</v>
      </c>
      <c r="G9" s="236">
        <f t="shared" si="0"/>
        <v>8.1081081081081086E-2</v>
      </c>
      <c r="H9" s="229">
        <v>3</v>
      </c>
      <c r="I9" s="236">
        <f t="shared" si="1"/>
        <v>7.6923076923076927E-2</v>
      </c>
      <c r="J9" s="229">
        <v>2</v>
      </c>
      <c r="K9" s="236">
        <f t="shared" si="2"/>
        <v>7.6923076923076927E-2</v>
      </c>
      <c r="L9" s="237">
        <f t="shared" si="3"/>
        <v>7.7962577962577967E-2</v>
      </c>
    </row>
    <row r="10" spans="1:12" ht="60">
      <c r="A10" s="229">
        <v>7</v>
      </c>
      <c r="B10" s="241">
        <v>3</v>
      </c>
      <c r="C10" s="229" t="s">
        <v>534</v>
      </c>
      <c r="D10" s="230" t="s">
        <v>467</v>
      </c>
      <c r="E10" s="240" t="s">
        <v>472</v>
      </c>
      <c r="F10" s="229">
        <v>3</v>
      </c>
      <c r="G10" s="236">
        <f t="shared" si="0"/>
        <v>8.1081081081081086E-2</v>
      </c>
      <c r="H10" s="229">
        <v>3</v>
      </c>
      <c r="I10" s="236">
        <f t="shared" si="1"/>
        <v>7.6923076923076927E-2</v>
      </c>
      <c r="J10" s="229">
        <v>1</v>
      </c>
      <c r="K10" s="236">
        <f t="shared" si="2"/>
        <v>3.8461538461538464E-2</v>
      </c>
      <c r="L10" s="237">
        <f t="shared" si="3"/>
        <v>6.2577962577962581E-2</v>
      </c>
    </row>
    <row r="11" spans="1:12" ht="30">
      <c r="A11" s="229">
        <v>8</v>
      </c>
      <c r="B11" s="241">
        <v>3</v>
      </c>
      <c r="C11" s="229" t="s">
        <v>534</v>
      </c>
      <c r="D11" s="230" t="s">
        <v>468</v>
      </c>
      <c r="E11" s="240" t="s">
        <v>472</v>
      </c>
      <c r="F11" s="229">
        <v>3</v>
      </c>
      <c r="G11" s="236">
        <f t="shared" si="0"/>
        <v>8.1081081081081086E-2</v>
      </c>
      <c r="H11" s="229">
        <v>3</v>
      </c>
      <c r="I11" s="236">
        <f t="shared" si="1"/>
        <v>7.6923076923076927E-2</v>
      </c>
      <c r="J11" s="229">
        <v>1</v>
      </c>
      <c r="K11" s="236">
        <f t="shared" si="2"/>
        <v>3.8461538461538464E-2</v>
      </c>
      <c r="L11" s="237">
        <f t="shared" si="3"/>
        <v>6.2577962577962581E-2</v>
      </c>
    </row>
    <row r="12" spans="1:12" ht="45">
      <c r="A12" s="229">
        <v>9</v>
      </c>
      <c r="B12" s="229">
        <v>4</v>
      </c>
      <c r="C12" s="229" t="s">
        <v>535</v>
      </c>
      <c r="D12" s="230" t="s">
        <v>528</v>
      </c>
      <c r="E12" s="242" t="s">
        <v>473</v>
      </c>
      <c r="F12" s="229">
        <v>1</v>
      </c>
      <c r="G12" s="236">
        <f t="shared" si="0"/>
        <v>2.7027027027027029E-2</v>
      </c>
      <c r="H12" s="229">
        <v>2</v>
      </c>
      <c r="I12" s="236">
        <f t="shared" si="1"/>
        <v>5.128205128205128E-2</v>
      </c>
      <c r="J12" s="229">
        <v>3</v>
      </c>
      <c r="K12" s="236">
        <f t="shared" si="2"/>
        <v>0.11538461538461539</v>
      </c>
      <c r="L12" s="237">
        <f t="shared" si="3"/>
        <v>7.0859320859320868E-2</v>
      </c>
    </row>
    <row r="13" spans="1:12" ht="30">
      <c r="A13" s="229">
        <v>10</v>
      </c>
      <c r="B13" s="229">
        <v>4</v>
      </c>
      <c r="C13" s="229" t="s">
        <v>536</v>
      </c>
      <c r="D13" s="230" t="s">
        <v>469</v>
      </c>
      <c r="E13" s="240" t="s">
        <v>472</v>
      </c>
      <c r="F13" s="229">
        <v>3</v>
      </c>
      <c r="G13" s="236">
        <f t="shared" si="0"/>
        <v>8.1081081081081086E-2</v>
      </c>
      <c r="H13" s="229">
        <v>2</v>
      </c>
      <c r="I13" s="236">
        <f t="shared" si="1"/>
        <v>5.128205128205128E-2</v>
      </c>
      <c r="J13" s="229">
        <v>2</v>
      </c>
      <c r="K13" s="236">
        <f t="shared" si="2"/>
        <v>7.6923076923076927E-2</v>
      </c>
      <c r="L13" s="237">
        <f t="shared" si="3"/>
        <v>6.8988218988218997E-2</v>
      </c>
    </row>
    <row r="14" spans="1:12" ht="60">
      <c r="A14" s="229">
        <v>11</v>
      </c>
      <c r="B14" s="229">
        <v>4</v>
      </c>
      <c r="C14" s="229" t="s">
        <v>536</v>
      </c>
      <c r="D14" s="230" t="s">
        <v>529</v>
      </c>
      <c r="E14" s="239" t="s">
        <v>495</v>
      </c>
      <c r="F14" s="229">
        <v>2</v>
      </c>
      <c r="G14" s="236">
        <f t="shared" si="0"/>
        <v>5.4054054054054057E-2</v>
      </c>
      <c r="H14" s="229">
        <v>2</v>
      </c>
      <c r="I14" s="236">
        <f t="shared" si="1"/>
        <v>5.128205128205128E-2</v>
      </c>
      <c r="J14" s="229">
        <v>1</v>
      </c>
      <c r="K14" s="236">
        <f t="shared" si="2"/>
        <v>3.8461538461538464E-2</v>
      </c>
      <c r="L14" s="237">
        <f t="shared" si="3"/>
        <v>4.6846846846846847E-2</v>
      </c>
    </row>
    <row r="15" spans="1:12" ht="45">
      <c r="A15" s="229">
        <v>12</v>
      </c>
      <c r="B15" s="229">
        <v>4</v>
      </c>
      <c r="C15" s="229" t="s">
        <v>537</v>
      </c>
      <c r="D15" s="230" t="s">
        <v>530</v>
      </c>
      <c r="E15" s="239" t="s">
        <v>496</v>
      </c>
      <c r="F15" s="229">
        <v>2</v>
      </c>
      <c r="G15" s="236">
        <f t="shared" si="0"/>
        <v>5.4054054054054057E-2</v>
      </c>
      <c r="H15" s="229">
        <v>2</v>
      </c>
      <c r="I15" s="236">
        <f t="shared" si="1"/>
        <v>5.128205128205128E-2</v>
      </c>
      <c r="J15" s="229">
        <v>1</v>
      </c>
      <c r="K15" s="236">
        <f t="shared" si="2"/>
        <v>3.8461538461538464E-2</v>
      </c>
      <c r="L15" s="237">
        <f t="shared" si="3"/>
        <v>4.6846846846846847E-2</v>
      </c>
    </row>
    <row r="16" spans="1:12" ht="60">
      <c r="A16" s="229">
        <v>13</v>
      </c>
      <c r="B16" s="241">
        <v>5</v>
      </c>
      <c r="C16" s="229" t="s">
        <v>538</v>
      </c>
      <c r="D16" s="230" t="s">
        <v>531</v>
      </c>
      <c r="E16" s="238" t="s">
        <v>471</v>
      </c>
      <c r="F16" s="229">
        <v>4</v>
      </c>
      <c r="G16" s="236">
        <f t="shared" si="0"/>
        <v>0.10810810810810811</v>
      </c>
      <c r="H16" s="229">
        <v>1</v>
      </c>
      <c r="I16" s="236">
        <f t="shared" si="1"/>
        <v>2.564102564102564E-2</v>
      </c>
      <c r="J16" s="229">
        <v>2</v>
      </c>
      <c r="K16" s="236">
        <f t="shared" si="2"/>
        <v>7.6923076923076927E-2</v>
      </c>
      <c r="L16" s="237">
        <f t="shared" si="3"/>
        <v>6.677061677061677E-2</v>
      </c>
    </row>
    <row r="17" spans="2:12">
      <c r="B17" s="226"/>
      <c r="C17" s="226"/>
      <c r="D17"/>
      <c r="E17"/>
      <c r="F17" s="234">
        <f t="shared" ref="F17:L17" si="4">SUM(F4:F16)</f>
        <v>37</v>
      </c>
      <c r="G17" s="235">
        <f t="shared" si="4"/>
        <v>1.0000000000000002</v>
      </c>
      <c r="H17" s="234">
        <f t="shared" si="4"/>
        <v>39</v>
      </c>
      <c r="I17" s="235">
        <f t="shared" si="4"/>
        <v>0.99999999999999989</v>
      </c>
      <c r="J17" s="234">
        <f t="shared" si="4"/>
        <v>26</v>
      </c>
      <c r="K17" s="235">
        <f t="shared" si="4"/>
        <v>0.99999999999999978</v>
      </c>
      <c r="L17" s="237">
        <f t="shared" si="4"/>
        <v>1</v>
      </c>
    </row>
    <row r="18" spans="2:12">
      <c r="B18" s="226"/>
      <c r="C18" s="226"/>
      <c r="D18"/>
      <c r="E18"/>
    </row>
    <row r="19" spans="2:12">
      <c r="B19" s="226"/>
      <c r="C19" s="226"/>
      <c r="D19"/>
      <c r="E19" s="243" t="s">
        <v>547</v>
      </c>
    </row>
    <row r="20" spans="2:12">
      <c r="B20" s="226"/>
      <c r="C20" s="226"/>
      <c r="D20"/>
      <c r="E20"/>
    </row>
    <row r="21" spans="2:12">
      <c r="B21" s="226"/>
      <c r="C21" s="226"/>
      <c r="D21"/>
      <c r="E21"/>
    </row>
    <row r="22" spans="2:12">
      <c r="B22" s="226"/>
      <c r="C22" s="226"/>
      <c r="D22"/>
      <c r="E22"/>
    </row>
    <row r="23" spans="2:12">
      <c r="B23" s="226"/>
      <c r="C23" s="226"/>
      <c r="D23"/>
      <c r="E23"/>
    </row>
    <row r="24" spans="2:12">
      <c r="B24" s="226"/>
      <c r="C24" s="226"/>
      <c r="D24"/>
      <c r="E24"/>
    </row>
    <row r="25" spans="2:12">
      <c r="B25" s="226"/>
      <c r="C25" s="226"/>
      <c r="D25"/>
      <c r="E25"/>
    </row>
    <row r="26" spans="2:12">
      <c r="B26" s="226"/>
      <c r="C26" s="226"/>
      <c r="D26"/>
      <c r="E26"/>
    </row>
    <row r="27" spans="2:12">
      <c r="B27" s="226"/>
      <c r="C27" s="226"/>
      <c r="D27"/>
      <c r="E27"/>
    </row>
    <row r="28" spans="2:12">
      <c r="B28" s="226"/>
      <c r="C28" s="226"/>
      <c r="D28"/>
      <c r="E28"/>
    </row>
    <row r="29" spans="2:12">
      <c r="B29" s="226"/>
      <c r="C29" s="226"/>
      <c r="D29"/>
      <c r="E29"/>
    </row>
    <row r="30" spans="2:12">
      <c r="B30" s="226"/>
      <c r="C30" s="226"/>
      <c r="D30"/>
      <c r="E30"/>
    </row>
    <row r="31" spans="2:12">
      <c r="B31" s="226"/>
      <c r="C31" s="226"/>
      <c r="D31"/>
      <c r="E31"/>
    </row>
    <row r="32" spans="2:12">
      <c r="B32" s="226"/>
      <c r="C32" s="226"/>
      <c r="D32"/>
      <c r="E32"/>
    </row>
    <row r="33" spans="2:9">
      <c r="B33" s="226"/>
      <c r="C33" s="226"/>
      <c r="D33"/>
      <c r="E33"/>
    </row>
    <row r="34" spans="2:9">
      <c r="B34" s="226"/>
      <c r="C34" s="226"/>
      <c r="D34"/>
      <c r="E34"/>
    </row>
    <row r="35" spans="2:9">
      <c r="B35" s="226"/>
      <c r="C35" s="226"/>
      <c r="D35"/>
      <c r="E35"/>
    </row>
    <row r="36" spans="2:9">
      <c r="B36" s="226"/>
      <c r="C36" s="244" t="s">
        <v>544</v>
      </c>
      <c r="D36"/>
      <c r="E36" s="245" t="s">
        <v>545</v>
      </c>
      <c r="I36" s="246" t="s">
        <v>546</v>
      </c>
    </row>
  </sheetData>
  <conditionalFormatting sqref="L4:L16">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EZ28"/>
  <sheetViews>
    <sheetView zoomScale="90" zoomScaleNormal="90" workbookViewId="0">
      <selection activeCell="K7" sqref="K7"/>
    </sheetView>
  </sheetViews>
  <sheetFormatPr baseColWidth="10" defaultColWidth="11.42578125" defaultRowHeight="12.75"/>
  <cols>
    <col min="1" max="1" width="8.28515625" style="4" customWidth="1"/>
    <col min="2" max="4" width="2.5703125" style="4" customWidth="1"/>
    <col min="5" max="5" width="2.28515625" style="4" customWidth="1"/>
    <col min="6" max="6" width="13.5703125" style="4" customWidth="1"/>
    <col min="7" max="7" width="8.140625" style="4" customWidth="1"/>
    <col min="8" max="8" width="14.42578125" style="4" hidden="1" customWidth="1"/>
    <col min="9" max="9" width="4.85546875" style="4" customWidth="1"/>
    <col min="10" max="10" width="16.42578125" style="4" customWidth="1"/>
    <col min="11" max="11" width="11.7109375" style="4" customWidth="1"/>
    <col min="12" max="12" width="11.7109375" style="4" hidden="1" customWidth="1"/>
    <col min="13" max="13" width="11.85546875" style="4" customWidth="1"/>
    <col min="14" max="14" width="7.5703125" style="4" customWidth="1"/>
    <col min="15" max="15" width="9.28515625" style="4" customWidth="1"/>
    <col min="16" max="16" width="5.5703125" style="4" customWidth="1"/>
    <col min="17" max="21" width="4.28515625" style="4" customWidth="1"/>
    <col min="22" max="22" width="13.42578125" style="4" customWidth="1"/>
    <col min="23" max="23" width="8.140625" style="4" customWidth="1"/>
    <col min="24" max="24" width="3" style="4" hidden="1" customWidth="1"/>
    <col min="25" max="25" width="4.7109375" style="4" hidden="1" customWidth="1"/>
    <col min="26" max="26" width="3" style="4" hidden="1" customWidth="1"/>
    <col min="27" max="27" width="6.28515625" style="4" hidden="1" customWidth="1"/>
    <col min="28" max="28" width="3" style="4" hidden="1" customWidth="1"/>
    <col min="29" max="29" width="5" style="4" hidden="1" customWidth="1"/>
    <col min="30" max="31" width="3.85546875" style="183" hidden="1" customWidth="1"/>
    <col min="32" max="32" width="13.85546875" style="4" customWidth="1"/>
    <col min="33" max="37" width="6.85546875" style="4" customWidth="1"/>
    <col min="38" max="16384" width="11.42578125" style="4"/>
  </cols>
  <sheetData>
    <row r="1" spans="1:37" s="207" customFormat="1" ht="22.5" customHeight="1">
      <c r="A1" s="206" t="s">
        <v>277</v>
      </c>
      <c r="B1" s="398" t="s">
        <v>449</v>
      </c>
      <c r="C1" s="399"/>
      <c r="D1" s="399"/>
      <c r="E1" s="399"/>
      <c r="F1" s="400" t="s">
        <v>450</v>
      </c>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row>
    <row r="2" spans="1:37" s="184" customFormat="1" ht="50.25" customHeight="1">
      <c r="A2" s="386" t="s">
        <v>290</v>
      </c>
      <c r="B2" s="394" t="s">
        <v>291</v>
      </c>
      <c r="C2" s="394" t="s">
        <v>271</v>
      </c>
      <c r="D2" s="402" t="s">
        <v>272</v>
      </c>
      <c r="E2" s="402" t="s">
        <v>273</v>
      </c>
      <c r="F2" s="394" t="s">
        <v>457</v>
      </c>
      <c r="G2" s="394" t="s">
        <v>8</v>
      </c>
      <c r="H2" s="394"/>
      <c r="I2" s="394" t="s">
        <v>288</v>
      </c>
      <c r="J2" s="387" t="s">
        <v>424</v>
      </c>
      <c r="K2" s="387" t="s">
        <v>359</v>
      </c>
      <c r="L2" s="388" t="s">
        <v>371</v>
      </c>
      <c r="M2" s="387" t="s">
        <v>360</v>
      </c>
      <c r="N2" s="394" t="s">
        <v>2</v>
      </c>
      <c r="O2" s="394"/>
      <c r="P2" s="394"/>
      <c r="Q2" s="394" t="s">
        <v>298</v>
      </c>
      <c r="R2" s="394"/>
      <c r="S2" s="394"/>
      <c r="T2" s="394"/>
      <c r="U2" s="394"/>
      <c r="V2" s="394" t="s">
        <v>299</v>
      </c>
      <c r="W2" s="395" t="s">
        <v>300</v>
      </c>
      <c r="X2" s="397" t="s">
        <v>303</v>
      </c>
      <c r="Y2" s="397"/>
      <c r="Z2" s="397"/>
      <c r="AA2" s="397"/>
      <c r="AB2" s="397"/>
      <c r="AC2" s="397"/>
      <c r="AD2" s="397"/>
      <c r="AE2" s="397"/>
      <c r="AF2" s="394" t="s">
        <v>447</v>
      </c>
      <c r="AG2" s="387" t="s">
        <v>456</v>
      </c>
      <c r="AH2" s="387"/>
      <c r="AI2" s="387"/>
      <c r="AJ2" s="387"/>
      <c r="AK2" s="387"/>
    </row>
    <row r="3" spans="1:37" s="184" customFormat="1" ht="45">
      <c r="A3" s="318"/>
      <c r="B3" s="314"/>
      <c r="C3" s="314"/>
      <c r="D3" s="403"/>
      <c r="E3" s="403"/>
      <c r="F3" s="314"/>
      <c r="G3" s="182" t="s">
        <v>369</v>
      </c>
      <c r="H3" s="182" t="s">
        <v>370</v>
      </c>
      <c r="I3" s="314"/>
      <c r="J3" s="388"/>
      <c r="K3" s="388"/>
      <c r="L3" s="404"/>
      <c r="M3" s="388"/>
      <c r="N3" s="182" t="s">
        <v>297</v>
      </c>
      <c r="O3" s="182" t="s">
        <v>295</v>
      </c>
      <c r="P3" s="182" t="s">
        <v>296</v>
      </c>
      <c r="Q3" s="182">
        <v>2021</v>
      </c>
      <c r="R3" s="182">
        <v>2022</v>
      </c>
      <c r="S3" s="182">
        <v>2023</v>
      </c>
      <c r="T3" s="182">
        <v>2024</v>
      </c>
      <c r="U3" s="182">
        <v>2025</v>
      </c>
      <c r="V3" s="314"/>
      <c r="W3" s="396"/>
      <c r="X3" s="181" t="s">
        <v>288</v>
      </c>
      <c r="Y3" s="182" t="s">
        <v>308</v>
      </c>
      <c r="Z3" s="181" t="s">
        <v>288</v>
      </c>
      <c r="AA3" s="182" t="s">
        <v>310</v>
      </c>
      <c r="AB3" s="181" t="s">
        <v>288</v>
      </c>
      <c r="AC3" s="182" t="s">
        <v>309</v>
      </c>
      <c r="AD3" s="197" t="s">
        <v>448</v>
      </c>
      <c r="AE3" s="197" t="s">
        <v>203</v>
      </c>
      <c r="AF3" s="314"/>
      <c r="AG3" s="182">
        <v>2021</v>
      </c>
      <c r="AH3" s="182">
        <v>2022</v>
      </c>
      <c r="AI3" s="182">
        <v>2023</v>
      </c>
      <c r="AJ3" s="182">
        <v>2024</v>
      </c>
      <c r="AK3" s="182">
        <v>2025</v>
      </c>
    </row>
    <row r="4" spans="1:37" s="193" customFormat="1" ht="25.5" customHeight="1">
      <c r="A4" s="198"/>
      <c r="B4" s="199"/>
      <c r="C4" s="199"/>
      <c r="D4" s="200"/>
      <c r="E4" s="200"/>
      <c r="F4" s="199"/>
      <c r="G4" s="201"/>
      <c r="H4" s="201"/>
      <c r="I4" s="199"/>
      <c r="J4" s="202"/>
      <c r="K4" s="202"/>
      <c r="L4" s="202"/>
      <c r="M4" s="202"/>
      <c r="N4" s="201"/>
      <c r="O4" s="201"/>
      <c r="P4" s="201"/>
      <c r="Q4" s="201"/>
      <c r="R4" s="201"/>
      <c r="S4" s="201"/>
      <c r="T4" s="201"/>
      <c r="U4" s="201"/>
      <c r="V4" s="199"/>
      <c r="W4" s="203"/>
      <c r="X4" s="204"/>
      <c r="Y4" s="201"/>
      <c r="Z4" s="204"/>
      <c r="AA4" s="201"/>
      <c r="AB4" s="204"/>
      <c r="AC4" s="201"/>
      <c r="AD4" s="205"/>
      <c r="AE4" s="205"/>
      <c r="AF4" s="199"/>
      <c r="AG4" s="201"/>
      <c r="AH4" s="201"/>
      <c r="AI4" s="201"/>
      <c r="AJ4" s="201"/>
      <c r="AK4" s="201"/>
    </row>
    <row r="5" spans="1:37" s="193" customFormat="1" ht="25.5" customHeight="1">
      <c r="A5" s="198"/>
      <c r="B5" s="199"/>
      <c r="C5" s="199"/>
      <c r="D5" s="200"/>
      <c r="E5" s="200"/>
      <c r="F5" s="199"/>
      <c r="G5" s="201"/>
      <c r="H5" s="201"/>
      <c r="I5" s="199"/>
      <c r="J5" s="202"/>
      <c r="K5" s="202"/>
      <c r="L5" s="202"/>
      <c r="M5" s="202"/>
      <c r="N5" s="201"/>
      <c r="O5" s="201"/>
      <c r="P5" s="201"/>
      <c r="Q5" s="201"/>
      <c r="R5" s="201"/>
      <c r="S5" s="201"/>
      <c r="T5" s="201"/>
      <c r="U5" s="201"/>
      <c r="V5" s="199"/>
      <c r="W5" s="203"/>
      <c r="X5" s="204"/>
      <c r="Y5" s="201"/>
      <c r="Z5" s="204"/>
      <c r="AA5" s="201"/>
      <c r="AB5" s="204"/>
      <c r="AC5" s="201"/>
      <c r="AD5" s="205"/>
      <c r="AE5" s="205"/>
      <c r="AF5" s="199"/>
      <c r="AG5" s="201"/>
      <c r="AH5" s="201"/>
      <c r="AI5" s="201"/>
      <c r="AJ5" s="201"/>
      <c r="AK5" s="201"/>
    </row>
    <row r="6" spans="1:37" s="193" customFormat="1" ht="25.5" customHeight="1">
      <c r="A6" s="198"/>
      <c r="B6" s="199"/>
      <c r="C6" s="199"/>
      <c r="D6" s="200"/>
      <c r="E6" s="200"/>
      <c r="F6" s="199"/>
      <c r="G6" s="201"/>
      <c r="H6" s="201"/>
      <c r="I6" s="199"/>
      <c r="J6" s="202"/>
      <c r="K6" s="202"/>
      <c r="L6" s="202"/>
      <c r="M6" s="202"/>
      <c r="N6" s="201"/>
      <c r="O6" s="201"/>
      <c r="P6" s="201"/>
      <c r="Q6" s="201"/>
      <c r="R6" s="201"/>
      <c r="S6" s="201"/>
      <c r="T6" s="201"/>
      <c r="U6" s="201"/>
      <c r="V6" s="199"/>
      <c r="W6" s="203"/>
      <c r="X6" s="204"/>
      <c r="Y6" s="201"/>
      <c r="Z6" s="204"/>
      <c r="AA6" s="201"/>
      <c r="AB6" s="204"/>
      <c r="AC6" s="201"/>
      <c r="AD6" s="205"/>
      <c r="AE6" s="205"/>
      <c r="AF6" s="199"/>
      <c r="AG6" s="201"/>
      <c r="AH6" s="201"/>
      <c r="AI6" s="201"/>
      <c r="AJ6" s="201"/>
      <c r="AK6" s="201"/>
    </row>
    <row r="7" spans="1:37" s="193" customFormat="1" ht="25.5" customHeight="1">
      <c r="A7" s="198"/>
      <c r="B7" s="199"/>
      <c r="C7" s="199"/>
      <c r="D7" s="200"/>
      <c r="E7" s="200"/>
      <c r="F7" s="199"/>
      <c r="G7" s="201"/>
      <c r="H7" s="201"/>
      <c r="I7" s="199"/>
      <c r="J7" s="202"/>
      <c r="K7" s="202"/>
      <c r="L7" s="202"/>
      <c r="M7" s="202"/>
      <c r="N7" s="201"/>
      <c r="O7" s="201"/>
      <c r="P7" s="201"/>
      <c r="Q7" s="201"/>
      <c r="R7" s="201"/>
      <c r="S7" s="201"/>
      <c r="T7" s="201"/>
      <c r="U7" s="201"/>
      <c r="V7" s="199"/>
      <c r="W7" s="203"/>
      <c r="X7" s="204"/>
      <c r="Y7" s="201"/>
      <c r="Z7" s="204"/>
      <c r="AA7" s="201"/>
      <c r="AB7" s="204"/>
      <c r="AC7" s="201"/>
      <c r="AD7" s="205"/>
      <c r="AE7" s="205"/>
      <c r="AF7" s="199"/>
      <c r="AG7" s="201"/>
      <c r="AH7" s="201"/>
      <c r="AI7" s="201"/>
      <c r="AJ7" s="201"/>
      <c r="AK7" s="201"/>
    </row>
    <row r="8" spans="1:37" s="193" customFormat="1" ht="25.5" customHeight="1">
      <c r="A8" s="198"/>
      <c r="B8" s="199"/>
      <c r="C8" s="199"/>
      <c r="D8" s="200"/>
      <c r="E8" s="200"/>
      <c r="F8" s="199"/>
      <c r="G8" s="201"/>
      <c r="H8" s="201"/>
      <c r="I8" s="199"/>
      <c r="J8" s="202"/>
      <c r="K8" s="202"/>
      <c r="L8" s="202"/>
      <c r="M8" s="202"/>
      <c r="N8" s="201"/>
      <c r="O8" s="201"/>
      <c r="P8" s="201"/>
      <c r="Q8" s="201"/>
      <c r="R8" s="201"/>
      <c r="S8" s="201"/>
      <c r="T8" s="201"/>
      <c r="U8" s="201"/>
      <c r="V8" s="199"/>
      <c r="W8" s="203"/>
      <c r="X8" s="204"/>
      <c r="Y8" s="201"/>
      <c r="Z8" s="204"/>
      <c r="AA8" s="201"/>
      <c r="AB8" s="204"/>
      <c r="AC8" s="201"/>
      <c r="AD8" s="205"/>
      <c r="AE8" s="205"/>
      <c r="AF8" s="199"/>
      <c r="AG8" s="201"/>
      <c r="AH8" s="201"/>
      <c r="AI8" s="201"/>
      <c r="AJ8" s="201"/>
      <c r="AK8" s="201"/>
    </row>
    <row r="9" spans="1:37" s="193" customFormat="1" ht="25.5" customHeight="1">
      <c r="A9" s="198"/>
      <c r="B9" s="199"/>
      <c r="C9" s="199"/>
      <c r="D9" s="200"/>
      <c r="E9" s="200"/>
      <c r="F9" s="199"/>
      <c r="G9" s="201"/>
      <c r="H9" s="201"/>
      <c r="I9" s="199"/>
      <c r="J9" s="202"/>
      <c r="K9" s="202"/>
      <c r="L9" s="202"/>
      <c r="M9" s="202"/>
      <c r="N9" s="201"/>
      <c r="O9" s="201"/>
      <c r="P9" s="201"/>
      <c r="Q9" s="201"/>
      <c r="R9" s="201"/>
      <c r="S9" s="201"/>
      <c r="T9" s="201"/>
      <c r="U9" s="201"/>
      <c r="V9" s="199"/>
      <c r="W9" s="203"/>
      <c r="X9" s="204"/>
      <c r="Y9" s="201"/>
      <c r="Z9" s="204"/>
      <c r="AA9" s="201"/>
      <c r="AB9" s="204"/>
      <c r="AC9" s="201"/>
      <c r="AD9" s="205"/>
      <c r="AE9" s="205"/>
      <c r="AF9" s="199"/>
      <c r="AG9" s="201"/>
      <c r="AH9" s="201"/>
      <c r="AI9" s="201"/>
      <c r="AJ9" s="201"/>
      <c r="AK9" s="201"/>
    </row>
    <row r="10" spans="1:37" s="193" customFormat="1" ht="25.5" customHeight="1">
      <c r="A10" s="198"/>
      <c r="B10" s="199"/>
      <c r="C10" s="199"/>
      <c r="D10" s="200"/>
      <c r="E10" s="200"/>
      <c r="F10" s="199"/>
      <c r="G10" s="201"/>
      <c r="H10" s="201"/>
      <c r="I10" s="199"/>
      <c r="J10" s="202"/>
      <c r="K10" s="202"/>
      <c r="L10" s="202"/>
      <c r="M10" s="202"/>
      <c r="N10" s="201"/>
      <c r="O10" s="201"/>
      <c r="P10" s="201"/>
      <c r="Q10" s="201"/>
      <c r="R10" s="201"/>
      <c r="S10" s="201"/>
      <c r="T10" s="201"/>
      <c r="U10" s="201"/>
      <c r="V10" s="199"/>
      <c r="W10" s="203"/>
      <c r="X10" s="204"/>
      <c r="Y10" s="201"/>
      <c r="Z10" s="204"/>
      <c r="AA10" s="201"/>
      <c r="AB10" s="204"/>
      <c r="AC10" s="201"/>
      <c r="AD10" s="205"/>
      <c r="AE10" s="205"/>
      <c r="AF10" s="199"/>
      <c r="AG10" s="201"/>
      <c r="AH10" s="201"/>
      <c r="AI10" s="201"/>
      <c r="AJ10" s="201"/>
      <c r="AK10" s="201"/>
    </row>
    <row r="11" spans="1:37" s="193" customFormat="1" ht="25.5" customHeight="1">
      <c r="A11" s="198"/>
      <c r="B11" s="199"/>
      <c r="C11" s="199"/>
      <c r="D11" s="200"/>
      <c r="E11" s="200"/>
      <c r="F11" s="199"/>
      <c r="G11" s="201"/>
      <c r="H11" s="201"/>
      <c r="I11" s="199"/>
      <c r="J11" s="202"/>
      <c r="K11" s="202"/>
      <c r="L11" s="202"/>
      <c r="M11" s="202"/>
      <c r="N11" s="201"/>
      <c r="O11" s="201"/>
      <c r="P11" s="201"/>
      <c r="Q11" s="201"/>
      <c r="R11" s="201"/>
      <c r="S11" s="201"/>
      <c r="T11" s="201"/>
      <c r="U11" s="201"/>
      <c r="V11" s="199"/>
      <c r="W11" s="203"/>
      <c r="X11" s="204"/>
      <c r="Y11" s="201"/>
      <c r="Z11" s="204"/>
      <c r="AA11" s="201"/>
      <c r="AB11" s="204"/>
      <c r="AC11" s="201"/>
      <c r="AD11" s="205"/>
      <c r="AE11" s="205"/>
      <c r="AF11" s="199"/>
      <c r="AG11" s="201"/>
      <c r="AH11" s="201"/>
      <c r="AI11" s="201"/>
      <c r="AJ11" s="201"/>
      <c r="AK11" s="201"/>
    </row>
    <row r="12" spans="1:37" s="193" customFormat="1" ht="25.5" customHeight="1">
      <c r="A12" s="198"/>
      <c r="B12" s="199"/>
      <c r="C12" s="199"/>
      <c r="D12" s="200"/>
      <c r="E12" s="200"/>
      <c r="F12" s="199"/>
      <c r="G12" s="201"/>
      <c r="H12" s="201"/>
      <c r="I12" s="199"/>
      <c r="J12" s="202"/>
      <c r="K12" s="202"/>
      <c r="L12" s="202"/>
      <c r="M12" s="202"/>
      <c r="N12" s="201"/>
      <c r="O12" s="201"/>
      <c r="P12" s="201"/>
      <c r="Q12" s="201"/>
      <c r="R12" s="201"/>
      <c r="S12" s="201"/>
      <c r="T12" s="201"/>
      <c r="U12" s="201"/>
      <c r="V12" s="199"/>
      <c r="W12" s="203"/>
      <c r="X12" s="204"/>
      <c r="Y12" s="201"/>
      <c r="Z12" s="204"/>
      <c r="AA12" s="201"/>
      <c r="AB12" s="204"/>
      <c r="AC12" s="201"/>
      <c r="AD12" s="205"/>
      <c r="AE12" s="205"/>
      <c r="AF12" s="199"/>
      <c r="AG12" s="201"/>
      <c r="AH12" s="201"/>
      <c r="AI12" s="201"/>
      <c r="AJ12" s="201"/>
      <c r="AK12" s="201"/>
    </row>
    <row r="13" spans="1:37" s="193" customFormat="1" ht="25.5" customHeight="1">
      <c r="A13" s="198"/>
      <c r="B13" s="199"/>
      <c r="C13" s="199"/>
      <c r="D13" s="200"/>
      <c r="E13" s="200"/>
      <c r="F13" s="199"/>
      <c r="G13" s="201"/>
      <c r="H13" s="201"/>
      <c r="I13" s="199"/>
      <c r="J13" s="202"/>
      <c r="K13" s="202"/>
      <c r="L13" s="202"/>
      <c r="M13" s="202"/>
      <c r="N13" s="201"/>
      <c r="O13" s="201"/>
      <c r="P13" s="201"/>
      <c r="Q13" s="201"/>
      <c r="R13" s="201"/>
      <c r="S13" s="201"/>
      <c r="T13" s="201"/>
      <c r="U13" s="201"/>
      <c r="V13" s="199"/>
      <c r="W13" s="203"/>
      <c r="X13" s="204"/>
      <c r="Y13" s="201"/>
      <c r="Z13" s="204"/>
      <c r="AA13" s="201"/>
      <c r="AB13" s="204"/>
      <c r="AC13" s="201"/>
      <c r="AD13" s="205"/>
      <c r="AE13" s="205"/>
      <c r="AF13" s="199"/>
      <c r="AG13" s="201"/>
      <c r="AH13" s="201"/>
      <c r="AI13" s="201"/>
      <c r="AJ13" s="201"/>
      <c r="AK13" s="201"/>
    </row>
    <row r="14" spans="1:37" s="193" customFormat="1" ht="25.5" customHeight="1">
      <c r="A14" s="198"/>
      <c r="B14" s="199"/>
      <c r="C14" s="199"/>
      <c r="D14" s="200"/>
      <c r="E14" s="200"/>
      <c r="F14" s="199"/>
      <c r="G14" s="201"/>
      <c r="H14" s="201"/>
      <c r="I14" s="199"/>
      <c r="J14" s="202"/>
      <c r="K14" s="202"/>
      <c r="L14" s="202"/>
      <c r="M14" s="202"/>
      <c r="N14" s="201"/>
      <c r="O14" s="201"/>
      <c r="P14" s="201"/>
      <c r="Q14" s="201"/>
      <c r="R14" s="201"/>
      <c r="S14" s="201"/>
      <c r="T14" s="201"/>
      <c r="U14" s="201"/>
      <c r="V14" s="199"/>
      <c r="W14" s="203"/>
      <c r="X14" s="204"/>
      <c r="Y14" s="201"/>
      <c r="Z14" s="204"/>
      <c r="AA14" s="201"/>
      <c r="AB14" s="204"/>
      <c r="AC14" s="201"/>
      <c r="AD14" s="205"/>
      <c r="AE14" s="205"/>
      <c r="AF14" s="199"/>
      <c r="AG14" s="201"/>
      <c r="AH14" s="201"/>
      <c r="AI14" s="201"/>
      <c r="AJ14" s="201"/>
      <c r="AK14" s="201"/>
    </row>
    <row r="15" spans="1:37" s="193" customFormat="1" ht="25.5" customHeight="1">
      <c r="A15" s="198"/>
      <c r="B15" s="199"/>
      <c r="C15" s="199"/>
      <c r="D15" s="200"/>
      <c r="E15" s="200"/>
      <c r="F15" s="199"/>
      <c r="G15" s="201"/>
      <c r="H15" s="201"/>
      <c r="I15" s="199"/>
      <c r="J15" s="202"/>
      <c r="K15" s="202"/>
      <c r="L15" s="202"/>
      <c r="M15" s="202"/>
      <c r="N15" s="201"/>
      <c r="O15" s="201"/>
      <c r="P15" s="201"/>
      <c r="Q15" s="201"/>
      <c r="R15" s="201"/>
      <c r="S15" s="201"/>
      <c r="T15" s="201"/>
      <c r="U15" s="201"/>
      <c r="V15" s="199"/>
      <c r="W15" s="203"/>
      <c r="X15" s="204"/>
      <c r="Y15" s="201"/>
      <c r="Z15" s="204"/>
      <c r="AA15" s="201"/>
      <c r="AB15" s="204"/>
      <c r="AC15" s="201"/>
      <c r="AD15" s="205"/>
      <c r="AE15" s="205"/>
      <c r="AF15" s="199"/>
      <c r="AG15" s="201"/>
      <c r="AH15" s="201"/>
      <c r="AI15" s="201"/>
      <c r="AJ15" s="201"/>
      <c r="AK15" s="201"/>
    </row>
    <row r="16" spans="1:37" s="193" customFormat="1" ht="25.5" customHeight="1">
      <c r="A16" s="198"/>
      <c r="B16" s="199"/>
      <c r="C16" s="199"/>
      <c r="D16" s="200"/>
      <c r="E16" s="200"/>
      <c r="F16" s="199"/>
      <c r="G16" s="201"/>
      <c r="H16" s="201"/>
      <c r="I16" s="199"/>
      <c r="J16" s="202"/>
      <c r="K16" s="202"/>
      <c r="L16" s="202"/>
      <c r="M16" s="202"/>
      <c r="N16" s="201"/>
      <c r="O16" s="201"/>
      <c r="P16" s="201"/>
      <c r="Q16" s="201"/>
      <c r="R16" s="201"/>
      <c r="S16" s="201"/>
      <c r="T16" s="201"/>
      <c r="U16" s="201"/>
      <c r="V16" s="199"/>
      <c r="W16" s="203"/>
      <c r="X16" s="204"/>
      <c r="Y16" s="201"/>
      <c r="Z16" s="204"/>
      <c r="AA16" s="201"/>
      <c r="AB16" s="204"/>
      <c r="AC16" s="201"/>
      <c r="AD16" s="205"/>
      <c r="AE16" s="205"/>
      <c r="AF16" s="199"/>
      <c r="AG16" s="201"/>
      <c r="AH16" s="201"/>
      <c r="AI16" s="201"/>
      <c r="AJ16" s="201"/>
      <c r="AK16" s="201"/>
    </row>
    <row r="17" spans="1:16380" s="193" customFormat="1" ht="15">
      <c r="A17" s="185"/>
      <c r="B17" s="186"/>
      <c r="C17" s="186"/>
      <c r="D17" s="187"/>
      <c r="E17" s="187"/>
      <c r="F17" s="186"/>
      <c r="G17" s="188"/>
      <c r="H17" s="188"/>
      <c r="I17" s="186"/>
      <c r="J17" s="189"/>
      <c r="K17" s="189"/>
      <c r="L17" s="189"/>
      <c r="M17" s="189"/>
      <c r="N17" s="188"/>
      <c r="O17" s="188"/>
      <c r="P17" s="188"/>
      <c r="Q17" s="188"/>
      <c r="R17" s="188"/>
      <c r="S17" s="188"/>
      <c r="T17" s="188"/>
      <c r="U17" s="188"/>
      <c r="V17" s="186"/>
      <c r="W17" s="190"/>
      <c r="X17" s="191"/>
      <c r="Y17" s="188"/>
      <c r="Z17" s="191"/>
      <c r="AA17" s="188"/>
      <c r="AB17" s="191"/>
      <c r="AC17" s="188"/>
      <c r="AD17" s="192"/>
      <c r="AE17" s="192"/>
      <c r="AF17" s="186"/>
      <c r="AG17" s="188"/>
      <c r="AH17" s="188"/>
      <c r="AI17" s="188"/>
      <c r="AJ17" s="188"/>
      <c r="AK17" s="188"/>
    </row>
    <row r="18" spans="1:16380" s="194" customFormat="1" ht="127.5">
      <c r="J18" s="194" t="s">
        <v>387</v>
      </c>
      <c r="M18" s="194" t="s">
        <v>376</v>
      </c>
      <c r="N18" s="194" t="s">
        <v>375</v>
      </c>
      <c r="O18" s="195">
        <v>0</v>
      </c>
      <c r="P18" s="195">
        <v>0.25</v>
      </c>
      <c r="Q18" s="195">
        <v>3.125E-2</v>
      </c>
      <c r="R18" s="195">
        <v>6.25E-2</v>
      </c>
      <c r="S18" s="195">
        <v>9.375E-2</v>
      </c>
      <c r="T18" s="195">
        <v>0.1875</v>
      </c>
      <c r="U18" s="195">
        <v>0.25</v>
      </c>
      <c r="V18" s="196">
        <v>0.34</v>
      </c>
      <c r="W18" s="194" t="s">
        <v>379</v>
      </c>
    </row>
    <row r="19" spans="1:16380" ht="114.75">
      <c r="G19" s="156"/>
      <c r="H19" s="156"/>
      <c r="J19" s="156" t="s">
        <v>374</v>
      </c>
      <c r="K19" s="156"/>
      <c r="L19" s="156"/>
      <c r="M19" s="156" t="s">
        <v>377</v>
      </c>
      <c r="N19" s="156" t="s">
        <v>375</v>
      </c>
      <c r="O19" s="157">
        <v>0</v>
      </c>
      <c r="P19" s="157">
        <v>0.15</v>
      </c>
      <c r="Q19" s="157">
        <v>3.125E-2</v>
      </c>
      <c r="R19" s="157">
        <v>6.25E-2</v>
      </c>
      <c r="S19" s="157">
        <v>2.375E-2</v>
      </c>
      <c r="T19" s="157">
        <f>U19-S19-R19-Q19</f>
        <v>3.2500000000000001E-2</v>
      </c>
      <c r="U19" s="157">
        <f>P19</f>
        <v>0.15</v>
      </c>
      <c r="V19" s="159">
        <v>0.33</v>
      </c>
      <c r="W19" s="156" t="s">
        <v>379</v>
      </c>
    </row>
    <row r="20" spans="1:16380" s="156" customFormat="1" ht="114.75">
      <c r="J20" s="156" t="s">
        <v>374</v>
      </c>
      <c r="M20" s="156" t="s">
        <v>378</v>
      </c>
      <c r="N20" s="157" t="s">
        <v>375</v>
      </c>
      <c r="O20" s="157">
        <v>0</v>
      </c>
      <c r="P20" s="157">
        <v>0.1</v>
      </c>
      <c r="Q20" s="157">
        <v>3.125E-2</v>
      </c>
      <c r="R20" s="157">
        <v>4.2500000000000003E-2</v>
      </c>
      <c r="S20" s="157">
        <v>1.375E-2</v>
      </c>
      <c r="T20" s="157">
        <f>U20-S20-R20-Q20</f>
        <v>1.2500000000000004E-2</v>
      </c>
      <c r="U20" s="158">
        <f>P20</f>
        <v>0.1</v>
      </c>
      <c r="V20" s="159">
        <v>0.33</v>
      </c>
      <c r="W20" s="156" t="s">
        <v>379</v>
      </c>
    </row>
    <row r="21" spans="1:16380" ht="102">
      <c r="A21" s="156"/>
      <c r="B21" s="156"/>
      <c r="C21" s="156"/>
      <c r="D21" s="156"/>
      <c r="E21" s="156"/>
      <c r="F21" s="156"/>
      <c r="G21" s="156" t="s">
        <v>111</v>
      </c>
      <c r="H21" s="156"/>
      <c r="I21" s="156"/>
      <c r="J21" s="156"/>
      <c r="K21" s="156" t="s">
        <v>384</v>
      </c>
      <c r="L21" s="156"/>
      <c r="M21" s="157"/>
      <c r="N21" s="157"/>
      <c r="O21" s="157"/>
      <c r="P21" s="157"/>
      <c r="Q21" s="157"/>
      <c r="R21" s="157"/>
      <c r="S21" s="157"/>
      <c r="T21" s="158"/>
      <c r="U21" s="159"/>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DU21" s="156"/>
      <c r="DV21" s="156"/>
      <c r="DW21" s="156"/>
      <c r="DX21" s="156"/>
      <c r="DY21" s="156"/>
      <c r="DZ21" s="156"/>
      <c r="EA21" s="156"/>
      <c r="EB21" s="156"/>
      <c r="EC21" s="156"/>
      <c r="ED21" s="156"/>
      <c r="EE21" s="156"/>
      <c r="EF21" s="156"/>
      <c r="EG21" s="156"/>
      <c r="EH21" s="156"/>
      <c r="EI21" s="156"/>
      <c r="EJ21" s="156"/>
      <c r="EK21" s="156"/>
      <c r="EL21" s="156"/>
      <c r="EM21" s="156"/>
      <c r="EN21" s="156"/>
      <c r="EO21" s="156"/>
      <c r="EP21" s="156"/>
      <c r="EQ21" s="156"/>
      <c r="ER21" s="156"/>
      <c r="ES21" s="156"/>
      <c r="ET21" s="156"/>
      <c r="EU21" s="156"/>
      <c r="EV21" s="156"/>
      <c r="EW21" s="156"/>
      <c r="EX21" s="156"/>
      <c r="EY21" s="156"/>
      <c r="EZ21" s="156"/>
      <c r="FA21" s="156"/>
      <c r="FB21" s="156"/>
      <c r="FC21" s="156"/>
      <c r="FD21" s="156"/>
      <c r="FE21" s="156"/>
      <c r="FF21" s="156"/>
      <c r="FG21" s="156"/>
      <c r="FH21" s="156"/>
      <c r="FI21" s="156"/>
      <c r="FJ21" s="156"/>
      <c r="FK21" s="156"/>
      <c r="FL21" s="156"/>
      <c r="FM21" s="156"/>
      <c r="FN21" s="156"/>
      <c r="FO21" s="156"/>
      <c r="FP21" s="156"/>
      <c r="FQ21" s="156"/>
      <c r="FR21" s="156"/>
      <c r="FS21" s="156"/>
      <c r="FT21" s="156"/>
      <c r="FU21" s="156"/>
      <c r="FV21" s="156"/>
      <c r="FW21" s="156"/>
      <c r="FX21" s="156"/>
      <c r="FY21" s="156"/>
      <c r="FZ21" s="156"/>
      <c r="GA21" s="156"/>
      <c r="GB21" s="156"/>
      <c r="GC21" s="156"/>
      <c r="GD21" s="156"/>
      <c r="GE21" s="156"/>
      <c r="GF21" s="156"/>
      <c r="GG21" s="156"/>
      <c r="GH21" s="156"/>
      <c r="GI21" s="156"/>
      <c r="GJ21" s="156"/>
      <c r="GK21" s="156"/>
      <c r="GL21" s="156"/>
      <c r="GM21" s="156"/>
      <c r="GN21" s="156"/>
      <c r="GO21" s="156"/>
      <c r="GP21" s="156"/>
      <c r="GQ21" s="156"/>
      <c r="GR21" s="156"/>
      <c r="GS21" s="156"/>
      <c r="GT21" s="156"/>
      <c r="GU21" s="156"/>
      <c r="GV21" s="156"/>
      <c r="GW21" s="156"/>
      <c r="GX21" s="156"/>
      <c r="GY21" s="156"/>
      <c r="GZ21" s="156"/>
      <c r="HA21" s="156"/>
      <c r="HB21" s="156"/>
      <c r="HC21" s="156"/>
      <c r="HD21" s="156"/>
      <c r="HE21" s="156"/>
      <c r="HF21" s="156"/>
      <c r="HG21" s="156"/>
      <c r="HH21" s="156"/>
      <c r="HI21" s="156"/>
      <c r="HJ21" s="156"/>
      <c r="HK21" s="156"/>
      <c r="HL21" s="156"/>
      <c r="HM21" s="156"/>
      <c r="HN21" s="156"/>
      <c r="HO21" s="156"/>
      <c r="HP21" s="156"/>
      <c r="HQ21" s="156"/>
      <c r="HR21" s="156"/>
      <c r="HS21" s="156"/>
      <c r="HT21" s="156"/>
      <c r="HU21" s="156"/>
      <c r="HV21" s="156"/>
      <c r="HW21" s="156"/>
      <c r="HX21" s="156"/>
      <c r="HY21" s="156"/>
      <c r="HZ21" s="156"/>
      <c r="IA21" s="156"/>
      <c r="IB21" s="156"/>
      <c r="IC21" s="156"/>
      <c r="ID21" s="156"/>
      <c r="IE21" s="156"/>
      <c r="IF21" s="156"/>
      <c r="IG21" s="156"/>
      <c r="IH21" s="156"/>
      <c r="II21" s="156"/>
      <c r="IJ21" s="156"/>
      <c r="IK21" s="156"/>
      <c r="IL21" s="156"/>
      <c r="IM21" s="156"/>
      <c r="IN21" s="156"/>
      <c r="IO21" s="156"/>
      <c r="IP21" s="156"/>
      <c r="IQ21" s="156"/>
      <c r="IR21" s="156"/>
      <c r="IS21" s="156"/>
      <c r="IT21" s="156"/>
      <c r="IU21" s="156"/>
      <c r="IV21" s="156"/>
      <c r="IW21" s="156"/>
      <c r="IX21" s="156"/>
      <c r="IY21" s="156"/>
      <c r="IZ21" s="156"/>
      <c r="JA21" s="156"/>
      <c r="JB21" s="156"/>
      <c r="JC21" s="156"/>
      <c r="JD21" s="156"/>
      <c r="JE21" s="156"/>
      <c r="JF21" s="156"/>
      <c r="JG21" s="156"/>
      <c r="JH21" s="156"/>
      <c r="JI21" s="156"/>
      <c r="JJ21" s="156"/>
      <c r="JK21" s="156"/>
      <c r="JL21" s="156"/>
      <c r="JM21" s="156"/>
      <c r="JN21" s="156"/>
      <c r="JO21" s="156"/>
      <c r="JP21" s="156"/>
      <c r="JQ21" s="156"/>
      <c r="JR21" s="156"/>
      <c r="JS21" s="156"/>
      <c r="JT21" s="156"/>
      <c r="JU21" s="156"/>
      <c r="JV21" s="156"/>
      <c r="JW21" s="156"/>
      <c r="JX21" s="156"/>
      <c r="JY21" s="156"/>
      <c r="JZ21" s="156"/>
      <c r="KA21" s="156"/>
      <c r="KB21" s="156"/>
      <c r="KC21" s="156"/>
      <c r="KD21" s="156"/>
      <c r="KE21" s="156"/>
      <c r="KF21" s="156"/>
      <c r="KG21" s="156"/>
      <c r="KH21" s="156"/>
      <c r="KI21" s="156"/>
      <c r="KJ21" s="156"/>
      <c r="KK21" s="156"/>
      <c r="KL21" s="156"/>
      <c r="KM21" s="156"/>
      <c r="KN21" s="156"/>
      <c r="KO21" s="156"/>
      <c r="KP21" s="156"/>
      <c r="KQ21" s="156"/>
      <c r="KR21" s="156"/>
      <c r="KS21" s="156"/>
      <c r="KT21" s="156"/>
      <c r="KU21" s="156"/>
      <c r="KV21" s="156"/>
      <c r="KW21" s="156"/>
      <c r="KX21" s="156"/>
      <c r="KY21" s="156"/>
      <c r="KZ21" s="156"/>
      <c r="LA21" s="156"/>
      <c r="LB21" s="156"/>
      <c r="LC21" s="156"/>
      <c r="LD21" s="156"/>
      <c r="LE21" s="156"/>
      <c r="LF21" s="156"/>
      <c r="LG21" s="156"/>
      <c r="LH21" s="156"/>
      <c r="LI21" s="156"/>
      <c r="LJ21" s="156"/>
      <c r="LK21" s="156"/>
      <c r="LL21" s="156"/>
      <c r="LM21" s="156"/>
      <c r="LN21" s="156"/>
      <c r="LO21" s="156"/>
      <c r="LP21" s="156"/>
      <c r="LQ21" s="156"/>
      <c r="LR21" s="156"/>
      <c r="LS21" s="156"/>
      <c r="LT21" s="156"/>
      <c r="LU21" s="156"/>
      <c r="LV21" s="156"/>
      <c r="LW21" s="156"/>
      <c r="LX21" s="156"/>
      <c r="LY21" s="156"/>
      <c r="LZ21" s="156"/>
      <c r="MA21" s="156"/>
      <c r="MB21" s="156"/>
      <c r="MC21" s="156"/>
      <c r="MD21" s="156"/>
      <c r="ME21" s="156"/>
      <c r="MF21" s="156"/>
      <c r="MG21" s="156"/>
      <c r="MH21" s="156"/>
      <c r="MI21" s="156"/>
      <c r="MJ21" s="156"/>
      <c r="MK21" s="156"/>
      <c r="ML21" s="156"/>
      <c r="MM21" s="156"/>
      <c r="MN21" s="156"/>
      <c r="MO21" s="156"/>
      <c r="MP21" s="156"/>
      <c r="MQ21" s="156"/>
      <c r="MR21" s="156"/>
      <c r="MS21" s="156"/>
      <c r="MT21" s="156"/>
      <c r="MU21" s="156"/>
      <c r="MV21" s="156"/>
      <c r="MW21" s="156"/>
      <c r="MX21" s="156"/>
      <c r="MY21" s="156"/>
      <c r="MZ21" s="156"/>
      <c r="NA21" s="156"/>
      <c r="NB21" s="156"/>
      <c r="NC21" s="156"/>
      <c r="ND21" s="156"/>
      <c r="NE21" s="156"/>
      <c r="NF21" s="156"/>
      <c r="NG21" s="156"/>
      <c r="NH21" s="156"/>
      <c r="NI21" s="156"/>
      <c r="NJ21" s="156"/>
      <c r="NK21" s="156"/>
      <c r="NL21" s="156"/>
      <c r="NM21" s="156"/>
      <c r="NN21" s="156"/>
      <c r="NO21" s="156"/>
      <c r="NP21" s="156"/>
      <c r="NQ21" s="156"/>
      <c r="NR21" s="156"/>
      <c r="NS21" s="156"/>
      <c r="NT21" s="156"/>
      <c r="NU21" s="156"/>
      <c r="NV21" s="156"/>
      <c r="NW21" s="156"/>
      <c r="NX21" s="156"/>
      <c r="NY21" s="156"/>
      <c r="NZ21" s="156"/>
      <c r="OA21" s="156"/>
      <c r="OB21" s="156"/>
      <c r="OC21" s="156"/>
      <c r="OD21" s="156"/>
      <c r="OE21" s="156"/>
      <c r="OF21" s="156"/>
      <c r="OG21" s="156"/>
      <c r="OH21" s="156"/>
      <c r="OI21" s="156"/>
      <c r="OJ21" s="156"/>
      <c r="OK21" s="156"/>
      <c r="OL21" s="156"/>
      <c r="OM21" s="156"/>
      <c r="ON21" s="156"/>
      <c r="OO21" s="156"/>
      <c r="OP21" s="156"/>
      <c r="OQ21" s="156"/>
      <c r="OR21" s="156"/>
      <c r="OS21" s="156"/>
      <c r="OT21" s="156"/>
      <c r="OU21" s="156"/>
      <c r="OV21" s="156"/>
      <c r="OW21" s="156"/>
      <c r="OX21" s="156"/>
      <c r="OY21" s="156"/>
      <c r="OZ21" s="156"/>
      <c r="PA21" s="156"/>
      <c r="PB21" s="156"/>
      <c r="PC21" s="156"/>
      <c r="PD21" s="156"/>
      <c r="PE21" s="156"/>
      <c r="PF21" s="156"/>
      <c r="PG21" s="156"/>
      <c r="PH21" s="156"/>
      <c r="PI21" s="156"/>
      <c r="PJ21" s="156"/>
      <c r="PK21" s="156"/>
      <c r="PL21" s="156"/>
      <c r="PM21" s="156"/>
      <c r="PN21" s="156"/>
      <c r="PO21" s="156"/>
      <c r="PP21" s="156"/>
      <c r="PQ21" s="156"/>
      <c r="PR21" s="156"/>
      <c r="PS21" s="156"/>
      <c r="PT21" s="156"/>
      <c r="PU21" s="156"/>
      <c r="PV21" s="156"/>
      <c r="PW21" s="156"/>
      <c r="PX21" s="156"/>
      <c r="PY21" s="156"/>
      <c r="PZ21" s="156"/>
      <c r="QA21" s="156"/>
      <c r="QB21" s="156"/>
      <c r="QC21" s="156"/>
      <c r="QD21" s="156"/>
      <c r="QE21" s="156"/>
      <c r="QF21" s="156"/>
      <c r="QG21" s="156"/>
      <c r="QH21" s="156"/>
      <c r="QI21" s="156"/>
      <c r="QJ21" s="156"/>
      <c r="QK21" s="156"/>
      <c r="QL21" s="156"/>
      <c r="QM21" s="156"/>
      <c r="QN21" s="156"/>
      <c r="QO21" s="156"/>
      <c r="QP21" s="156"/>
      <c r="QQ21" s="156"/>
      <c r="QR21" s="156"/>
      <c r="QS21" s="156"/>
      <c r="QT21" s="156"/>
      <c r="QU21" s="156"/>
      <c r="QV21" s="156"/>
      <c r="QW21" s="156"/>
      <c r="QX21" s="156"/>
      <c r="QY21" s="156"/>
      <c r="QZ21" s="156"/>
      <c r="RA21" s="156"/>
      <c r="RB21" s="156"/>
      <c r="RC21" s="156"/>
      <c r="RD21" s="156"/>
      <c r="RE21" s="156"/>
      <c r="RF21" s="156"/>
      <c r="RG21" s="156"/>
      <c r="RH21" s="156"/>
      <c r="RI21" s="156"/>
      <c r="RJ21" s="156"/>
      <c r="RK21" s="156"/>
      <c r="RL21" s="156"/>
      <c r="RM21" s="156"/>
      <c r="RN21" s="156"/>
      <c r="RO21" s="156"/>
      <c r="RP21" s="156"/>
      <c r="RQ21" s="156"/>
      <c r="RR21" s="156"/>
      <c r="RS21" s="156"/>
      <c r="RT21" s="156"/>
      <c r="RU21" s="156"/>
      <c r="RV21" s="156"/>
      <c r="RW21" s="156"/>
      <c r="RX21" s="156"/>
      <c r="RY21" s="156"/>
      <c r="RZ21" s="156"/>
      <c r="SA21" s="156"/>
      <c r="SB21" s="156"/>
      <c r="SC21" s="156"/>
      <c r="SD21" s="156"/>
      <c r="SE21" s="156"/>
      <c r="SF21" s="156"/>
      <c r="SG21" s="156"/>
      <c r="SH21" s="156"/>
      <c r="SI21" s="156"/>
      <c r="SJ21" s="156"/>
      <c r="SK21" s="156"/>
      <c r="SL21" s="156"/>
      <c r="SM21" s="156"/>
      <c r="SN21" s="156"/>
      <c r="SO21" s="156"/>
      <c r="SP21" s="156"/>
      <c r="SQ21" s="156"/>
      <c r="SR21" s="156"/>
      <c r="SS21" s="156"/>
      <c r="ST21" s="156"/>
      <c r="SU21" s="156"/>
      <c r="SV21" s="156"/>
      <c r="SW21" s="156"/>
      <c r="SX21" s="156"/>
      <c r="SY21" s="156"/>
      <c r="SZ21" s="156"/>
      <c r="TA21" s="156"/>
      <c r="TB21" s="156"/>
      <c r="TC21" s="156"/>
      <c r="TD21" s="156"/>
      <c r="TE21" s="156"/>
      <c r="TF21" s="156"/>
      <c r="TG21" s="156"/>
      <c r="TH21" s="156"/>
      <c r="TI21" s="156"/>
      <c r="TJ21" s="156"/>
      <c r="TK21" s="156"/>
      <c r="TL21" s="156"/>
      <c r="TM21" s="156"/>
      <c r="TN21" s="156"/>
      <c r="TO21" s="156"/>
      <c r="TP21" s="156"/>
      <c r="TQ21" s="156"/>
      <c r="TR21" s="156"/>
      <c r="TS21" s="156"/>
      <c r="TT21" s="156"/>
      <c r="TU21" s="156"/>
      <c r="TV21" s="156"/>
      <c r="TW21" s="156"/>
      <c r="TX21" s="156"/>
      <c r="TY21" s="156"/>
      <c r="TZ21" s="156"/>
      <c r="UA21" s="156"/>
      <c r="UB21" s="156"/>
      <c r="UC21" s="156"/>
      <c r="UD21" s="156"/>
      <c r="UE21" s="156"/>
      <c r="UF21" s="156"/>
      <c r="UG21" s="156"/>
      <c r="UH21" s="156"/>
      <c r="UI21" s="156"/>
      <c r="UJ21" s="156"/>
      <c r="UK21" s="156"/>
      <c r="UL21" s="156"/>
      <c r="UM21" s="156"/>
      <c r="UN21" s="156"/>
      <c r="UO21" s="156"/>
      <c r="UP21" s="156"/>
      <c r="UQ21" s="156"/>
      <c r="UR21" s="156"/>
      <c r="US21" s="156"/>
      <c r="UT21" s="156"/>
      <c r="UU21" s="156"/>
      <c r="UV21" s="156"/>
      <c r="UW21" s="156"/>
      <c r="UX21" s="156"/>
      <c r="UY21" s="156"/>
      <c r="UZ21" s="156"/>
      <c r="VA21" s="156"/>
      <c r="VB21" s="156"/>
      <c r="VC21" s="156"/>
      <c r="VD21" s="156"/>
      <c r="VE21" s="156"/>
      <c r="VF21" s="156"/>
      <c r="VG21" s="156"/>
      <c r="VH21" s="156"/>
      <c r="VI21" s="156"/>
      <c r="VJ21" s="156"/>
      <c r="VK21" s="156"/>
      <c r="VL21" s="156"/>
      <c r="VM21" s="156"/>
      <c r="VN21" s="156"/>
      <c r="VO21" s="156"/>
      <c r="VP21" s="156"/>
      <c r="VQ21" s="156"/>
      <c r="VR21" s="156"/>
      <c r="VS21" s="156"/>
      <c r="VT21" s="156"/>
      <c r="VU21" s="156"/>
      <c r="VV21" s="156"/>
      <c r="VW21" s="156"/>
      <c r="VX21" s="156"/>
      <c r="VY21" s="156"/>
      <c r="VZ21" s="156"/>
      <c r="WA21" s="156"/>
      <c r="WB21" s="156"/>
      <c r="WC21" s="156"/>
      <c r="WD21" s="156"/>
      <c r="WE21" s="156"/>
      <c r="WF21" s="156"/>
      <c r="WG21" s="156"/>
      <c r="WH21" s="156"/>
      <c r="WI21" s="156"/>
      <c r="WJ21" s="156"/>
      <c r="WK21" s="156"/>
      <c r="WL21" s="156"/>
      <c r="WM21" s="156"/>
      <c r="WN21" s="156"/>
      <c r="WO21" s="156"/>
      <c r="WP21" s="156"/>
      <c r="WQ21" s="156"/>
      <c r="WR21" s="156"/>
      <c r="WS21" s="156"/>
      <c r="WT21" s="156"/>
      <c r="WU21" s="156"/>
      <c r="WV21" s="156"/>
      <c r="WW21" s="156"/>
      <c r="WX21" s="156"/>
      <c r="WY21" s="156"/>
      <c r="WZ21" s="156"/>
      <c r="XA21" s="156"/>
      <c r="XB21" s="156"/>
      <c r="XC21" s="156"/>
      <c r="XD21" s="156"/>
      <c r="XE21" s="156"/>
      <c r="XF21" s="156"/>
      <c r="XG21" s="156"/>
      <c r="XH21" s="156"/>
      <c r="XI21" s="156"/>
      <c r="XJ21" s="156"/>
      <c r="XK21" s="156"/>
      <c r="XL21" s="156"/>
      <c r="XM21" s="156"/>
      <c r="XN21" s="156"/>
      <c r="XO21" s="156"/>
      <c r="XP21" s="156"/>
      <c r="XQ21" s="156"/>
      <c r="XR21" s="156"/>
      <c r="XS21" s="156"/>
      <c r="XT21" s="156"/>
      <c r="XU21" s="156"/>
      <c r="XV21" s="156"/>
      <c r="XW21" s="156"/>
      <c r="XX21" s="156"/>
      <c r="XY21" s="156"/>
      <c r="XZ21" s="156"/>
      <c r="YA21" s="156"/>
      <c r="YB21" s="156"/>
      <c r="YC21" s="156"/>
      <c r="YD21" s="156"/>
      <c r="YE21" s="156"/>
      <c r="YF21" s="156"/>
      <c r="YG21" s="156"/>
      <c r="YH21" s="156"/>
      <c r="YI21" s="156"/>
      <c r="YJ21" s="156"/>
      <c r="YK21" s="156"/>
      <c r="YL21" s="156"/>
      <c r="YM21" s="156"/>
      <c r="YN21" s="156"/>
      <c r="YO21" s="156"/>
      <c r="YP21" s="156"/>
      <c r="YQ21" s="156"/>
      <c r="YR21" s="156"/>
      <c r="YS21" s="156"/>
      <c r="YT21" s="156"/>
      <c r="YU21" s="156"/>
      <c r="YV21" s="156"/>
      <c r="YW21" s="156"/>
      <c r="YX21" s="156"/>
      <c r="YY21" s="156"/>
      <c r="YZ21" s="156"/>
      <c r="ZA21" s="156"/>
      <c r="ZB21" s="156"/>
      <c r="ZC21" s="156"/>
      <c r="ZD21" s="156"/>
      <c r="ZE21" s="156"/>
      <c r="ZF21" s="156"/>
      <c r="ZG21" s="156"/>
      <c r="ZH21" s="156"/>
      <c r="ZI21" s="156"/>
      <c r="ZJ21" s="156"/>
      <c r="ZK21" s="156"/>
      <c r="ZL21" s="156"/>
      <c r="ZM21" s="156"/>
      <c r="ZN21" s="156"/>
      <c r="ZO21" s="156"/>
      <c r="ZP21" s="156"/>
      <c r="ZQ21" s="156"/>
      <c r="ZR21" s="156"/>
      <c r="ZS21" s="156"/>
      <c r="ZT21" s="156"/>
      <c r="ZU21" s="156"/>
      <c r="ZV21" s="156"/>
      <c r="ZW21" s="156"/>
      <c r="ZX21" s="156"/>
      <c r="ZY21" s="156"/>
      <c r="ZZ21" s="156"/>
      <c r="AAA21" s="156"/>
      <c r="AAB21" s="156"/>
      <c r="AAC21" s="156"/>
      <c r="AAD21" s="156"/>
      <c r="AAE21" s="156"/>
      <c r="AAF21" s="156"/>
      <c r="AAG21" s="156"/>
      <c r="AAH21" s="156"/>
      <c r="AAI21" s="156"/>
      <c r="AAJ21" s="156"/>
      <c r="AAK21" s="156"/>
      <c r="AAL21" s="156"/>
      <c r="AAM21" s="156"/>
      <c r="AAN21" s="156"/>
      <c r="AAO21" s="156"/>
      <c r="AAP21" s="156"/>
      <c r="AAQ21" s="156"/>
      <c r="AAR21" s="156"/>
      <c r="AAS21" s="156"/>
      <c r="AAT21" s="156"/>
      <c r="AAU21" s="156"/>
      <c r="AAV21" s="156"/>
      <c r="AAW21" s="156"/>
      <c r="AAX21" s="156"/>
      <c r="AAY21" s="156"/>
      <c r="AAZ21" s="156"/>
      <c r="ABA21" s="156"/>
      <c r="ABB21" s="156"/>
      <c r="ABC21" s="156"/>
      <c r="ABD21" s="156"/>
      <c r="ABE21" s="156"/>
      <c r="ABF21" s="156"/>
      <c r="ABG21" s="156"/>
      <c r="ABH21" s="156"/>
      <c r="ABI21" s="156"/>
      <c r="ABJ21" s="156"/>
      <c r="ABK21" s="156"/>
      <c r="ABL21" s="156"/>
      <c r="ABM21" s="156"/>
      <c r="ABN21" s="156"/>
      <c r="ABO21" s="156"/>
      <c r="ABP21" s="156"/>
      <c r="ABQ21" s="156"/>
      <c r="ABR21" s="156"/>
      <c r="ABS21" s="156"/>
      <c r="ABT21" s="156"/>
      <c r="ABU21" s="156"/>
      <c r="ABV21" s="156"/>
      <c r="ABW21" s="156"/>
      <c r="ABX21" s="156"/>
      <c r="ABY21" s="156"/>
      <c r="ABZ21" s="156"/>
      <c r="ACA21" s="156"/>
      <c r="ACB21" s="156"/>
      <c r="ACC21" s="156"/>
      <c r="ACD21" s="156"/>
      <c r="ACE21" s="156"/>
      <c r="ACF21" s="156"/>
      <c r="ACG21" s="156"/>
      <c r="ACH21" s="156"/>
      <c r="ACI21" s="156"/>
      <c r="ACJ21" s="156"/>
      <c r="ACK21" s="156"/>
      <c r="ACL21" s="156"/>
      <c r="ACM21" s="156"/>
      <c r="ACN21" s="156"/>
      <c r="ACO21" s="156"/>
      <c r="ACP21" s="156"/>
      <c r="ACQ21" s="156"/>
      <c r="ACR21" s="156"/>
      <c r="ACS21" s="156"/>
      <c r="ACT21" s="156"/>
      <c r="ACU21" s="156"/>
      <c r="ACV21" s="156"/>
      <c r="ACW21" s="156"/>
      <c r="ACX21" s="156"/>
      <c r="ACY21" s="156"/>
      <c r="ACZ21" s="156"/>
      <c r="ADA21" s="156"/>
      <c r="ADB21" s="156"/>
      <c r="ADC21" s="156"/>
      <c r="ADD21" s="156"/>
      <c r="ADE21" s="156"/>
      <c r="ADF21" s="156"/>
      <c r="ADG21" s="156"/>
      <c r="ADH21" s="156"/>
      <c r="ADI21" s="156"/>
      <c r="ADJ21" s="156"/>
      <c r="ADK21" s="156"/>
      <c r="ADL21" s="156"/>
      <c r="ADM21" s="156"/>
      <c r="ADN21" s="156"/>
      <c r="ADO21" s="156"/>
      <c r="ADP21" s="156"/>
      <c r="ADQ21" s="156"/>
      <c r="ADR21" s="156"/>
      <c r="ADS21" s="156"/>
      <c r="ADT21" s="156"/>
      <c r="ADU21" s="156"/>
      <c r="ADV21" s="156"/>
      <c r="ADW21" s="156"/>
      <c r="ADX21" s="156"/>
      <c r="ADY21" s="156"/>
      <c r="ADZ21" s="156"/>
      <c r="AEA21" s="156"/>
      <c r="AEB21" s="156"/>
      <c r="AEC21" s="156"/>
      <c r="AED21" s="156"/>
      <c r="AEE21" s="156"/>
      <c r="AEF21" s="156"/>
      <c r="AEG21" s="156"/>
      <c r="AEH21" s="156"/>
      <c r="AEI21" s="156"/>
      <c r="AEJ21" s="156"/>
      <c r="AEK21" s="156"/>
      <c r="AEL21" s="156"/>
      <c r="AEM21" s="156"/>
      <c r="AEN21" s="156"/>
      <c r="AEO21" s="156"/>
      <c r="AEP21" s="156"/>
      <c r="AEQ21" s="156"/>
      <c r="AER21" s="156"/>
      <c r="AES21" s="156"/>
      <c r="AET21" s="156"/>
      <c r="AEU21" s="156"/>
      <c r="AEV21" s="156"/>
      <c r="AEW21" s="156"/>
      <c r="AEX21" s="156"/>
      <c r="AEY21" s="156"/>
      <c r="AEZ21" s="156"/>
      <c r="AFA21" s="156"/>
      <c r="AFB21" s="156"/>
      <c r="AFC21" s="156"/>
      <c r="AFD21" s="156"/>
      <c r="AFE21" s="156"/>
      <c r="AFF21" s="156"/>
      <c r="AFG21" s="156"/>
      <c r="AFH21" s="156"/>
      <c r="AFI21" s="156"/>
      <c r="AFJ21" s="156"/>
      <c r="AFK21" s="156"/>
      <c r="AFL21" s="156"/>
      <c r="AFM21" s="156"/>
      <c r="AFN21" s="156"/>
      <c r="AFO21" s="156"/>
      <c r="AFP21" s="156"/>
      <c r="AFQ21" s="156"/>
      <c r="AFR21" s="156"/>
      <c r="AFS21" s="156"/>
      <c r="AFT21" s="156"/>
      <c r="AFU21" s="156"/>
      <c r="AFV21" s="156"/>
      <c r="AFW21" s="156"/>
      <c r="AFX21" s="156"/>
      <c r="AFY21" s="156"/>
      <c r="AFZ21" s="156"/>
      <c r="AGA21" s="156"/>
      <c r="AGB21" s="156"/>
      <c r="AGC21" s="156"/>
      <c r="AGD21" s="156"/>
      <c r="AGE21" s="156"/>
      <c r="AGF21" s="156"/>
      <c r="AGG21" s="156"/>
      <c r="AGH21" s="156"/>
      <c r="AGI21" s="156"/>
      <c r="AGJ21" s="156"/>
      <c r="AGK21" s="156"/>
      <c r="AGL21" s="156"/>
      <c r="AGM21" s="156"/>
      <c r="AGN21" s="156"/>
      <c r="AGO21" s="156"/>
      <c r="AGP21" s="156"/>
      <c r="AGQ21" s="156"/>
      <c r="AGR21" s="156"/>
      <c r="AGS21" s="156"/>
      <c r="AGT21" s="156"/>
      <c r="AGU21" s="156"/>
      <c r="AGV21" s="156"/>
      <c r="AGW21" s="156"/>
      <c r="AGX21" s="156"/>
      <c r="AGY21" s="156"/>
      <c r="AGZ21" s="156"/>
      <c r="AHA21" s="156"/>
      <c r="AHB21" s="156"/>
      <c r="AHC21" s="156"/>
      <c r="AHD21" s="156"/>
      <c r="AHE21" s="156"/>
      <c r="AHF21" s="156"/>
      <c r="AHG21" s="156"/>
      <c r="AHH21" s="156"/>
      <c r="AHI21" s="156"/>
      <c r="AHJ21" s="156"/>
      <c r="AHK21" s="156"/>
      <c r="AHL21" s="156"/>
      <c r="AHM21" s="156"/>
      <c r="AHN21" s="156"/>
      <c r="AHO21" s="156"/>
      <c r="AHP21" s="156"/>
      <c r="AHQ21" s="156"/>
      <c r="AHR21" s="156"/>
      <c r="AHS21" s="156"/>
      <c r="AHT21" s="156"/>
      <c r="AHU21" s="156"/>
      <c r="AHV21" s="156"/>
      <c r="AHW21" s="156"/>
      <c r="AHX21" s="156"/>
      <c r="AHY21" s="156"/>
      <c r="AHZ21" s="156"/>
      <c r="AIA21" s="156"/>
      <c r="AIB21" s="156"/>
      <c r="AIC21" s="156"/>
      <c r="AID21" s="156"/>
      <c r="AIE21" s="156"/>
      <c r="AIF21" s="156"/>
      <c r="AIG21" s="156"/>
      <c r="AIH21" s="156"/>
      <c r="AII21" s="156"/>
      <c r="AIJ21" s="156"/>
      <c r="AIK21" s="156"/>
      <c r="AIL21" s="156"/>
      <c r="AIM21" s="156"/>
      <c r="AIN21" s="156"/>
      <c r="AIO21" s="156"/>
      <c r="AIP21" s="156"/>
      <c r="AIQ21" s="156"/>
      <c r="AIR21" s="156"/>
      <c r="AIS21" s="156"/>
      <c r="AIT21" s="156"/>
      <c r="AIU21" s="156"/>
      <c r="AIV21" s="156"/>
      <c r="AIW21" s="156"/>
      <c r="AIX21" s="156"/>
      <c r="AIY21" s="156"/>
      <c r="AIZ21" s="156"/>
      <c r="AJA21" s="156"/>
      <c r="AJB21" s="156"/>
      <c r="AJC21" s="156"/>
      <c r="AJD21" s="156"/>
      <c r="AJE21" s="156"/>
      <c r="AJF21" s="156"/>
      <c r="AJG21" s="156"/>
      <c r="AJH21" s="156"/>
      <c r="AJI21" s="156"/>
      <c r="AJJ21" s="156"/>
      <c r="AJK21" s="156"/>
      <c r="AJL21" s="156"/>
      <c r="AJM21" s="156"/>
      <c r="AJN21" s="156"/>
      <c r="AJO21" s="156"/>
      <c r="AJP21" s="156"/>
      <c r="AJQ21" s="156"/>
      <c r="AJR21" s="156"/>
      <c r="AJS21" s="156"/>
      <c r="AJT21" s="156"/>
      <c r="AJU21" s="156"/>
      <c r="AJV21" s="156"/>
      <c r="AJW21" s="156"/>
      <c r="AJX21" s="156"/>
      <c r="AJY21" s="156"/>
      <c r="AJZ21" s="156"/>
      <c r="AKA21" s="156"/>
      <c r="AKB21" s="156"/>
      <c r="AKC21" s="156"/>
      <c r="AKD21" s="156"/>
      <c r="AKE21" s="156"/>
      <c r="AKF21" s="156"/>
      <c r="AKG21" s="156"/>
      <c r="AKH21" s="156"/>
      <c r="AKI21" s="156"/>
      <c r="AKJ21" s="156"/>
      <c r="AKK21" s="156"/>
      <c r="AKL21" s="156"/>
      <c r="AKM21" s="156"/>
      <c r="AKN21" s="156"/>
      <c r="AKO21" s="156"/>
      <c r="AKP21" s="156"/>
      <c r="AKQ21" s="156"/>
      <c r="AKR21" s="156"/>
      <c r="AKS21" s="156"/>
      <c r="AKT21" s="156"/>
      <c r="AKU21" s="156"/>
      <c r="AKV21" s="156"/>
      <c r="AKW21" s="156"/>
      <c r="AKX21" s="156"/>
      <c r="AKY21" s="156"/>
      <c r="AKZ21" s="156"/>
      <c r="ALA21" s="156"/>
      <c r="ALB21" s="156"/>
      <c r="ALC21" s="156"/>
      <c r="ALD21" s="156"/>
      <c r="ALE21" s="156"/>
      <c r="ALF21" s="156"/>
      <c r="ALG21" s="156"/>
      <c r="ALH21" s="156"/>
      <c r="ALI21" s="156"/>
      <c r="ALJ21" s="156"/>
      <c r="ALK21" s="156"/>
      <c r="ALL21" s="156"/>
      <c r="ALM21" s="156"/>
      <c r="ALN21" s="156"/>
      <c r="ALO21" s="156"/>
      <c r="ALP21" s="156"/>
      <c r="ALQ21" s="156"/>
      <c r="ALR21" s="156"/>
      <c r="ALS21" s="156"/>
      <c r="ALT21" s="156"/>
      <c r="ALU21" s="156"/>
      <c r="ALV21" s="156"/>
      <c r="ALW21" s="156"/>
      <c r="ALX21" s="156"/>
      <c r="ALY21" s="156"/>
      <c r="ALZ21" s="156"/>
      <c r="AMA21" s="156"/>
      <c r="AMB21" s="156"/>
      <c r="AMC21" s="156"/>
      <c r="AMD21" s="156"/>
      <c r="AME21" s="156"/>
      <c r="AMF21" s="156"/>
      <c r="AMG21" s="156"/>
      <c r="AMH21" s="156"/>
      <c r="AMI21" s="156"/>
      <c r="AMJ21" s="156"/>
      <c r="AMK21" s="156"/>
      <c r="AML21" s="156"/>
      <c r="AMM21" s="156"/>
      <c r="AMN21" s="156"/>
      <c r="AMO21" s="156"/>
      <c r="AMP21" s="156"/>
      <c r="AMQ21" s="156"/>
      <c r="AMR21" s="156"/>
      <c r="AMS21" s="156"/>
      <c r="AMT21" s="156"/>
      <c r="AMU21" s="156"/>
      <c r="AMV21" s="156"/>
      <c r="AMW21" s="156"/>
      <c r="AMX21" s="156"/>
      <c r="AMY21" s="156"/>
      <c r="AMZ21" s="156"/>
      <c r="ANA21" s="156"/>
      <c r="ANB21" s="156"/>
      <c r="ANC21" s="156"/>
      <c r="AND21" s="156"/>
      <c r="ANE21" s="156"/>
      <c r="ANF21" s="156"/>
      <c r="ANG21" s="156"/>
      <c r="ANH21" s="156"/>
      <c r="ANI21" s="156"/>
      <c r="ANJ21" s="156"/>
      <c r="ANK21" s="156"/>
      <c r="ANL21" s="156"/>
      <c r="ANM21" s="156"/>
      <c r="ANN21" s="156"/>
      <c r="ANO21" s="156"/>
      <c r="ANP21" s="156"/>
      <c r="ANQ21" s="156"/>
      <c r="ANR21" s="156"/>
      <c r="ANS21" s="156"/>
      <c r="ANT21" s="156"/>
      <c r="ANU21" s="156"/>
      <c r="ANV21" s="156"/>
      <c r="ANW21" s="156"/>
      <c r="ANX21" s="156"/>
      <c r="ANY21" s="156"/>
      <c r="ANZ21" s="156"/>
      <c r="AOA21" s="156"/>
      <c r="AOB21" s="156"/>
      <c r="AOC21" s="156"/>
      <c r="AOD21" s="156"/>
      <c r="AOE21" s="156"/>
      <c r="AOF21" s="156"/>
      <c r="AOG21" s="156"/>
      <c r="AOH21" s="156"/>
      <c r="AOI21" s="156"/>
      <c r="AOJ21" s="156"/>
      <c r="AOK21" s="156"/>
      <c r="AOL21" s="156"/>
      <c r="AOM21" s="156"/>
      <c r="AON21" s="156"/>
      <c r="AOO21" s="156"/>
      <c r="AOP21" s="156"/>
      <c r="AOQ21" s="156"/>
      <c r="AOR21" s="156"/>
      <c r="AOS21" s="156"/>
      <c r="AOT21" s="156"/>
      <c r="AOU21" s="156"/>
      <c r="AOV21" s="156"/>
      <c r="AOW21" s="156"/>
      <c r="AOX21" s="156"/>
      <c r="AOY21" s="156"/>
      <c r="AOZ21" s="156"/>
      <c r="APA21" s="156"/>
      <c r="APB21" s="156"/>
      <c r="APC21" s="156"/>
      <c r="APD21" s="156"/>
      <c r="APE21" s="156"/>
      <c r="APF21" s="156"/>
      <c r="APG21" s="156"/>
      <c r="APH21" s="156"/>
      <c r="API21" s="156"/>
      <c r="APJ21" s="156"/>
      <c r="APK21" s="156"/>
      <c r="APL21" s="156"/>
      <c r="APM21" s="156"/>
      <c r="APN21" s="156"/>
      <c r="APO21" s="156"/>
      <c r="APP21" s="156"/>
      <c r="APQ21" s="156"/>
      <c r="APR21" s="156"/>
      <c r="APS21" s="156"/>
      <c r="APT21" s="156"/>
      <c r="APU21" s="156"/>
      <c r="APV21" s="156"/>
      <c r="APW21" s="156"/>
      <c r="APX21" s="156"/>
      <c r="APY21" s="156"/>
      <c r="APZ21" s="156"/>
      <c r="AQA21" s="156"/>
      <c r="AQB21" s="156"/>
      <c r="AQC21" s="156"/>
      <c r="AQD21" s="156"/>
      <c r="AQE21" s="156"/>
      <c r="AQF21" s="156"/>
      <c r="AQG21" s="156"/>
      <c r="AQH21" s="156"/>
      <c r="AQI21" s="156"/>
      <c r="AQJ21" s="156"/>
      <c r="AQK21" s="156"/>
      <c r="AQL21" s="156"/>
      <c r="AQM21" s="156"/>
      <c r="AQN21" s="156"/>
      <c r="AQO21" s="156"/>
      <c r="AQP21" s="156"/>
      <c r="AQQ21" s="156"/>
      <c r="AQR21" s="156"/>
      <c r="AQS21" s="156"/>
      <c r="AQT21" s="156"/>
      <c r="AQU21" s="156"/>
      <c r="AQV21" s="156"/>
      <c r="AQW21" s="156"/>
      <c r="AQX21" s="156"/>
      <c r="AQY21" s="156"/>
      <c r="AQZ21" s="156"/>
      <c r="ARA21" s="156"/>
      <c r="ARB21" s="156"/>
      <c r="ARC21" s="156"/>
      <c r="ARD21" s="156"/>
      <c r="ARE21" s="156"/>
      <c r="ARF21" s="156"/>
      <c r="ARG21" s="156"/>
      <c r="ARH21" s="156"/>
      <c r="ARI21" s="156"/>
      <c r="ARJ21" s="156"/>
      <c r="ARK21" s="156"/>
      <c r="ARL21" s="156"/>
      <c r="ARM21" s="156"/>
      <c r="ARN21" s="156"/>
      <c r="ARO21" s="156"/>
      <c r="ARP21" s="156"/>
      <c r="ARQ21" s="156"/>
      <c r="ARR21" s="156"/>
      <c r="ARS21" s="156"/>
      <c r="ART21" s="156"/>
      <c r="ARU21" s="156"/>
      <c r="ARV21" s="156"/>
      <c r="ARW21" s="156"/>
      <c r="ARX21" s="156"/>
      <c r="ARY21" s="156"/>
      <c r="ARZ21" s="156"/>
      <c r="ASA21" s="156"/>
      <c r="ASB21" s="156"/>
      <c r="ASC21" s="156"/>
      <c r="ASD21" s="156"/>
      <c r="ASE21" s="156"/>
      <c r="ASF21" s="156"/>
      <c r="ASG21" s="156"/>
      <c r="ASH21" s="156"/>
      <c r="ASI21" s="156"/>
      <c r="ASJ21" s="156"/>
      <c r="ASK21" s="156"/>
      <c r="ASL21" s="156"/>
      <c r="ASM21" s="156"/>
      <c r="ASN21" s="156"/>
      <c r="ASO21" s="156"/>
      <c r="ASP21" s="156"/>
      <c r="ASQ21" s="156"/>
      <c r="ASR21" s="156"/>
      <c r="ASS21" s="156"/>
      <c r="AST21" s="156"/>
      <c r="ASU21" s="156"/>
      <c r="ASV21" s="156"/>
      <c r="ASW21" s="156"/>
      <c r="ASX21" s="156"/>
      <c r="ASY21" s="156"/>
      <c r="ASZ21" s="156"/>
      <c r="ATA21" s="156"/>
      <c r="ATB21" s="156"/>
      <c r="ATC21" s="156"/>
      <c r="ATD21" s="156"/>
      <c r="ATE21" s="156"/>
      <c r="ATF21" s="156"/>
      <c r="ATG21" s="156"/>
      <c r="ATH21" s="156"/>
      <c r="ATI21" s="156"/>
      <c r="ATJ21" s="156"/>
      <c r="ATK21" s="156"/>
      <c r="ATL21" s="156"/>
      <c r="ATM21" s="156"/>
      <c r="ATN21" s="156"/>
      <c r="ATO21" s="156"/>
      <c r="ATP21" s="156"/>
      <c r="ATQ21" s="156"/>
      <c r="ATR21" s="156"/>
      <c r="ATS21" s="156"/>
      <c r="ATT21" s="156"/>
      <c r="ATU21" s="156"/>
      <c r="ATV21" s="156"/>
      <c r="ATW21" s="156"/>
      <c r="ATX21" s="156"/>
      <c r="ATY21" s="156"/>
      <c r="ATZ21" s="156"/>
      <c r="AUA21" s="156"/>
      <c r="AUB21" s="156"/>
      <c r="AUC21" s="156"/>
      <c r="AUD21" s="156"/>
      <c r="AUE21" s="156"/>
      <c r="AUF21" s="156"/>
      <c r="AUG21" s="156"/>
      <c r="AUH21" s="156"/>
      <c r="AUI21" s="156"/>
      <c r="AUJ21" s="156"/>
      <c r="AUK21" s="156"/>
      <c r="AUL21" s="156"/>
      <c r="AUM21" s="156"/>
      <c r="AUN21" s="156"/>
      <c r="AUO21" s="156"/>
      <c r="AUP21" s="156"/>
      <c r="AUQ21" s="156"/>
      <c r="AUR21" s="156"/>
      <c r="AUS21" s="156"/>
      <c r="AUT21" s="156"/>
      <c r="AUU21" s="156"/>
      <c r="AUV21" s="156"/>
      <c r="AUW21" s="156"/>
      <c r="AUX21" s="156"/>
      <c r="AUY21" s="156"/>
      <c r="AUZ21" s="156"/>
      <c r="AVA21" s="156"/>
      <c r="AVB21" s="156"/>
      <c r="AVC21" s="156"/>
      <c r="AVD21" s="156"/>
      <c r="AVE21" s="156"/>
      <c r="AVF21" s="156"/>
      <c r="AVG21" s="156"/>
      <c r="AVH21" s="156"/>
      <c r="AVI21" s="156"/>
      <c r="AVJ21" s="156"/>
      <c r="AVK21" s="156"/>
      <c r="AVL21" s="156"/>
      <c r="AVM21" s="156"/>
      <c r="AVN21" s="156"/>
      <c r="AVO21" s="156"/>
      <c r="AVP21" s="156"/>
      <c r="AVQ21" s="156"/>
      <c r="AVR21" s="156"/>
      <c r="AVS21" s="156"/>
      <c r="AVT21" s="156"/>
      <c r="AVU21" s="156"/>
      <c r="AVV21" s="156"/>
      <c r="AVW21" s="156"/>
      <c r="AVX21" s="156"/>
      <c r="AVY21" s="156"/>
      <c r="AVZ21" s="156"/>
      <c r="AWA21" s="156"/>
      <c r="AWB21" s="156"/>
      <c r="AWC21" s="156"/>
      <c r="AWD21" s="156"/>
      <c r="AWE21" s="156"/>
      <c r="AWF21" s="156"/>
      <c r="AWG21" s="156"/>
      <c r="AWH21" s="156"/>
      <c r="AWI21" s="156"/>
      <c r="AWJ21" s="156"/>
      <c r="AWK21" s="156"/>
      <c r="AWL21" s="156"/>
      <c r="AWM21" s="156"/>
      <c r="AWN21" s="156"/>
      <c r="AWO21" s="156"/>
      <c r="AWP21" s="156"/>
      <c r="AWQ21" s="156"/>
      <c r="AWR21" s="156"/>
      <c r="AWS21" s="156"/>
      <c r="AWT21" s="156"/>
      <c r="AWU21" s="156"/>
      <c r="AWV21" s="156"/>
      <c r="AWW21" s="156"/>
      <c r="AWX21" s="156"/>
      <c r="AWY21" s="156"/>
      <c r="AWZ21" s="156"/>
      <c r="AXA21" s="156"/>
      <c r="AXB21" s="156"/>
      <c r="AXC21" s="156"/>
      <c r="AXD21" s="156"/>
      <c r="AXE21" s="156"/>
      <c r="AXF21" s="156"/>
      <c r="AXG21" s="156"/>
      <c r="AXH21" s="156"/>
      <c r="AXI21" s="156"/>
      <c r="AXJ21" s="156"/>
      <c r="AXK21" s="156"/>
      <c r="AXL21" s="156"/>
      <c r="AXM21" s="156"/>
      <c r="AXN21" s="156"/>
      <c r="AXO21" s="156"/>
      <c r="AXP21" s="156"/>
      <c r="AXQ21" s="156"/>
      <c r="AXR21" s="156"/>
      <c r="AXS21" s="156"/>
      <c r="AXT21" s="156"/>
      <c r="AXU21" s="156"/>
      <c r="AXV21" s="156"/>
      <c r="AXW21" s="156"/>
      <c r="AXX21" s="156"/>
      <c r="AXY21" s="156"/>
      <c r="AXZ21" s="156"/>
      <c r="AYA21" s="156"/>
      <c r="AYB21" s="156"/>
      <c r="AYC21" s="156"/>
      <c r="AYD21" s="156"/>
      <c r="AYE21" s="156"/>
      <c r="AYF21" s="156"/>
      <c r="AYG21" s="156"/>
      <c r="AYH21" s="156"/>
      <c r="AYI21" s="156"/>
      <c r="AYJ21" s="156"/>
      <c r="AYK21" s="156"/>
      <c r="AYL21" s="156"/>
      <c r="AYM21" s="156"/>
      <c r="AYN21" s="156"/>
      <c r="AYO21" s="156"/>
      <c r="AYP21" s="156"/>
      <c r="AYQ21" s="156"/>
      <c r="AYR21" s="156"/>
      <c r="AYS21" s="156"/>
      <c r="AYT21" s="156"/>
      <c r="AYU21" s="156"/>
      <c r="AYV21" s="156"/>
      <c r="AYW21" s="156"/>
      <c r="AYX21" s="156"/>
      <c r="AYY21" s="156"/>
      <c r="AYZ21" s="156"/>
      <c r="AZA21" s="156"/>
      <c r="AZB21" s="156"/>
      <c r="AZC21" s="156"/>
      <c r="AZD21" s="156"/>
      <c r="AZE21" s="156"/>
      <c r="AZF21" s="156"/>
      <c r="AZG21" s="156"/>
      <c r="AZH21" s="156"/>
      <c r="AZI21" s="156"/>
      <c r="AZJ21" s="156"/>
      <c r="AZK21" s="156"/>
      <c r="AZL21" s="156"/>
      <c r="AZM21" s="156"/>
      <c r="AZN21" s="156"/>
      <c r="AZO21" s="156"/>
      <c r="AZP21" s="156"/>
      <c r="AZQ21" s="156"/>
      <c r="AZR21" s="156"/>
      <c r="AZS21" s="156"/>
      <c r="AZT21" s="156"/>
      <c r="AZU21" s="156"/>
      <c r="AZV21" s="156"/>
      <c r="AZW21" s="156"/>
      <c r="AZX21" s="156"/>
      <c r="AZY21" s="156"/>
      <c r="AZZ21" s="156"/>
      <c r="BAA21" s="156"/>
      <c r="BAB21" s="156"/>
      <c r="BAC21" s="156"/>
      <c r="BAD21" s="156"/>
      <c r="BAE21" s="156"/>
      <c r="BAF21" s="156"/>
      <c r="BAG21" s="156"/>
      <c r="BAH21" s="156"/>
      <c r="BAI21" s="156"/>
      <c r="BAJ21" s="156"/>
      <c r="BAK21" s="156"/>
      <c r="BAL21" s="156"/>
      <c r="BAM21" s="156"/>
      <c r="BAN21" s="156"/>
      <c r="BAO21" s="156"/>
      <c r="BAP21" s="156"/>
      <c r="BAQ21" s="156"/>
      <c r="BAR21" s="156"/>
      <c r="BAS21" s="156"/>
      <c r="BAT21" s="156"/>
      <c r="BAU21" s="156"/>
      <c r="BAV21" s="156"/>
      <c r="BAW21" s="156"/>
      <c r="BAX21" s="156"/>
      <c r="BAY21" s="156"/>
      <c r="BAZ21" s="156"/>
      <c r="BBA21" s="156"/>
      <c r="BBB21" s="156"/>
      <c r="BBC21" s="156"/>
      <c r="BBD21" s="156"/>
      <c r="BBE21" s="156"/>
      <c r="BBF21" s="156"/>
      <c r="BBG21" s="156"/>
      <c r="BBH21" s="156"/>
      <c r="BBI21" s="156"/>
      <c r="BBJ21" s="156"/>
      <c r="BBK21" s="156"/>
      <c r="BBL21" s="156"/>
      <c r="BBM21" s="156"/>
      <c r="BBN21" s="156"/>
      <c r="BBO21" s="156"/>
      <c r="BBP21" s="156"/>
      <c r="BBQ21" s="156"/>
      <c r="BBR21" s="156"/>
      <c r="BBS21" s="156"/>
      <c r="BBT21" s="156"/>
      <c r="BBU21" s="156"/>
      <c r="BBV21" s="156"/>
      <c r="BBW21" s="156"/>
      <c r="BBX21" s="156"/>
      <c r="BBY21" s="156"/>
      <c r="BBZ21" s="156"/>
      <c r="BCA21" s="156"/>
      <c r="BCB21" s="156"/>
      <c r="BCC21" s="156"/>
      <c r="BCD21" s="156"/>
      <c r="BCE21" s="156"/>
      <c r="BCF21" s="156"/>
      <c r="BCG21" s="156"/>
      <c r="BCH21" s="156"/>
      <c r="BCI21" s="156"/>
      <c r="BCJ21" s="156"/>
      <c r="BCK21" s="156"/>
      <c r="BCL21" s="156"/>
      <c r="BCM21" s="156"/>
      <c r="BCN21" s="156"/>
      <c r="BCO21" s="156"/>
      <c r="BCP21" s="156"/>
      <c r="BCQ21" s="156"/>
      <c r="BCR21" s="156"/>
      <c r="BCS21" s="156"/>
      <c r="BCT21" s="156"/>
      <c r="BCU21" s="156"/>
      <c r="BCV21" s="156"/>
      <c r="BCW21" s="156"/>
      <c r="BCX21" s="156"/>
      <c r="BCY21" s="156"/>
      <c r="BCZ21" s="156"/>
      <c r="BDA21" s="156"/>
      <c r="BDB21" s="156"/>
      <c r="BDC21" s="156"/>
      <c r="BDD21" s="156"/>
      <c r="BDE21" s="156"/>
      <c r="BDF21" s="156"/>
      <c r="BDG21" s="156"/>
      <c r="BDH21" s="156"/>
      <c r="BDI21" s="156"/>
      <c r="BDJ21" s="156"/>
      <c r="BDK21" s="156"/>
      <c r="BDL21" s="156"/>
      <c r="BDM21" s="156"/>
      <c r="BDN21" s="156"/>
      <c r="BDO21" s="156"/>
      <c r="BDP21" s="156"/>
      <c r="BDQ21" s="156"/>
      <c r="BDR21" s="156"/>
      <c r="BDS21" s="156"/>
      <c r="BDT21" s="156"/>
      <c r="BDU21" s="156"/>
      <c r="BDV21" s="156"/>
      <c r="BDW21" s="156"/>
      <c r="BDX21" s="156"/>
      <c r="BDY21" s="156"/>
      <c r="BDZ21" s="156"/>
      <c r="BEA21" s="156"/>
      <c r="BEB21" s="156"/>
      <c r="BEC21" s="156"/>
      <c r="BED21" s="156"/>
      <c r="BEE21" s="156"/>
      <c r="BEF21" s="156"/>
      <c r="BEG21" s="156"/>
      <c r="BEH21" s="156"/>
      <c r="BEI21" s="156"/>
      <c r="BEJ21" s="156"/>
      <c r="BEK21" s="156"/>
      <c r="BEL21" s="156"/>
      <c r="BEM21" s="156"/>
      <c r="BEN21" s="156"/>
      <c r="BEO21" s="156"/>
      <c r="BEP21" s="156"/>
      <c r="BEQ21" s="156"/>
      <c r="BER21" s="156"/>
      <c r="BES21" s="156"/>
      <c r="BET21" s="156"/>
      <c r="BEU21" s="156"/>
      <c r="BEV21" s="156"/>
      <c r="BEW21" s="156"/>
      <c r="BEX21" s="156"/>
      <c r="BEY21" s="156"/>
      <c r="BEZ21" s="156"/>
      <c r="BFA21" s="156"/>
      <c r="BFB21" s="156"/>
      <c r="BFC21" s="156"/>
      <c r="BFD21" s="156"/>
      <c r="BFE21" s="156"/>
      <c r="BFF21" s="156"/>
      <c r="BFG21" s="156"/>
      <c r="BFH21" s="156"/>
      <c r="BFI21" s="156"/>
      <c r="BFJ21" s="156"/>
      <c r="BFK21" s="156"/>
      <c r="BFL21" s="156"/>
      <c r="BFM21" s="156"/>
      <c r="BFN21" s="156"/>
      <c r="BFO21" s="156"/>
      <c r="BFP21" s="156"/>
      <c r="BFQ21" s="156"/>
      <c r="BFR21" s="156"/>
      <c r="BFS21" s="156"/>
      <c r="BFT21" s="156"/>
      <c r="BFU21" s="156"/>
      <c r="BFV21" s="156"/>
      <c r="BFW21" s="156"/>
      <c r="BFX21" s="156"/>
      <c r="BFY21" s="156"/>
      <c r="BFZ21" s="156"/>
      <c r="BGA21" s="156"/>
      <c r="BGB21" s="156"/>
      <c r="BGC21" s="156"/>
      <c r="BGD21" s="156"/>
      <c r="BGE21" s="156"/>
      <c r="BGF21" s="156"/>
      <c r="BGG21" s="156"/>
      <c r="BGH21" s="156"/>
      <c r="BGI21" s="156"/>
      <c r="BGJ21" s="156"/>
      <c r="BGK21" s="156"/>
      <c r="BGL21" s="156"/>
      <c r="BGM21" s="156"/>
      <c r="BGN21" s="156"/>
      <c r="BGO21" s="156"/>
      <c r="BGP21" s="156"/>
      <c r="BGQ21" s="156"/>
      <c r="BGR21" s="156"/>
      <c r="BGS21" s="156"/>
      <c r="BGT21" s="156"/>
      <c r="BGU21" s="156"/>
      <c r="BGV21" s="156"/>
      <c r="BGW21" s="156"/>
      <c r="BGX21" s="156"/>
      <c r="BGY21" s="156"/>
      <c r="BGZ21" s="156"/>
      <c r="BHA21" s="156"/>
      <c r="BHB21" s="156"/>
      <c r="BHC21" s="156"/>
      <c r="BHD21" s="156"/>
      <c r="BHE21" s="156"/>
      <c r="BHF21" s="156"/>
      <c r="BHG21" s="156"/>
      <c r="BHH21" s="156"/>
      <c r="BHI21" s="156"/>
      <c r="BHJ21" s="156"/>
      <c r="BHK21" s="156"/>
      <c r="BHL21" s="156"/>
      <c r="BHM21" s="156"/>
      <c r="BHN21" s="156"/>
      <c r="BHO21" s="156"/>
      <c r="BHP21" s="156"/>
      <c r="BHQ21" s="156"/>
      <c r="BHR21" s="156"/>
      <c r="BHS21" s="156"/>
      <c r="BHT21" s="156"/>
      <c r="BHU21" s="156"/>
      <c r="BHV21" s="156"/>
      <c r="BHW21" s="156"/>
      <c r="BHX21" s="156"/>
      <c r="BHY21" s="156"/>
      <c r="BHZ21" s="156"/>
      <c r="BIA21" s="156"/>
      <c r="BIB21" s="156"/>
      <c r="BIC21" s="156"/>
      <c r="BID21" s="156"/>
      <c r="BIE21" s="156"/>
      <c r="BIF21" s="156"/>
      <c r="BIG21" s="156"/>
      <c r="BIH21" s="156"/>
      <c r="BII21" s="156"/>
      <c r="BIJ21" s="156"/>
      <c r="BIK21" s="156"/>
      <c r="BIL21" s="156"/>
      <c r="BIM21" s="156"/>
      <c r="BIN21" s="156"/>
      <c r="BIO21" s="156"/>
      <c r="BIP21" s="156"/>
      <c r="BIQ21" s="156"/>
      <c r="BIR21" s="156"/>
      <c r="BIS21" s="156"/>
      <c r="BIT21" s="156"/>
      <c r="BIU21" s="156"/>
      <c r="BIV21" s="156"/>
      <c r="BIW21" s="156"/>
      <c r="BIX21" s="156"/>
      <c r="BIY21" s="156"/>
      <c r="BIZ21" s="156"/>
      <c r="BJA21" s="156"/>
      <c r="BJB21" s="156"/>
      <c r="BJC21" s="156"/>
      <c r="BJD21" s="156"/>
      <c r="BJE21" s="156"/>
      <c r="BJF21" s="156"/>
      <c r="BJG21" s="156"/>
      <c r="BJH21" s="156"/>
      <c r="BJI21" s="156"/>
      <c r="BJJ21" s="156"/>
      <c r="BJK21" s="156"/>
      <c r="BJL21" s="156"/>
      <c r="BJM21" s="156"/>
      <c r="BJN21" s="156"/>
      <c r="BJO21" s="156"/>
      <c r="BJP21" s="156"/>
      <c r="BJQ21" s="156"/>
      <c r="BJR21" s="156"/>
      <c r="BJS21" s="156"/>
      <c r="BJT21" s="156"/>
      <c r="BJU21" s="156"/>
      <c r="BJV21" s="156"/>
      <c r="BJW21" s="156"/>
      <c r="BJX21" s="156"/>
      <c r="BJY21" s="156"/>
      <c r="BJZ21" s="156"/>
      <c r="BKA21" s="156"/>
      <c r="BKB21" s="156"/>
      <c r="BKC21" s="156"/>
      <c r="BKD21" s="156"/>
      <c r="BKE21" s="156"/>
      <c r="BKF21" s="156"/>
      <c r="BKG21" s="156"/>
      <c r="BKH21" s="156"/>
      <c r="BKI21" s="156"/>
      <c r="BKJ21" s="156"/>
      <c r="BKK21" s="156"/>
      <c r="BKL21" s="156"/>
      <c r="BKM21" s="156"/>
      <c r="BKN21" s="156"/>
      <c r="BKO21" s="156"/>
      <c r="BKP21" s="156"/>
      <c r="BKQ21" s="156"/>
      <c r="BKR21" s="156"/>
      <c r="BKS21" s="156"/>
      <c r="BKT21" s="156"/>
      <c r="BKU21" s="156"/>
      <c r="BKV21" s="156"/>
      <c r="BKW21" s="156"/>
      <c r="BKX21" s="156"/>
      <c r="BKY21" s="156"/>
      <c r="BKZ21" s="156"/>
      <c r="BLA21" s="156"/>
      <c r="BLB21" s="156"/>
      <c r="BLC21" s="156"/>
      <c r="BLD21" s="156"/>
      <c r="BLE21" s="156"/>
      <c r="BLF21" s="156"/>
      <c r="BLG21" s="156"/>
      <c r="BLH21" s="156"/>
      <c r="BLI21" s="156"/>
      <c r="BLJ21" s="156"/>
      <c r="BLK21" s="156"/>
      <c r="BLL21" s="156"/>
      <c r="BLM21" s="156"/>
      <c r="BLN21" s="156"/>
      <c r="BLO21" s="156"/>
      <c r="BLP21" s="156"/>
      <c r="BLQ21" s="156"/>
      <c r="BLR21" s="156"/>
      <c r="BLS21" s="156"/>
      <c r="BLT21" s="156"/>
      <c r="BLU21" s="156"/>
      <c r="BLV21" s="156"/>
      <c r="BLW21" s="156"/>
      <c r="BLX21" s="156"/>
      <c r="BLY21" s="156"/>
      <c r="BLZ21" s="156"/>
      <c r="BMA21" s="156"/>
      <c r="BMB21" s="156"/>
      <c r="BMC21" s="156"/>
      <c r="BMD21" s="156"/>
      <c r="BME21" s="156"/>
      <c r="BMF21" s="156"/>
      <c r="BMG21" s="156"/>
      <c r="BMH21" s="156"/>
      <c r="BMI21" s="156"/>
      <c r="BMJ21" s="156"/>
      <c r="BMK21" s="156"/>
      <c r="BML21" s="156"/>
      <c r="BMM21" s="156"/>
      <c r="BMN21" s="156"/>
      <c r="BMO21" s="156"/>
      <c r="BMP21" s="156"/>
      <c r="BMQ21" s="156"/>
      <c r="BMR21" s="156"/>
      <c r="BMS21" s="156"/>
      <c r="BMT21" s="156"/>
      <c r="BMU21" s="156"/>
      <c r="BMV21" s="156"/>
      <c r="BMW21" s="156"/>
      <c r="BMX21" s="156"/>
      <c r="BMY21" s="156"/>
      <c r="BMZ21" s="156"/>
      <c r="BNA21" s="156"/>
      <c r="BNB21" s="156"/>
      <c r="BNC21" s="156"/>
      <c r="BND21" s="156"/>
      <c r="BNE21" s="156"/>
      <c r="BNF21" s="156"/>
      <c r="BNG21" s="156"/>
      <c r="BNH21" s="156"/>
      <c r="BNI21" s="156"/>
      <c r="BNJ21" s="156"/>
      <c r="BNK21" s="156"/>
      <c r="BNL21" s="156"/>
      <c r="BNM21" s="156"/>
      <c r="BNN21" s="156"/>
      <c r="BNO21" s="156"/>
      <c r="BNP21" s="156"/>
      <c r="BNQ21" s="156"/>
      <c r="BNR21" s="156"/>
      <c r="BNS21" s="156"/>
      <c r="BNT21" s="156"/>
      <c r="BNU21" s="156"/>
      <c r="BNV21" s="156"/>
      <c r="BNW21" s="156"/>
      <c r="BNX21" s="156"/>
      <c r="BNY21" s="156"/>
      <c r="BNZ21" s="156"/>
      <c r="BOA21" s="156"/>
      <c r="BOB21" s="156"/>
      <c r="BOC21" s="156"/>
      <c r="BOD21" s="156"/>
      <c r="BOE21" s="156"/>
      <c r="BOF21" s="156"/>
      <c r="BOG21" s="156"/>
      <c r="BOH21" s="156"/>
      <c r="BOI21" s="156"/>
      <c r="BOJ21" s="156"/>
      <c r="BOK21" s="156"/>
      <c r="BOL21" s="156"/>
      <c r="BOM21" s="156"/>
      <c r="BON21" s="156"/>
      <c r="BOO21" s="156"/>
      <c r="BOP21" s="156"/>
      <c r="BOQ21" s="156"/>
      <c r="BOR21" s="156"/>
      <c r="BOS21" s="156"/>
      <c r="BOT21" s="156"/>
      <c r="BOU21" s="156"/>
      <c r="BOV21" s="156"/>
      <c r="BOW21" s="156"/>
      <c r="BOX21" s="156"/>
      <c r="BOY21" s="156"/>
      <c r="BOZ21" s="156"/>
      <c r="BPA21" s="156"/>
      <c r="BPB21" s="156"/>
      <c r="BPC21" s="156"/>
      <c r="BPD21" s="156"/>
      <c r="BPE21" s="156"/>
      <c r="BPF21" s="156"/>
      <c r="BPG21" s="156"/>
      <c r="BPH21" s="156"/>
      <c r="BPI21" s="156"/>
      <c r="BPJ21" s="156"/>
      <c r="BPK21" s="156"/>
      <c r="BPL21" s="156"/>
      <c r="BPM21" s="156"/>
      <c r="BPN21" s="156"/>
      <c r="BPO21" s="156"/>
      <c r="BPP21" s="156"/>
      <c r="BPQ21" s="156"/>
      <c r="BPR21" s="156"/>
      <c r="BPS21" s="156"/>
      <c r="BPT21" s="156"/>
      <c r="BPU21" s="156"/>
      <c r="BPV21" s="156"/>
      <c r="BPW21" s="156"/>
      <c r="BPX21" s="156"/>
      <c r="BPY21" s="156"/>
      <c r="BPZ21" s="156"/>
      <c r="BQA21" s="156"/>
      <c r="BQB21" s="156"/>
      <c r="BQC21" s="156"/>
      <c r="BQD21" s="156"/>
      <c r="BQE21" s="156"/>
      <c r="BQF21" s="156"/>
      <c r="BQG21" s="156"/>
      <c r="BQH21" s="156"/>
      <c r="BQI21" s="156"/>
      <c r="BQJ21" s="156"/>
      <c r="BQK21" s="156"/>
      <c r="BQL21" s="156"/>
      <c r="BQM21" s="156"/>
      <c r="BQN21" s="156"/>
      <c r="BQO21" s="156"/>
      <c r="BQP21" s="156"/>
      <c r="BQQ21" s="156"/>
      <c r="BQR21" s="156"/>
      <c r="BQS21" s="156"/>
      <c r="BQT21" s="156"/>
      <c r="BQU21" s="156"/>
      <c r="BQV21" s="156"/>
      <c r="BQW21" s="156"/>
      <c r="BQX21" s="156"/>
      <c r="BQY21" s="156"/>
      <c r="BQZ21" s="156"/>
      <c r="BRA21" s="156"/>
      <c r="BRB21" s="156"/>
      <c r="BRC21" s="156"/>
      <c r="BRD21" s="156"/>
      <c r="BRE21" s="156"/>
      <c r="BRF21" s="156"/>
      <c r="BRG21" s="156"/>
      <c r="BRH21" s="156"/>
      <c r="BRI21" s="156"/>
      <c r="BRJ21" s="156"/>
      <c r="BRK21" s="156"/>
      <c r="BRL21" s="156"/>
      <c r="BRM21" s="156"/>
      <c r="BRN21" s="156"/>
      <c r="BRO21" s="156"/>
      <c r="BRP21" s="156"/>
      <c r="BRQ21" s="156"/>
      <c r="BRR21" s="156"/>
      <c r="BRS21" s="156"/>
      <c r="BRT21" s="156"/>
      <c r="BRU21" s="156"/>
      <c r="BRV21" s="156"/>
      <c r="BRW21" s="156"/>
      <c r="BRX21" s="156"/>
      <c r="BRY21" s="156"/>
      <c r="BRZ21" s="156"/>
      <c r="BSA21" s="156"/>
      <c r="BSB21" s="156"/>
      <c r="BSC21" s="156"/>
      <c r="BSD21" s="156"/>
      <c r="BSE21" s="156"/>
      <c r="BSF21" s="156"/>
      <c r="BSG21" s="156"/>
      <c r="BSH21" s="156"/>
      <c r="BSI21" s="156"/>
      <c r="BSJ21" s="156"/>
      <c r="BSK21" s="156"/>
      <c r="BSL21" s="156"/>
      <c r="BSM21" s="156"/>
      <c r="BSN21" s="156"/>
      <c r="BSO21" s="156"/>
      <c r="BSP21" s="156"/>
      <c r="BSQ21" s="156"/>
      <c r="BSR21" s="156"/>
      <c r="BSS21" s="156"/>
      <c r="BST21" s="156"/>
      <c r="BSU21" s="156"/>
      <c r="BSV21" s="156"/>
      <c r="BSW21" s="156"/>
      <c r="BSX21" s="156"/>
      <c r="BSY21" s="156"/>
      <c r="BSZ21" s="156"/>
      <c r="BTA21" s="156"/>
      <c r="BTB21" s="156"/>
      <c r="BTC21" s="156"/>
      <c r="BTD21" s="156"/>
      <c r="BTE21" s="156"/>
      <c r="BTF21" s="156"/>
      <c r="BTG21" s="156"/>
      <c r="BTH21" s="156"/>
      <c r="BTI21" s="156"/>
      <c r="BTJ21" s="156"/>
      <c r="BTK21" s="156"/>
      <c r="BTL21" s="156"/>
      <c r="BTM21" s="156"/>
      <c r="BTN21" s="156"/>
      <c r="BTO21" s="156"/>
      <c r="BTP21" s="156"/>
      <c r="BTQ21" s="156"/>
      <c r="BTR21" s="156"/>
      <c r="BTS21" s="156"/>
      <c r="BTT21" s="156"/>
      <c r="BTU21" s="156"/>
      <c r="BTV21" s="156"/>
      <c r="BTW21" s="156"/>
      <c r="BTX21" s="156"/>
      <c r="BTY21" s="156"/>
      <c r="BTZ21" s="156"/>
      <c r="BUA21" s="156"/>
      <c r="BUB21" s="156"/>
      <c r="BUC21" s="156"/>
      <c r="BUD21" s="156"/>
      <c r="BUE21" s="156"/>
      <c r="BUF21" s="156"/>
      <c r="BUG21" s="156"/>
      <c r="BUH21" s="156"/>
      <c r="BUI21" s="156"/>
      <c r="BUJ21" s="156"/>
      <c r="BUK21" s="156"/>
      <c r="BUL21" s="156"/>
      <c r="BUM21" s="156"/>
      <c r="BUN21" s="156"/>
      <c r="BUO21" s="156"/>
      <c r="BUP21" s="156"/>
      <c r="BUQ21" s="156"/>
      <c r="BUR21" s="156"/>
      <c r="BUS21" s="156"/>
      <c r="BUT21" s="156"/>
      <c r="BUU21" s="156"/>
      <c r="BUV21" s="156"/>
      <c r="BUW21" s="156"/>
      <c r="BUX21" s="156"/>
      <c r="BUY21" s="156"/>
      <c r="BUZ21" s="156"/>
      <c r="BVA21" s="156"/>
      <c r="BVB21" s="156"/>
      <c r="BVC21" s="156"/>
      <c r="BVD21" s="156"/>
      <c r="BVE21" s="156"/>
      <c r="BVF21" s="156"/>
      <c r="BVG21" s="156"/>
      <c r="BVH21" s="156"/>
      <c r="BVI21" s="156"/>
      <c r="BVJ21" s="156"/>
      <c r="BVK21" s="156"/>
      <c r="BVL21" s="156"/>
      <c r="BVM21" s="156"/>
      <c r="BVN21" s="156"/>
      <c r="BVO21" s="156"/>
      <c r="BVP21" s="156"/>
      <c r="BVQ21" s="156"/>
      <c r="BVR21" s="156"/>
      <c r="BVS21" s="156"/>
      <c r="BVT21" s="156"/>
      <c r="BVU21" s="156"/>
      <c r="BVV21" s="156"/>
      <c r="BVW21" s="156"/>
      <c r="BVX21" s="156"/>
      <c r="BVY21" s="156"/>
      <c r="BVZ21" s="156"/>
      <c r="BWA21" s="156"/>
      <c r="BWB21" s="156"/>
      <c r="BWC21" s="156"/>
      <c r="BWD21" s="156"/>
      <c r="BWE21" s="156"/>
      <c r="BWF21" s="156"/>
      <c r="BWG21" s="156"/>
      <c r="BWH21" s="156"/>
      <c r="BWI21" s="156"/>
      <c r="BWJ21" s="156"/>
      <c r="BWK21" s="156"/>
      <c r="BWL21" s="156"/>
      <c r="BWM21" s="156"/>
      <c r="BWN21" s="156"/>
      <c r="BWO21" s="156"/>
      <c r="BWP21" s="156"/>
      <c r="BWQ21" s="156"/>
      <c r="BWR21" s="156"/>
      <c r="BWS21" s="156"/>
      <c r="BWT21" s="156"/>
      <c r="BWU21" s="156"/>
      <c r="BWV21" s="156"/>
      <c r="BWW21" s="156"/>
      <c r="BWX21" s="156"/>
      <c r="BWY21" s="156"/>
      <c r="BWZ21" s="156"/>
      <c r="BXA21" s="156"/>
      <c r="BXB21" s="156"/>
      <c r="BXC21" s="156"/>
      <c r="BXD21" s="156"/>
      <c r="BXE21" s="156"/>
      <c r="BXF21" s="156"/>
      <c r="BXG21" s="156"/>
      <c r="BXH21" s="156"/>
      <c r="BXI21" s="156"/>
      <c r="BXJ21" s="156"/>
      <c r="BXK21" s="156"/>
      <c r="BXL21" s="156"/>
      <c r="BXM21" s="156"/>
      <c r="BXN21" s="156"/>
      <c r="BXO21" s="156"/>
      <c r="BXP21" s="156"/>
      <c r="BXQ21" s="156"/>
      <c r="BXR21" s="156"/>
      <c r="BXS21" s="156"/>
      <c r="BXT21" s="156"/>
      <c r="BXU21" s="156"/>
      <c r="BXV21" s="156"/>
      <c r="BXW21" s="156"/>
      <c r="BXX21" s="156"/>
      <c r="BXY21" s="156"/>
      <c r="BXZ21" s="156"/>
      <c r="BYA21" s="156"/>
      <c r="BYB21" s="156"/>
      <c r="BYC21" s="156"/>
      <c r="BYD21" s="156"/>
      <c r="BYE21" s="156"/>
      <c r="BYF21" s="156"/>
      <c r="BYG21" s="156"/>
      <c r="BYH21" s="156"/>
      <c r="BYI21" s="156"/>
      <c r="BYJ21" s="156"/>
      <c r="BYK21" s="156"/>
      <c r="BYL21" s="156"/>
      <c r="BYM21" s="156"/>
      <c r="BYN21" s="156"/>
      <c r="BYO21" s="156"/>
      <c r="BYP21" s="156"/>
      <c r="BYQ21" s="156"/>
      <c r="BYR21" s="156"/>
      <c r="BYS21" s="156"/>
      <c r="BYT21" s="156"/>
      <c r="BYU21" s="156"/>
      <c r="BYV21" s="156"/>
      <c r="BYW21" s="156"/>
      <c r="BYX21" s="156"/>
      <c r="BYY21" s="156"/>
      <c r="BYZ21" s="156"/>
      <c r="BZA21" s="156"/>
      <c r="BZB21" s="156"/>
      <c r="BZC21" s="156"/>
      <c r="BZD21" s="156"/>
      <c r="BZE21" s="156"/>
      <c r="BZF21" s="156"/>
      <c r="BZG21" s="156"/>
      <c r="BZH21" s="156"/>
      <c r="BZI21" s="156"/>
      <c r="BZJ21" s="156"/>
      <c r="BZK21" s="156"/>
      <c r="BZL21" s="156"/>
      <c r="BZM21" s="156"/>
      <c r="BZN21" s="156"/>
      <c r="BZO21" s="156"/>
      <c r="BZP21" s="156"/>
      <c r="BZQ21" s="156"/>
      <c r="BZR21" s="156"/>
      <c r="BZS21" s="156"/>
      <c r="BZT21" s="156"/>
      <c r="BZU21" s="156"/>
      <c r="BZV21" s="156"/>
      <c r="BZW21" s="156"/>
      <c r="BZX21" s="156"/>
      <c r="BZY21" s="156"/>
      <c r="BZZ21" s="156"/>
      <c r="CAA21" s="156"/>
      <c r="CAB21" s="156"/>
      <c r="CAC21" s="156"/>
      <c r="CAD21" s="156"/>
      <c r="CAE21" s="156"/>
      <c r="CAF21" s="156"/>
      <c r="CAG21" s="156"/>
      <c r="CAH21" s="156"/>
      <c r="CAI21" s="156"/>
      <c r="CAJ21" s="156"/>
      <c r="CAK21" s="156"/>
      <c r="CAL21" s="156"/>
      <c r="CAM21" s="156"/>
      <c r="CAN21" s="156"/>
      <c r="CAO21" s="156"/>
      <c r="CAP21" s="156"/>
      <c r="CAQ21" s="156"/>
      <c r="CAR21" s="156"/>
      <c r="CAS21" s="156"/>
      <c r="CAT21" s="156"/>
      <c r="CAU21" s="156"/>
      <c r="CAV21" s="156"/>
      <c r="CAW21" s="156"/>
      <c r="CAX21" s="156"/>
      <c r="CAY21" s="156"/>
      <c r="CAZ21" s="156"/>
      <c r="CBA21" s="156"/>
      <c r="CBB21" s="156"/>
      <c r="CBC21" s="156"/>
      <c r="CBD21" s="156"/>
      <c r="CBE21" s="156"/>
      <c r="CBF21" s="156"/>
      <c r="CBG21" s="156"/>
      <c r="CBH21" s="156"/>
      <c r="CBI21" s="156"/>
      <c r="CBJ21" s="156"/>
      <c r="CBK21" s="156"/>
      <c r="CBL21" s="156"/>
      <c r="CBM21" s="156"/>
      <c r="CBN21" s="156"/>
      <c r="CBO21" s="156"/>
      <c r="CBP21" s="156"/>
      <c r="CBQ21" s="156"/>
      <c r="CBR21" s="156"/>
      <c r="CBS21" s="156"/>
      <c r="CBT21" s="156"/>
      <c r="CBU21" s="156"/>
      <c r="CBV21" s="156"/>
      <c r="CBW21" s="156"/>
      <c r="CBX21" s="156"/>
      <c r="CBY21" s="156"/>
      <c r="CBZ21" s="156"/>
      <c r="CCA21" s="156"/>
      <c r="CCB21" s="156"/>
      <c r="CCC21" s="156"/>
      <c r="CCD21" s="156"/>
      <c r="CCE21" s="156"/>
      <c r="CCF21" s="156"/>
      <c r="CCG21" s="156"/>
      <c r="CCH21" s="156"/>
      <c r="CCI21" s="156"/>
      <c r="CCJ21" s="156"/>
      <c r="CCK21" s="156"/>
      <c r="CCL21" s="156"/>
      <c r="CCM21" s="156"/>
      <c r="CCN21" s="156"/>
      <c r="CCO21" s="156"/>
      <c r="CCP21" s="156"/>
      <c r="CCQ21" s="156"/>
      <c r="CCR21" s="156"/>
      <c r="CCS21" s="156"/>
      <c r="CCT21" s="156"/>
      <c r="CCU21" s="156"/>
      <c r="CCV21" s="156"/>
      <c r="CCW21" s="156"/>
      <c r="CCX21" s="156"/>
      <c r="CCY21" s="156"/>
      <c r="CCZ21" s="156"/>
      <c r="CDA21" s="156"/>
      <c r="CDB21" s="156"/>
      <c r="CDC21" s="156"/>
      <c r="CDD21" s="156"/>
      <c r="CDE21" s="156"/>
      <c r="CDF21" s="156"/>
      <c r="CDG21" s="156"/>
      <c r="CDH21" s="156"/>
      <c r="CDI21" s="156"/>
      <c r="CDJ21" s="156"/>
      <c r="CDK21" s="156"/>
      <c r="CDL21" s="156"/>
      <c r="CDM21" s="156"/>
      <c r="CDN21" s="156"/>
      <c r="CDO21" s="156"/>
      <c r="CDP21" s="156"/>
      <c r="CDQ21" s="156"/>
      <c r="CDR21" s="156"/>
      <c r="CDS21" s="156"/>
      <c r="CDT21" s="156"/>
      <c r="CDU21" s="156"/>
      <c r="CDV21" s="156"/>
      <c r="CDW21" s="156"/>
      <c r="CDX21" s="156"/>
      <c r="CDY21" s="156"/>
      <c r="CDZ21" s="156"/>
      <c r="CEA21" s="156"/>
      <c r="CEB21" s="156"/>
      <c r="CEC21" s="156"/>
      <c r="CED21" s="156"/>
      <c r="CEE21" s="156"/>
      <c r="CEF21" s="156"/>
      <c r="CEG21" s="156"/>
      <c r="CEH21" s="156"/>
      <c r="CEI21" s="156"/>
      <c r="CEJ21" s="156"/>
      <c r="CEK21" s="156"/>
      <c r="CEL21" s="156"/>
      <c r="CEM21" s="156"/>
      <c r="CEN21" s="156"/>
      <c r="CEO21" s="156"/>
      <c r="CEP21" s="156"/>
      <c r="CEQ21" s="156"/>
      <c r="CER21" s="156"/>
      <c r="CES21" s="156"/>
      <c r="CET21" s="156"/>
      <c r="CEU21" s="156"/>
      <c r="CEV21" s="156"/>
      <c r="CEW21" s="156"/>
      <c r="CEX21" s="156"/>
      <c r="CEY21" s="156"/>
      <c r="CEZ21" s="156"/>
      <c r="CFA21" s="156"/>
      <c r="CFB21" s="156"/>
      <c r="CFC21" s="156"/>
      <c r="CFD21" s="156"/>
      <c r="CFE21" s="156"/>
      <c r="CFF21" s="156"/>
      <c r="CFG21" s="156"/>
      <c r="CFH21" s="156"/>
      <c r="CFI21" s="156"/>
      <c r="CFJ21" s="156"/>
      <c r="CFK21" s="156"/>
      <c r="CFL21" s="156"/>
      <c r="CFM21" s="156"/>
      <c r="CFN21" s="156"/>
      <c r="CFO21" s="156"/>
      <c r="CFP21" s="156"/>
      <c r="CFQ21" s="156"/>
      <c r="CFR21" s="156"/>
      <c r="CFS21" s="156"/>
      <c r="CFT21" s="156"/>
      <c r="CFU21" s="156"/>
      <c r="CFV21" s="156"/>
      <c r="CFW21" s="156"/>
      <c r="CFX21" s="156"/>
      <c r="CFY21" s="156"/>
      <c r="CFZ21" s="156"/>
      <c r="CGA21" s="156"/>
      <c r="CGB21" s="156"/>
      <c r="CGC21" s="156"/>
      <c r="CGD21" s="156"/>
      <c r="CGE21" s="156"/>
      <c r="CGF21" s="156"/>
      <c r="CGG21" s="156"/>
      <c r="CGH21" s="156"/>
      <c r="CGI21" s="156"/>
      <c r="CGJ21" s="156"/>
      <c r="CGK21" s="156"/>
      <c r="CGL21" s="156"/>
      <c r="CGM21" s="156"/>
      <c r="CGN21" s="156"/>
      <c r="CGO21" s="156"/>
      <c r="CGP21" s="156"/>
      <c r="CGQ21" s="156"/>
      <c r="CGR21" s="156"/>
      <c r="CGS21" s="156"/>
      <c r="CGT21" s="156"/>
      <c r="CGU21" s="156"/>
      <c r="CGV21" s="156"/>
      <c r="CGW21" s="156"/>
      <c r="CGX21" s="156"/>
      <c r="CGY21" s="156"/>
      <c r="CGZ21" s="156"/>
      <c r="CHA21" s="156"/>
      <c r="CHB21" s="156"/>
      <c r="CHC21" s="156"/>
      <c r="CHD21" s="156"/>
      <c r="CHE21" s="156"/>
      <c r="CHF21" s="156"/>
      <c r="CHG21" s="156"/>
      <c r="CHH21" s="156"/>
      <c r="CHI21" s="156"/>
      <c r="CHJ21" s="156"/>
      <c r="CHK21" s="156"/>
      <c r="CHL21" s="156"/>
      <c r="CHM21" s="156"/>
      <c r="CHN21" s="156"/>
      <c r="CHO21" s="156"/>
      <c r="CHP21" s="156"/>
      <c r="CHQ21" s="156"/>
      <c r="CHR21" s="156"/>
      <c r="CHS21" s="156"/>
      <c r="CHT21" s="156"/>
      <c r="CHU21" s="156"/>
      <c r="CHV21" s="156"/>
      <c r="CHW21" s="156"/>
      <c r="CHX21" s="156"/>
      <c r="CHY21" s="156"/>
      <c r="CHZ21" s="156"/>
      <c r="CIA21" s="156"/>
      <c r="CIB21" s="156"/>
      <c r="CIC21" s="156"/>
      <c r="CID21" s="156"/>
      <c r="CIE21" s="156"/>
      <c r="CIF21" s="156"/>
      <c r="CIG21" s="156"/>
      <c r="CIH21" s="156"/>
      <c r="CII21" s="156"/>
      <c r="CIJ21" s="156"/>
      <c r="CIK21" s="156"/>
      <c r="CIL21" s="156"/>
      <c r="CIM21" s="156"/>
      <c r="CIN21" s="156"/>
      <c r="CIO21" s="156"/>
      <c r="CIP21" s="156"/>
      <c r="CIQ21" s="156"/>
      <c r="CIR21" s="156"/>
      <c r="CIS21" s="156"/>
      <c r="CIT21" s="156"/>
      <c r="CIU21" s="156"/>
      <c r="CIV21" s="156"/>
      <c r="CIW21" s="156"/>
      <c r="CIX21" s="156"/>
      <c r="CIY21" s="156"/>
      <c r="CIZ21" s="156"/>
      <c r="CJA21" s="156"/>
      <c r="CJB21" s="156"/>
      <c r="CJC21" s="156"/>
      <c r="CJD21" s="156"/>
      <c r="CJE21" s="156"/>
      <c r="CJF21" s="156"/>
      <c r="CJG21" s="156"/>
      <c r="CJH21" s="156"/>
      <c r="CJI21" s="156"/>
      <c r="CJJ21" s="156"/>
      <c r="CJK21" s="156"/>
      <c r="CJL21" s="156"/>
      <c r="CJM21" s="156"/>
      <c r="CJN21" s="156"/>
      <c r="CJO21" s="156"/>
      <c r="CJP21" s="156"/>
      <c r="CJQ21" s="156"/>
      <c r="CJR21" s="156"/>
      <c r="CJS21" s="156"/>
      <c r="CJT21" s="156"/>
      <c r="CJU21" s="156"/>
      <c r="CJV21" s="156"/>
      <c r="CJW21" s="156"/>
      <c r="CJX21" s="156"/>
      <c r="CJY21" s="156"/>
      <c r="CJZ21" s="156"/>
      <c r="CKA21" s="156"/>
      <c r="CKB21" s="156"/>
      <c r="CKC21" s="156"/>
      <c r="CKD21" s="156"/>
      <c r="CKE21" s="156"/>
      <c r="CKF21" s="156"/>
      <c r="CKG21" s="156"/>
      <c r="CKH21" s="156"/>
      <c r="CKI21" s="156"/>
      <c r="CKJ21" s="156"/>
      <c r="CKK21" s="156"/>
      <c r="CKL21" s="156"/>
      <c r="CKM21" s="156"/>
      <c r="CKN21" s="156"/>
      <c r="CKO21" s="156"/>
      <c r="CKP21" s="156"/>
      <c r="CKQ21" s="156"/>
      <c r="CKR21" s="156"/>
      <c r="CKS21" s="156"/>
      <c r="CKT21" s="156"/>
      <c r="CKU21" s="156"/>
      <c r="CKV21" s="156"/>
      <c r="CKW21" s="156"/>
      <c r="CKX21" s="156"/>
      <c r="CKY21" s="156"/>
      <c r="CKZ21" s="156"/>
      <c r="CLA21" s="156"/>
      <c r="CLB21" s="156"/>
      <c r="CLC21" s="156"/>
      <c r="CLD21" s="156"/>
      <c r="CLE21" s="156"/>
      <c r="CLF21" s="156"/>
      <c r="CLG21" s="156"/>
      <c r="CLH21" s="156"/>
      <c r="CLI21" s="156"/>
      <c r="CLJ21" s="156"/>
      <c r="CLK21" s="156"/>
      <c r="CLL21" s="156"/>
      <c r="CLM21" s="156"/>
      <c r="CLN21" s="156"/>
      <c r="CLO21" s="156"/>
      <c r="CLP21" s="156"/>
      <c r="CLQ21" s="156"/>
      <c r="CLR21" s="156"/>
      <c r="CLS21" s="156"/>
      <c r="CLT21" s="156"/>
      <c r="CLU21" s="156"/>
      <c r="CLV21" s="156"/>
      <c r="CLW21" s="156"/>
      <c r="CLX21" s="156"/>
      <c r="CLY21" s="156"/>
      <c r="CLZ21" s="156"/>
      <c r="CMA21" s="156"/>
      <c r="CMB21" s="156"/>
      <c r="CMC21" s="156"/>
      <c r="CMD21" s="156"/>
      <c r="CME21" s="156"/>
      <c r="CMF21" s="156"/>
      <c r="CMG21" s="156"/>
      <c r="CMH21" s="156"/>
      <c r="CMI21" s="156"/>
      <c r="CMJ21" s="156"/>
      <c r="CMK21" s="156"/>
      <c r="CML21" s="156"/>
      <c r="CMM21" s="156"/>
      <c r="CMN21" s="156"/>
      <c r="CMO21" s="156"/>
      <c r="CMP21" s="156"/>
      <c r="CMQ21" s="156"/>
      <c r="CMR21" s="156"/>
      <c r="CMS21" s="156"/>
      <c r="CMT21" s="156"/>
      <c r="CMU21" s="156"/>
      <c r="CMV21" s="156"/>
      <c r="CMW21" s="156"/>
      <c r="CMX21" s="156"/>
      <c r="CMY21" s="156"/>
      <c r="CMZ21" s="156"/>
      <c r="CNA21" s="156"/>
      <c r="CNB21" s="156"/>
      <c r="CNC21" s="156"/>
      <c r="CND21" s="156"/>
      <c r="CNE21" s="156"/>
      <c r="CNF21" s="156"/>
      <c r="CNG21" s="156"/>
      <c r="CNH21" s="156"/>
      <c r="CNI21" s="156"/>
      <c r="CNJ21" s="156"/>
      <c r="CNK21" s="156"/>
      <c r="CNL21" s="156"/>
      <c r="CNM21" s="156"/>
      <c r="CNN21" s="156"/>
      <c r="CNO21" s="156"/>
      <c r="CNP21" s="156"/>
      <c r="CNQ21" s="156"/>
      <c r="CNR21" s="156"/>
      <c r="CNS21" s="156"/>
      <c r="CNT21" s="156"/>
      <c r="CNU21" s="156"/>
      <c r="CNV21" s="156"/>
      <c r="CNW21" s="156"/>
      <c r="CNX21" s="156"/>
      <c r="CNY21" s="156"/>
      <c r="CNZ21" s="156"/>
      <c r="COA21" s="156"/>
      <c r="COB21" s="156"/>
      <c r="COC21" s="156"/>
      <c r="COD21" s="156"/>
      <c r="COE21" s="156"/>
      <c r="COF21" s="156"/>
      <c r="COG21" s="156"/>
      <c r="COH21" s="156"/>
      <c r="COI21" s="156"/>
      <c r="COJ21" s="156"/>
      <c r="COK21" s="156"/>
      <c r="COL21" s="156"/>
      <c r="COM21" s="156"/>
      <c r="CON21" s="156"/>
      <c r="COO21" s="156"/>
      <c r="COP21" s="156"/>
      <c r="COQ21" s="156"/>
      <c r="COR21" s="156"/>
      <c r="COS21" s="156"/>
      <c r="COT21" s="156"/>
      <c r="COU21" s="156"/>
      <c r="COV21" s="156"/>
      <c r="COW21" s="156"/>
      <c r="COX21" s="156"/>
      <c r="COY21" s="156"/>
      <c r="COZ21" s="156"/>
      <c r="CPA21" s="156"/>
      <c r="CPB21" s="156"/>
      <c r="CPC21" s="156"/>
      <c r="CPD21" s="156"/>
      <c r="CPE21" s="156"/>
      <c r="CPF21" s="156"/>
      <c r="CPG21" s="156"/>
      <c r="CPH21" s="156"/>
      <c r="CPI21" s="156"/>
      <c r="CPJ21" s="156"/>
      <c r="CPK21" s="156"/>
      <c r="CPL21" s="156"/>
      <c r="CPM21" s="156"/>
      <c r="CPN21" s="156"/>
      <c r="CPO21" s="156"/>
      <c r="CPP21" s="156"/>
      <c r="CPQ21" s="156"/>
      <c r="CPR21" s="156"/>
      <c r="CPS21" s="156"/>
      <c r="CPT21" s="156"/>
      <c r="CPU21" s="156"/>
      <c r="CPV21" s="156"/>
      <c r="CPW21" s="156"/>
      <c r="CPX21" s="156"/>
      <c r="CPY21" s="156"/>
      <c r="CPZ21" s="156"/>
      <c r="CQA21" s="156"/>
      <c r="CQB21" s="156"/>
      <c r="CQC21" s="156"/>
      <c r="CQD21" s="156"/>
      <c r="CQE21" s="156"/>
      <c r="CQF21" s="156"/>
      <c r="CQG21" s="156"/>
      <c r="CQH21" s="156"/>
      <c r="CQI21" s="156"/>
      <c r="CQJ21" s="156"/>
      <c r="CQK21" s="156"/>
      <c r="CQL21" s="156"/>
      <c r="CQM21" s="156"/>
      <c r="CQN21" s="156"/>
      <c r="CQO21" s="156"/>
      <c r="CQP21" s="156"/>
      <c r="CQQ21" s="156"/>
      <c r="CQR21" s="156"/>
      <c r="CQS21" s="156"/>
      <c r="CQT21" s="156"/>
      <c r="CQU21" s="156"/>
      <c r="CQV21" s="156"/>
      <c r="CQW21" s="156"/>
      <c r="CQX21" s="156"/>
      <c r="CQY21" s="156"/>
      <c r="CQZ21" s="156"/>
      <c r="CRA21" s="156"/>
      <c r="CRB21" s="156"/>
      <c r="CRC21" s="156"/>
      <c r="CRD21" s="156"/>
      <c r="CRE21" s="156"/>
      <c r="CRF21" s="156"/>
      <c r="CRG21" s="156"/>
      <c r="CRH21" s="156"/>
      <c r="CRI21" s="156"/>
      <c r="CRJ21" s="156"/>
      <c r="CRK21" s="156"/>
      <c r="CRL21" s="156"/>
      <c r="CRM21" s="156"/>
      <c r="CRN21" s="156"/>
      <c r="CRO21" s="156"/>
      <c r="CRP21" s="156"/>
      <c r="CRQ21" s="156"/>
      <c r="CRR21" s="156"/>
      <c r="CRS21" s="156"/>
      <c r="CRT21" s="156"/>
      <c r="CRU21" s="156"/>
      <c r="CRV21" s="156"/>
      <c r="CRW21" s="156"/>
      <c r="CRX21" s="156"/>
      <c r="CRY21" s="156"/>
      <c r="CRZ21" s="156"/>
      <c r="CSA21" s="156"/>
      <c r="CSB21" s="156"/>
      <c r="CSC21" s="156"/>
      <c r="CSD21" s="156"/>
      <c r="CSE21" s="156"/>
      <c r="CSF21" s="156"/>
      <c r="CSG21" s="156"/>
      <c r="CSH21" s="156"/>
      <c r="CSI21" s="156"/>
      <c r="CSJ21" s="156"/>
      <c r="CSK21" s="156"/>
      <c r="CSL21" s="156"/>
      <c r="CSM21" s="156"/>
      <c r="CSN21" s="156"/>
      <c r="CSO21" s="156"/>
      <c r="CSP21" s="156"/>
      <c r="CSQ21" s="156"/>
      <c r="CSR21" s="156"/>
      <c r="CSS21" s="156"/>
      <c r="CST21" s="156"/>
      <c r="CSU21" s="156"/>
      <c r="CSV21" s="156"/>
      <c r="CSW21" s="156"/>
      <c r="CSX21" s="156"/>
      <c r="CSY21" s="156"/>
      <c r="CSZ21" s="156"/>
      <c r="CTA21" s="156"/>
      <c r="CTB21" s="156"/>
      <c r="CTC21" s="156"/>
      <c r="CTD21" s="156"/>
      <c r="CTE21" s="156"/>
      <c r="CTF21" s="156"/>
      <c r="CTG21" s="156"/>
      <c r="CTH21" s="156"/>
      <c r="CTI21" s="156"/>
      <c r="CTJ21" s="156"/>
      <c r="CTK21" s="156"/>
      <c r="CTL21" s="156"/>
      <c r="CTM21" s="156"/>
      <c r="CTN21" s="156"/>
      <c r="CTO21" s="156"/>
      <c r="CTP21" s="156"/>
      <c r="CTQ21" s="156"/>
      <c r="CTR21" s="156"/>
      <c r="CTS21" s="156"/>
      <c r="CTT21" s="156"/>
      <c r="CTU21" s="156"/>
      <c r="CTV21" s="156"/>
      <c r="CTW21" s="156"/>
      <c r="CTX21" s="156"/>
      <c r="CTY21" s="156"/>
      <c r="CTZ21" s="156"/>
      <c r="CUA21" s="156"/>
      <c r="CUB21" s="156"/>
      <c r="CUC21" s="156"/>
      <c r="CUD21" s="156"/>
      <c r="CUE21" s="156"/>
      <c r="CUF21" s="156"/>
      <c r="CUG21" s="156"/>
      <c r="CUH21" s="156"/>
      <c r="CUI21" s="156"/>
      <c r="CUJ21" s="156"/>
      <c r="CUK21" s="156"/>
      <c r="CUL21" s="156"/>
      <c r="CUM21" s="156"/>
      <c r="CUN21" s="156"/>
      <c r="CUO21" s="156"/>
      <c r="CUP21" s="156"/>
      <c r="CUQ21" s="156"/>
      <c r="CUR21" s="156"/>
      <c r="CUS21" s="156"/>
      <c r="CUT21" s="156"/>
      <c r="CUU21" s="156"/>
      <c r="CUV21" s="156"/>
      <c r="CUW21" s="156"/>
      <c r="CUX21" s="156"/>
      <c r="CUY21" s="156"/>
      <c r="CUZ21" s="156"/>
      <c r="CVA21" s="156"/>
      <c r="CVB21" s="156"/>
      <c r="CVC21" s="156"/>
      <c r="CVD21" s="156"/>
      <c r="CVE21" s="156"/>
      <c r="CVF21" s="156"/>
      <c r="CVG21" s="156"/>
      <c r="CVH21" s="156"/>
      <c r="CVI21" s="156"/>
      <c r="CVJ21" s="156"/>
      <c r="CVK21" s="156"/>
      <c r="CVL21" s="156"/>
      <c r="CVM21" s="156"/>
      <c r="CVN21" s="156"/>
      <c r="CVO21" s="156"/>
      <c r="CVP21" s="156"/>
      <c r="CVQ21" s="156"/>
      <c r="CVR21" s="156"/>
      <c r="CVS21" s="156"/>
      <c r="CVT21" s="156"/>
      <c r="CVU21" s="156"/>
      <c r="CVV21" s="156"/>
      <c r="CVW21" s="156"/>
      <c r="CVX21" s="156"/>
      <c r="CVY21" s="156"/>
      <c r="CVZ21" s="156"/>
      <c r="CWA21" s="156"/>
      <c r="CWB21" s="156"/>
      <c r="CWC21" s="156"/>
      <c r="CWD21" s="156"/>
      <c r="CWE21" s="156"/>
      <c r="CWF21" s="156"/>
      <c r="CWG21" s="156"/>
      <c r="CWH21" s="156"/>
      <c r="CWI21" s="156"/>
      <c r="CWJ21" s="156"/>
      <c r="CWK21" s="156"/>
      <c r="CWL21" s="156"/>
      <c r="CWM21" s="156"/>
      <c r="CWN21" s="156"/>
      <c r="CWO21" s="156"/>
      <c r="CWP21" s="156"/>
      <c r="CWQ21" s="156"/>
      <c r="CWR21" s="156"/>
      <c r="CWS21" s="156"/>
      <c r="CWT21" s="156"/>
      <c r="CWU21" s="156"/>
      <c r="CWV21" s="156"/>
      <c r="CWW21" s="156"/>
      <c r="CWX21" s="156"/>
      <c r="CWY21" s="156"/>
      <c r="CWZ21" s="156"/>
      <c r="CXA21" s="156"/>
      <c r="CXB21" s="156"/>
      <c r="CXC21" s="156"/>
      <c r="CXD21" s="156"/>
      <c r="CXE21" s="156"/>
      <c r="CXF21" s="156"/>
      <c r="CXG21" s="156"/>
      <c r="CXH21" s="156"/>
      <c r="CXI21" s="156"/>
      <c r="CXJ21" s="156"/>
      <c r="CXK21" s="156"/>
      <c r="CXL21" s="156"/>
      <c r="CXM21" s="156"/>
      <c r="CXN21" s="156"/>
      <c r="CXO21" s="156"/>
      <c r="CXP21" s="156"/>
      <c r="CXQ21" s="156"/>
      <c r="CXR21" s="156"/>
      <c r="CXS21" s="156"/>
      <c r="CXT21" s="156"/>
      <c r="CXU21" s="156"/>
      <c r="CXV21" s="156"/>
      <c r="CXW21" s="156"/>
      <c r="CXX21" s="156"/>
      <c r="CXY21" s="156"/>
      <c r="CXZ21" s="156"/>
      <c r="CYA21" s="156"/>
      <c r="CYB21" s="156"/>
      <c r="CYC21" s="156"/>
      <c r="CYD21" s="156"/>
      <c r="CYE21" s="156"/>
      <c r="CYF21" s="156"/>
      <c r="CYG21" s="156"/>
      <c r="CYH21" s="156"/>
      <c r="CYI21" s="156"/>
      <c r="CYJ21" s="156"/>
      <c r="CYK21" s="156"/>
      <c r="CYL21" s="156"/>
      <c r="CYM21" s="156"/>
      <c r="CYN21" s="156"/>
      <c r="CYO21" s="156"/>
      <c r="CYP21" s="156"/>
      <c r="CYQ21" s="156"/>
      <c r="CYR21" s="156"/>
      <c r="CYS21" s="156"/>
      <c r="CYT21" s="156"/>
      <c r="CYU21" s="156"/>
      <c r="CYV21" s="156"/>
      <c r="CYW21" s="156"/>
      <c r="CYX21" s="156"/>
      <c r="CYY21" s="156"/>
      <c r="CYZ21" s="156"/>
      <c r="CZA21" s="156"/>
      <c r="CZB21" s="156"/>
      <c r="CZC21" s="156"/>
      <c r="CZD21" s="156"/>
      <c r="CZE21" s="156"/>
      <c r="CZF21" s="156"/>
      <c r="CZG21" s="156"/>
      <c r="CZH21" s="156"/>
      <c r="CZI21" s="156"/>
      <c r="CZJ21" s="156"/>
      <c r="CZK21" s="156"/>
      <c r="CZL21" s="156"/>
      <c r="CZM21" s="156"/>
      <c r="CZN21" s="156"/>
      <c r="CZO21" s="156"/>
      <c r="CZP21" s="156"/>
      <c r="CZQ21" s="156"/>
      <c r="CZR21" s="156"/>
      <c r="CZS21" s="156"/>
      <c r="CZT21" s="156"/>
      <c r="CZU21" s="156"/>
      <c r="CZV21" s="156"/>
      <c r="CZW21" s="156"/>
      <c r="CZX21" s="156"/>
      <c r="CZY21" s="156"/>
      <c r="CZZ21" s="156"/>
      <c r="DAA21" s="156"/>
      <c r="DAB21" s="156"/>
      <c r="DAC21" s="156"/>
      <c r="DAD21" s="156"/>
      <c r="DAE21" s="156"/>
      <c r="DAF21" s="156"/>
      <c r="DAG21" s="156"/>
      <c r="DAH21" s="156"/>
      <c r="DAI21" s="156"/>
      <c r="DAJ21" s="156"/>
      <c r="DAK21" s="156"/>
      <c r="DAL21" s="156"/>
      <c r="DAM21" s="156"/>
      <c r="DAN21" s="156"/>
      <c r="DAO21" s="156"/>
      <c r="DAP21" s="156"/>
      <c r="DAQ21" s="156"/>
      <c r="DAR21" s="156"/>
      <c r="DAS21" s="156"/>
      <c r="DAT21" s="156"/>
      <c r="DAU21" s="156"/>
      <c r="DAV21" s="156"/>
      <c r="DAW21" s="156"/>
      <c r="DAX21" s="156"/>
      <c r="DAY21" s="156"/>
      <c r="DAZ21" s="156"/>
      <c r="DBA21" s="156"/>
      <c r="DBB21" s="156"/>
      <c r="DBC21" s="156"/>
      <c r="DBD21" s="156"/>
      <c r="DBE21" s="156"/>
      <c r="DBF21" s="156"/>
      <c r="DBG21" s="156"/>
      <c r="DBH21" s="156"/>
      <c r="DBI21" s="156"/>
      <c r="DBJ21" s="156"/>
      <c r="DBK21" s="156"/>
      <c r="DBL21" s="156"/>
      <c r="DBM21" s="156"/>
      <c r="DBN21" s="156"/>
      <c r="DBO21" s="156"/>
      <c r="DBP21" s="156"/>
      <c r="DBQ21" s="156"/>
      <c r="DBR21" s="156"/>
      <c r="DBS21" s="156"/>
      <c r="DBT21" s="156"/>
      <c r="DBU21" s="156"/>
      <c r="DBV21" s="156"/>
      <c r="DBW21" s="156"/>
      <c r="DBX21" s="156"/>
      <c r="DBY21" s="156"/>
      <c r="DBZ21" s="156"/>
      <c r="DCA21" s="156"/>
      <c r="DCB21" s="156"/>
      <c r="DCC21" s="156"/>
      <c r="DCD21" s="156"/>
      <c r="DCE21" s="156"/>
      <c r="DCF21" s="156"/>
      <c r="DCG21" s="156"/>
      <c r="DCH21" s="156"/>
      <c r="DCI21" s="156"/>
      <c r="DCJ21" s="156"/>
      <c r="DCK21" s="156"/>
      <c r="DCL21" s="156"/>
      <c r="DCM21" s="156"/>
      <c r="DCN21" s="156"/>
      <c r="DCO21" s="156"/>
      <c r="DCP21" s="156"/>
      <c r="DCQ21" s="156"/>
      <c r="DCR21" s="156"/>
      <c r="DCS21" s="156"/>
      <c r="DCT21" s="156"/>
      <c r="DCU21" s="156"/>
      <c r="DCV21" s="156"/>
      <c r="DCW21" s="156"/>
      <c r="DCX21" s="156"/>
      <c r="DCY21" s="156"/>
      <c r="DCZ21" s="156"/>
      <c r="DDA21" s="156"/>
      <c r="DDB21" s="156"/>
      <c r="DDC21" s="156"/>
      <c r="DDD21" s="156"/>
      <c r="DDE21" s="156"/>
      <c r="DDF21" s="156"/>
      <c r="DDG21" s="156"/>
      <c r="DDH21" s="156"/>
      <c r="DDI21" s="156"/>
      <c r="DDJ21" s="156"/>
      <c r="DDK21" s="156"/>
      <c r="DDL21" s="156"/>
      <c r="DDM21" s="156"/>
      <c r="DDN21" s="156"/>
      <c r="DDO21" s="156"/>
      <c r="DDP21" s="156"/>
      <c r="DDQ21" s="156"/>
      <c r="DDR21" s="156"/>
      <c r="DDS21" s="156"/>
      <c r="DDT21" s="156"/>
      <c r="DDU21" s="156"/>
      <c r="DDV21" s="156"/>
      <c r="DDW21" s="156"/>
      <c r="DDX21" s="156"/>
      <c r="DDY21" s="156"/>
      <c r="DDZ21" s="156"/>
      <c r="DEA21" s="156"/>
      <c r="DEB21" s="156"/>
      <c r="DEC21" s="156"/>
      <c r="DED21" s="156"/>
      <c r="DEE21" s="156"/>
      <c r="DEF21" s="156"/>
      <c r="DEG21" s="156"/>
      <c r="DEH21" s="156"/>
      <c r="DEI21" s="156"/>
      <c r="DEJ21" s="156"/>
      <c r="DEK21" s="156"/>
      <c r="DEL21" s="156"/>
      <c r="DEM21" s="156"/>
      <c r="DEN21" s="156"/>
      <c r="DEO21" s="156"/>
      <c r="DEP21" s="156"/>
      <c r="DEQ21" s="156"/>
      <c r="DER21" s="156"/>
      <c r="DES21" s="156"/>
      <c r="DET21" s="156"/>
      <c r="DEU21" s="156"/>
      <c r="DEV21" s="156"/>
      <c r="DEW21" s="156"/>
      <c r="DEX21" s="156"/>
      <c r="DEY21" s="156"/>
      <c r="DEZ21" s="156"/>
      <c r="DFA21" s="156"/>
      <c r="DFB21" s="156"/>
      <c r="DFC21" s="156"/>
      <c r="DFD21" s="156"/>
      <c r="DFE21" s="156"/>
      <c r="DFF21" s="156"/>
      <c r="DFG21" s="156"/>
      <c r="DFH21" s="156"/>
      <c r="DFI21" s="156"/>
      <c r="DFJ21" s="156"/>
      <c r="DFK21" s="156"/>
      <c r="DFL21" s="156"/>
      <c r="DFM21" s="156"/>
      <c r="DFN21" s="156"/>
      <c r="DFO21" s="156"/>
      <c r="DFP21" s="156"/>
      <c r="DFQ21" s="156"/>
      <c r="DFR21" s="156"/>
      <c r="DFS21" s="156"/>
      <c r="DFT21" s="156"/>
      <c r="DFU21" s="156"/>
      <c r="DFV21" s="156"/>
      <c r="DFW21" s="156"/>
      <c r="DFX21" s="156"/>
      <c r="DFY21" s="156"/>
      <c r="DFZ21" s="156"/>
      <c r="DGA21" s="156"/>
      <c r="DGB21" s="156"/>
      <c r="DGC21" s="156"/>
      <c r="DGD21" s="156"/>
      <c r="DGE21" s="156"/>
      <c r="DGF21" s="156"/>
      <c r="DGG21" s="156"/>
      <c r="DGH21" s="156"/>
      <c r="DGI21" s="156"/>
      <c r="DGJ21" s="156"/>
      <c r="DGK21" s="156"/>
      <c r="DGL21" s="156"/>
      <c r="DGM21" s="156"/>
      <c r="DGN21" s="156"/>
      <c r="DGO21" s="156"/>
      <c r="DGP21" s="156"/>
      <c r="DGQ21" s="156"/>
      <c r="DGR21" s="156"/>
      <c r="DGS21" s="156"/>
      <c r="DGT21" s="156"/>
      <c r="DGU21" s="156"/>
      <c r="DGV21" s="156"/>
      <c r="DGW21" s="156"/>
      <c r="DGX21" s="156"/>
      <c r="DGY21" s="156"/>
      <c r="DGZ21" s="156"/>
      <c r="DHA21" s="156"/>
      <c r="DHB21" s="156"/>
      <c r="DHC21" s="156"/>
      <c r="DHD21" s="156"/>
      <c r="DHE21" s="156"/>
      <c r="DHF21" s="156"/>
      <c r="DHG21" s="156"/>
      <c r="DHH21" s="156"/>
      <c r="DHI21" s="156"/>
      <c r="DHJ21" s="156"/>
      <c r="DHK21" s="156"/>
      <c r="DHL21" s="156"/>
      <c r="DHM21" s="156"/>
      <c r="DHN21" s="156"/>
      <c r="DHO21" s="156"/>
      <c r="DHP21" s="156"/>
      <c r="DHQ21" s="156"/>
      <c r="DHR21" s="156"/>
      <c r="DHS21" s="156"/>
      <c r="DHT21" s="156"/>
      <c r="DHU21" s="156"/>
      <c r="DHV21" s="156"/>
      <c r="DHW21" s="156"/>
      <c r="DHX21" s="156"/>
      <c r="DHY21" s="156"/>
      <c r="DHZ21" s="156"/>
      <c r="DIA21" s="156"/>
      <c r="DIB21" s="156"/>
      <c r="DIC21" s="156"/>
      <c r="DID21" s="156"/>
      <c r="DIE21" s="156"/>
      <c r="DIF21" s="156"/>
      <c r="DIG21" s="156"/>
      <c r="DIH21" s="156"/>
      <c r="DII21" s="156"/>
      <c r="DIJ21" s="156"/>
      <c r="DIK21" s="156"/>
      <c r="DIL21" s="156"/>
      <c r="DIM21" s="156"/>
      <c r="DIN21" s="156"/>
      <c r="DIO21" s="156"/>
      <c r="DIP21" s="156"/>
      <c r="DIQ21" s="156"/>
      <c r="DIR21" s="156"/>
      <c r="DIS21" s="156"/>
      <c r="DIT21" s="156"/>
      <c r="DIU21" s="156"/>
      <c r="DIV21" s="156"/>
      <c r="DIW21" s="156"/>
      <c r="DIX21" s="156"/>
      <c r="DIY21" s="156"/>
      <c r="DIZ21" s="156"/>
      <c r="DJA21" s="156"/>
      <c r="DJB21" s="156"/>
      <c r="DJC21" s="156"/>
      <c r="DJD21" s="156"/>
      <c r="DJE21" s="156"/>
      <c r="DJF21" s="156"/>
      <c r="DJG21" s="156"/>
      <c r="DJH21" s="156"/>
      <c r="DJI21" s="156"/>
      <c r="DJJ21" s="156"/>
      <c r="DJK21" s="156"/>
      <c r="DJL21" s="156"/>
      <c r="DJM21" s="156"/>
      <c r="DJN21" s="156"/>
      <c r="DJO21" s="156"/>
      <c r="DJP21" s="156"/>
      <c r="DJQ21" s="156"/>
      <c r="DJR21" s="156"/>
      <c r="DJS21" s="156"/>
      <c r="DJT21" s="156"/>
      <c r="DJU21" s="156"/>
      <c r="DJV21" s="156"/>
      <c r="DJW21" s="156"/>
      <c r="DJX21" s="156"/>
      <c r="DJY21" s="156"/>
      <c r="DJZ21" s="156"/>
      <c r="DKA21" s="156"/>
      <c r="DKB21" s="156"/>
      <c r="DKC21" s="156"/>
      <c r="DKD21" s="156"/>
      <c r="DKE21" s="156"/>
      <c r="DKF21" s="156"/>
      <c r="DKG21" s="156"/>
      <c r="DKH21" s="156"/>
      <c r="DKI21" s="156"/>
      <c r="DKJ21" s="156"/>
      <c r="DKK21" s="156"/>
      <c r="DKL21" s="156"/>
      <c r="DKM21" s="156"/>
      <c r="DKN21" s="156"/>
      <c r="DKO21" s="156"/>
      <c r="DKP21" s="156"/>
      <c r="DKQ21" s="156"/>
      <c r="DKR21" s="156"/>
      <c r="DKS21" s="156"/>
      <c r="DKT21" s="156"/>
      <c r="DKU21" s="156"/>
      <c r="DKV21" s="156"/>
      <c r="DKW21" s="156"/>
      <c r="DKX21" s="156"/>
      <c r="DKY21" s="156"/>
      <c r="DKZ21" s="156"/>
      <c r="DLA21" s="156"/>
      <c r="DLB21" s="156"/>
      <c r="DLC21" s="156"/>
      <c r="DLD21" s="156"/>
      <c r="DLE21" s="156"/>
      <c r="DLF21" s="156"/>
      <c r="DLG21" s="156"/>
      <c r="DLH21" s="156"/>
      <c r="DLI21" s="156"/>
      <c r="DLJ21" s="156"/>
      <c r="DLK21" s="156"/>
      <c r="DLL21" s="156"/>
      <c r="DLM21" s="156"/>
      <c r="DLN21" s="156"/>
      <c r="DLO21" s="156"/>
      <c r="DLP21" s="156"/>
      <c r="DLQ21" s="156"/>
      <c r="DLR21" s="156"/>
      <c r="DLS21" s="156"/>
      <c r="DLT21" s="156"/>
      <c r="DLU21" s="156"/>
      <c r="DLV21" s="156"/>
      <c r="DLW21" s="156"/>
      <c r="DLX21" s="156"/>
      <c r="DLY21" s="156"/>
      <c r="DLZ21" s="156"/>
      <c r="DMA21" s="156"/>
      <c r="DMB21" s="156"/>
      <c r="DMC21" s="156"/>
      <c r="DMD21" s="156"/>
      <c r="DME21" s="156"/>
      <c r="DMF21" s="156"/>
      <c r="DMG21" s="156"/>
      <c r="DMH21" s="156"/>
      <c r="DMI21" s="156"/>
      <c r="DMJ21" s="156"/>
      <c r="DMK21" s="156"/>
      <c r="DML21" s="156"/>
      <c r="DMM21" s="156"/>
      <c r="DMN21" s="156"/>
      <c r="DMO21" s="156"/>
      <c r="DMP21" s="156"/>
      <c r="DMQ21" s="156"/>
      <c r="DMR21" s="156"/>
      <c r="DMS21" s="156"/>
      <c r="DMT21" s="156"/>
      <c r="DMU21" s="156"/>
      <c r="DMV21" s="156"/>
      <c r="DMW21" s="156"/>
      <c r="DMX21" s="156"/>
      <c r="DMY21" s="156"/>
      <c r="DMZ21" s="156"/>
      <c r="DNA21" s="156"/>
      <c r="DNB21" s="156"/>
      <c r="DNC21" s="156"/>
      <c r="DND21" s="156"/>
      <c r="DNE21" s="156"/>
      <c r="DNF21" s="156"/>
      <c r="DNG21" s="156"/>
      <c r="DNH21" s="156"/>
      <c r="DNI21" s="156"/>
      <c r="DNJ21" s="156"/>
      <c r="DNK21" s="156"/>
      <c r="DNL21" s="156"/>
      <c r="DNM21" s="156"/>
      <c r="DNN21" s="156"/>
      <c r="DNO21" s="156"/>
      <c r="DNP21" s="156"/>
      <c r="DNQ21" s="156"/>
      <c r="DNR21" s="156"/>
      <c r="DNS21" s="156"/>
      <c r="DNT21" s="156"/>
      <c r="DNU21" s="156"/>
      <c r="DNV21" s="156"/>
      <c r="DNW21" s="156"/>
      <c r="DNX21" s="156"/>
      <c r="DNY21" s="156"/>
      <c r="DNZ21" s="156"/>
      <c r="DOA21" s="156"/>
      <c r="DOB21" s="156"/>
      <c r="DOC21" s="156"/>
      <c r="DOD21" s="156"/>
      <c r="DOE21" s="156"/>
      <c r="DOF21" s="156"/>
      <c r="DOG21" s="156"/>
      <c r="DOH21" s="156"/>
      <c r="DOI21" s="156"/>
      <c r="DOJ21" s="156"/>
      <c r="DOK21" s="156"/>
      <c r="DOL21" s="156"/>
      <c r="DOM21" s="156"/>
      <c r="DON21" s="156"/>
      <c r="DOO21" s="156"/>
      <c r="DOP21" s="156"/>
      <c r="DOQ21" s="156"/>
      <c r="DOR21" s="156"/>
      <c r="DOS21" s="156"/>
      <c r="DOT21" s="156"/>
      <c r="DOU21" s="156"/>
      <c r="DOV21" s="156"/>
      <c r="DOW21" s="156"/>
      <c r="DOX21" s="156"/>
      <c r="DOY21" s="156"/>
      <c r="DOZ21" s="156"/>
      <c r="DPA21" s="156"/>
      <c r="DPB21" s="156"/>
      <c r="DPC21" s="156"/>
      <c r="DPD21" s="156"/>
      <c r="DPE21" s="156"/>
      <c r="DPF21" s="156"/>
      <c r="DPG21" s="156"/>
      <c r="DPH21" s="156"/>
      <c r="DPI21" s="156"/>
      <c r="DPJ21" s="156"/>
      <c r="DPK21" s="156"/>
      <c r="DPL21" s="156"/>
      <c r="DPM21" s="156"/>
      <c r="DPN21" s="156"/>
      <c r="DPO21" s="156"/>
      <c r="DPP21" s="156"/>
      <c r="DPQ21" s="156"/>
      <c r="DPR21" s="156"/>
      <c r="DPS21" s="156"/>
      <c r="DPT21" s="156"/>
      <c r="DPU21" s="156"/>
      <c r="DPV21" s="156"/>
      <c r="DPW21" s="156"/>
      <c r="DPX21" s="156"/>
      <c r="DPY21" s="156"/>
      <c r="DPZ21" s="156"/>
      <c r="DQA21" s="156"/>
      <c r="DQB21" s="156"/>
      <c r="DQC21" s="156"/>
      <c r="DQD21" s="156"/>
      <c r="DQE21" s="156"/>
      <c r="DQF21" s="156"/>
      <c r="DQG21" s="156"/>
      <c r="DQH21" s="156"/>
      <c r="DQI21" s="156"/>
      <c r="DQJ21" s="156"/>
      <c r="DQK21" s="156"/>
      <c r="DQL21" s="156"/>
      <c r="DQM21" s="156"/>
      <c r="DQN21" s="156"/>
      <c r="DQO21" s="156"/>
      <c r="DQP21" s="156"/>
      <c r="DQQ21" s="156"/>
      <c r="DQR21" s="156"/>
      <c r="DQS21" s="156"/>
      <c r="DQT21" s="156"/>
      <c r="DQU21" s="156"/>
      <c r="DQV21" s="156"/>
      <c r="DQW21" s="156"/>
      <c r="DQX21" s="156"/>
      <c r="DQY21" s="156"/>
      <c r="DQZ21" s="156"/>
      <c r="DRA21" s="156"/>
      <c r="DRB21" s="156"/>
      <c r="DRC21" s="156"/>
      <c r="DRD21" s="156"/>
      <c r="DRE21" s="156"/>
      <c r="DRF21" s="156"/>
      <c r="DRG21" s="156"/>
      <c r="DRH21" s="156"/>
      <c r="DRI21" s="156"/>
      <c r="DRJ21" s="156"/>
      <c r="DRK21" s="156"/>
      <c r="DRL21" s="156"/>
      <c r="DRM21" s="156"/>
      <c r="DRN21" s="156"/>
      <c r="DRO21" s="156"/>
      <c r="DRP21" s="156"/>
      <c r="DRQ21" s="156"/>
      <c r="DRR21" s="156"/>
      <c r="DRS21" s="156"/>
      <c r="DRT21" s="156"/>
      <c r="DRU21" s="156"/>
      <c r="DRV21" s="156"/>
      <c r="DRW21" s="156"/>
      <c r="DRX21" s="156"/>
      <c r="DRY21" s="156"/>
      <c r="DRZ21" s="156"/>
      <c r="DSA21" s="156"/>
      <c r="DSB21" s="156"/>
      <c r="DSC21" s="156"/>
      <c r="DSD21" s="156"/>
      <c r="DSE21" s="156"/>
      <c r="DSF21" s="156"/>
      <c r="DSG21" s="156"/>
      <c r="DSH21" s="156"/>
      <c r="DSI21" s="156"/>
      <c r="DSJ21" s="156"/>
      <c r="DSK21" s="156"/>
      <c r="DSL21" s="156"/>
      <c r="DSM21" s="156"/>
      <c r="DSN21" s="156"/>
      <c r="DSO21" s="156"/>
      <c r="DSP21" s="156"/>
      <c r="DSQ21" s="156"/>
      <c r="DSR21" s="156"/>
      <c r="DSS21" s="156"/>
      <c r="DST21" s="156"/>
      <c r="DSU21" s="156"/>
      <c r="DSV21" s="156"/>
      <c r="DSW21" s="156"/>
      <c r="DSX21" s="156"/>
      <c r="DSY21" s="156"/>
      <c r="DSZ21" s="156"/>
      <c r="DTA21" s="156"/>
      <c r="DTB21" s="156"/>
      <c r="DTC21" s="156"/>
      <c r="DTD21" s="156"/>
      <c r="DTE21" s="156"/>
      <c r="DTF21" s="156"/>
      <c r="DTG21" s="156"/>
      <c r="DTH21" s="156"/>
      <c r="DTI21" s="156"/>
      <c r="DTJ21" s="156"/>
      <c r="DTK21" s="156"/>
      <c r="DTL21" s="156"/>
      <c r="DTM21" s="156"/>
      <c r="DTN21" s="156"/>
      <c r="DTO21" s="156"/>
      <c r="DTP21" s="156"/>
      <c r="DTQ21" s="156"/>
      <c r="DTR21" s="156"/>
      <c r="DTS21" s="156"/>
      <c r="DTT21" s="156"/>
      <c r="DTU21" s="156"/>
      <c r="DTV21" s="156"/>
      <c r="DTW21" s="156"/>
      <c r="DTX21" s="156"/>
      <c r="DTY21" s="156"/>
      <c r="DTZ21" s="156"/>
      <c r="DUA21" s="156"/>
      <c r="DUB21" s="156"/>
      <c r="DUC21" s="156"/>
      <c r="DUD21" s="156"/>
      <c r="DUE21" s="156"/>
      <c r="DUF21" s="156"/>
      <c r="DUG21" s="156"/>
      <c r="DUH21" s="156"/>
      <c r="DUI21" s="156"/>
      <c r="DUJ21" s="156"/>
      <c r="DUK21" s="156"/>
      <c r="DUL21" s="156"/>
      <c r="DUM21" s="156"/>
      <c r="DUN21" s="156"/>
      <c r="DUO21" s="156"/>
      <c r="DUP21" s="156"/>
      <c r="DUQ21" s="156"/>
      <c r="DUR21" s="156"/>
      <c r="DUS21" s="156"/>
      <c r="DUT21" s="156"/>
      <c r="DUU21" s="156"/>
      <c r="DUV21" s="156"/>
      <c r="DUW21" s="156"/>
      <c r="DUX21" s="156"/>
      <c r="DUY21" s="156"/>
      <c r="DUZ21" s="156"/>
      <c r="DVA21" s="156"/>
      <c r="DVB21" s="156"/>
      <c r="DVC21" s="156"/>
      <c r="DVD21" s="156"/>
      <c r="DVE21" s="156"/>
      <c r="DVF21" s="156"/>
      <c r="DVG21" s="156"/>
      <c r="DVH21" s="156"/>
      <c r="DVI21" s="156"/>
      <c r="DVJ21" s="156"/>
      <c r="DVK21" s="156"/>
      <c r="DVL21" s="156"/>
      <c r="DVM21" s="156"/>
      <c r="DVN21" s="156"/>
      <c r="DVO21" s="156"/>
      <c r="DVP21" s="156"/>
      <c r="DVQ21" s="156"/>
      <c r="DVR21" s="156"/>
      <c r="DVS21" s="156"/>
      <c r="DVT21" s="156"/>
      <c r="DVU21" s="156"/>
      <c r="DVV21" s="156"/>
      <c r="DVW21" s="156"/>
      <c r="DVX21" s="156"/>
      <c r="DVY21" s="156"/>
      <c r="DVZ21" s="156"/>
      <c r="DWA21" s="156"/>
      <c r="DWB21" s="156"/>
      <c r="DWC21" s="156"/>
      <c r="DWD21" s="156"/>
      <c r="DWE21" s="156"/>
      <c r="DWF21" s="156"/>
      <c r="DWG21" s="156"/>
      <c r="DWH21" s="156"/>
      <c r="DWI21" s="156"/>
      <c r="DWJ21" s="156"/>
      <c r="DWK21" s="156"/>
      <c r="DWL21" s="156"/>
      <c r="DWM21" s="156"/>
      <c r="DWN21" s="156"/>
      <c r="DWO21" s="156"/>
      <c r="DWP21" s="156"/>
      <c r="DWQ21" s="156"/>
      <c r="DWR21" s="156"/>
      <c r="DWS21" s="156"/>
      <c r="DWT21" s="156"/>
      <c r="DWU21" s="156"/>
      <c r="DWV21" s="156"/>
      <c r="DWW21" s="156"/>
      <c r="DWX21" s="156"/>
      <c r="DWY21" s="156"/>
      <c r="DWZ21" s="156"/>
      <c r="DXA21" s="156"/>
      <c r="DXB21" s="156"/>
      <c r="DXC21" s="156"/>
      <c r="DXD21" s="156"/>
      <c r="DXE21" s="156"/>
      <c r="DXF21" s="156"/>
      <c r="DXG21" s="156"/>
      <c r="DXH21" s="156"/>
      <c r="DXI21" s="156"/>
      <c r="DXJ21" s="156"/>
      <c r="DXK21" s="156"/>
      <c r="DXL21" s="156"/>
      <c r="DXM21" s="156"/>
      <c r="DXN21" s="156"/>
      <c r="DXO21" s="156"/>
      <c r="DXP21" s="156"/>
      <c r="DXQ21" s="156"/>
      <c r="DXR21" s="156"/>
      <c r="DXS21" s="156"/>
      <c r="DXT21" s="156"/>
      <c r="DXU21" s="156"/>
      <c r="DXV21" s="156"/>
      <c r="DXW21" s="156"/>
      <c r="DXX21" s="156"/>
      <c r="DXY21" s="156"/>
      <c r="DXZ21" s="156"/>
      <c r="DYA21" s="156"/>
      <c r="DYB21" s="156"/>
      <c r="DYC21" s="156"/>
      <c r="DYD21" s="156"/>
      <c r="DYE21" s="156"/>
      <c r="DYF21" s="156"/>
      <c r="DYG21" s="156"/>
      <c r="DYH21" s="156"/>
      <c r="DYI21" s="156"/>
      <c r="DYJ21" s="156"/>
      <c r="DYK21" s="156"/>
      <c r="DYL21" s="156"/>
      <c r="DYM21" s="156"/>
      <c r="DYN21" s="156"/>
      <c r="DYO21" s="156"/>
      <c r="DYP21" s="156"/>
      <c r="DYQ21" s="156"/>
      <c r="DYR21" s="156"/>
      <c r="DYS21" s="156"/>
      <c r="DYT21" s="156"/>
      <c r="DYU21" s="156"/>
      <c r="DYV21" s="156"/>
      <c r="DYW21" s="156"/>
      <c r="DYX21" s="156"/>
      <c r="DYY21" s="156"/>
      <c r="DYZ21" s="156"/>
      <c r="DZA21" s="156"/>
      <c r="DZB21" s="156"/>
      <c r="DZC21" s="156"/>
      <c r="DZD21" s="156"/>
      <c r="DZE21" s="156"/>
      <c r="DZF21" s="156"/>
      <c r="DZG21" s="156"/>
      <c r="DZH21" s="156"/>
      <c r="DZI21" s="156"/>
      <c r="DZJ21" s="156"/>
      <c r="DZK21" s="156"/>
      <c r="DZL21" s="156"/>
      <c r="DZM21" s="156"/>
      <c r="DZN21" s="156"/>
      <c r="DZO21" s="156"/>
      <c r="DZP21" s="156"/>
      <c r="DZQ21" s="156"/>
      <c r="DZR21" s="156"/>
      <c r="DZS21" s="156"/>
      <c r="DZT21" s="156"/>
      <c r="DZU21" s="156"/>
      <c r="DZV21" s="156"/>
      <c r="DZW21" s="156"/>
      <c r="DZX21" s="156"/>
      <c r="DZY21" s="156"/>
      <c r="DZZ21" s="156"/>
      <c r="EAA21" s="156"/>
      <c r="EAB21" s="156"/>
      <c r="EAC21" s="156"/>
      <c r="EAD21" s="156"/>
      <c r="EAE21" s="156"/>
      <c r="EAF21" s="156"/>
      <c r="EAG21" s="156"/>
      <c r="EAH21" s="156"/>
      <c r="EAI21" s="156"/>
      <c r="EAJ21" s="156"/>
      <c r="EAK21" s="156"/>
      <c r="EAL21" s="156"/>
      <c r="EAM21" s="156"/>
      <c r="EAN21" s="156"/>
      <c r="EAO21" s="156"/>
      <c r="EAP21" s="156"/>
      <c r="EAQ21" s="156"/>
      <c r="EAR21" s="156"/>
      <c r="EAS21" s="156"/>
      <c r="EAT21" s="156"/>
      <c r="EAU21" s="156"/>
      <c r="EAV21" s="156"/>
      <c r="EAW21" s="156"/>
      <c r="EAX21" s="156"/>
      <c r="EAY21" s="156"/>
      <c r="EAZ21" s="156"/>
      <c r="EBA21" s="156"/>
      <c r="EBB21" s="156"/>
      <c r="EBC21" s="156"/>
      <c r="EBD21" s="156"/>
      <c r="EBE21" s="156"/>
      <c r="EBF21" s="156"/>
      <c r="EBG21" s="156"/>
      <c r="EBH21" s="156"/>
      <c r="EBI21" s="156"/>
      <c r="EBJ21" s="156"/>
      <c r="EBK21" s="156"/>
      <c r="EBL21" s="156"/>
      <c r="EBM21" s="156"/>
      <c r="EBN21" s="156"/>
      <c r="EBO21" s="156"/>
      <c r="EBP21" s="156"/>
      <c r="EBQ21" s="156"/>
      <c r="EBR21" s="156"/>
      <c r="EBS21" s="156"/>
      <c r="EBT21" s="156"/>
      <c r="EBU21" s="156"/>
      <c r="EBV21" s="156"/>
      <c r="EBW21" s="156"/>
      <c r="EBX21" s="156"/>
      <c r="EBY21" s="156"/>
      <c r="EBZ21" s="156"/>
      <c r="ECA21" s="156"/>
      <c r="ECB21" s="156"/>
      <c r="ECC21" s="156"/>
      <c r="ECD21" s="156"/>
      <c r="ECE21" s="156"/>
      <c r="ECF21" s="156"/>
      <c r="ECG21" s="156"/>
      <c r="ECH21" s="156"/>
      <c r="ECI21" s="156"/>
      <c r="ECJ21" s="156"/>
      <c r="ECK21" s="156"/>
      <c r="ECL21" s="156"/>
      <c r="ECM21" s="156"/>
      <c r="ECN21" s="156"/>
      <c r="ECO21" s="156"/>
      <c r="ECP21" s="156"/>
      <c r="ECQ21" s="156"/>
      <c r="ECR21" s="156"/>
      <c r="ECS21" s="156"/>
      <c r="ECT21" s="156"/>
      <c r="ECU21" s="156"/>
      <c r="ECV21" s="156"/>
      <c r="ECW21" s="156"/>
      <c r="ECX21" s="156"/>
      <c r="ECY21" s="156"/>
      <c r="ECZ21" s="156"/>
      <c r="EDA21" s="156"/>
      <c r="EDB21" s="156"/>
      <c r="EDC21" s="156"/>
      <c r="EDD21" s="156"/>
      <c r="EDE21" s="156"/>
      <c r="EDF21" s="156"/>
      <c r="EDG21" s="156"/>
      <c r="EDH21" s="156"/>
      <c r="EDI21" s="156"/>
      <c r="EDJ21" s="156"/>
      <c r="EDK21" s="156"/>
      <c r="EDL21" s="156"/>
      <c r="EDM21" s="156"/>
      <c r="EDN21" s="156"/>
      <c r="EDO21" s="156"/>
      <c r="EDP21" s="156"/>
      <c r="EDQ21" s="156"/>
      <c r="EDR21" s="156"/>
      <c r="EDS21" s="156"/>
      <c r="EDT21" s="156"/>
      <c r="EDU21" s="156"/>
      <c r="EDV21" s="156"/>
      <c r="EDW21" s="156"/>
      <c r="EDX21" s="156"/>
      <c r="EDY21" s="156"/>
      <c r="EDZ21" s="156"/>
      <c r="EEA21" s="156"/>
      <c r="EEB21" s="156"/>
      <c r="EEC21" s="156"/>
      <c r="EED21" s="156"/>
      <c r="EEE21" s="156"/>
      <c r="EEF21" s="156"/>
      <c r="EEG21" s="156"/>
      <c r="EEH21" s="156"/>
      <c r="EEI21" s="156"/>
      <c r="EEJ21" s="156"/>
      <c r="EEK21" s="156"/>
      <c r="EEL21" s="156"/>
      <c r="EEM21" s="156"/>
      <c r="EEN21" s="156"/>
      <c r="EEO21" s="156"/>
      <c r="EEP21" s="156"/>
      <c r="EEQ21" s="156"/>
      <c r="EER21" s="156"/>
      <c r="EES21" s="156"/>
      <c r="EET21" s="156"/>
      <c r="EEU21" s="156"/>
      <c r="EEV21" s="156"/>
      <c r="EEW21" s="156"/>
      <c r="EEX21" s="156"/>
      <c r="EEY21" s="156"/>
      <c r="EEZ21" s="156"/>
      <c r="EFA21" s="156"/>
      <c r="EFB21" s="156"/>
      <c r="EFC21" s="156"/>
      <c r="EFD21" s="156"/>
      <c r="EFE21" s="156"/>
      <c r="EFF21" s="156"/>
      <c r="EFG21" s="156"/>
      <c r="EFH21" s="156"/>
      <c r="EFI21" s="156"/>
      <c r="EFJ21" s="156"/>
      <c r="EFK21" s="156"/>
      <c r="EFL21" s="156"/>
      <c r="EFM21" s="156"/>
      <c r="EFN21" s="156"/>
      <c r="EFO21" s="156"/>
      <c r="EFP21" s="156"/>
      <c r="EFQ21" s="156"/>
      <c r="EFR21" s="156"/>
      <c r="EFS21" s="156"/>
      <c r="EFT21" s="156"/>
      <c r="EFU21" s="156"/>
      <c r="EFV21" s="156"/>
      <c r="EFW21" s="156"/>
      <c r="EFX21" s="156"/>
      <c r="EFY21" s="156"/>
      <c r="EFZ21" s="156"/>
      <c r="EGA21" s="156"/>
      <c r="EGB21" s="156"/>
      <c r="EGC21" s="156"/>
      <c r="EGD21" s="156"/>
      <c r="EGE21" s="156"/>
      <c r="EGF21" s="156"/>
      <c r="EGG21" s="156"/>
      <c r="EGH21" s="156"/>
      <c r="EGI21" s="156"/>
      <c r="EGJ21" s="156"/>
      <c r="EGK21" s="156"/>
      <c r="EGL21" s="156"/>
      <c r="EGM21" s="156"/>
      <c r="EGN21" s="156"/>
      <c r="EGO21" s="156"/>
      <c r="EGP21" s="156"/>
      <c r="EGQ21" s="156"/>
      <c r="EGR21" s="156"/>
      <c r="EGS21" s="156"/>
      <c r="EGT21" s="156"/>
      <c r="EGU21" s="156"/>
      <c r="EGV21" s="156"/>
      <c r="EGW21" s="156"/>
      <c r="EGX21" s="156"/>
      <c r="EGY21" s="156"/>
      <c r="EGZ21" s="156"/>
      <c r="EHA21" s="156"/>
      <c r="EHB21" s="156"/>
      <c r="EHC21" s="156"/>
      <c r="EHD21" s="156"/>
      <c r="EHE21" s="156"/>
      <c r="EHF21" s="156"/>
      <c r="EHG21" s="156"/>
      <c r="EHH21" s="156"/>
      <c r="EHI21" s="156"/>
      <c r="EHJ21" s="156"/>
      <c r="EHK21" s="156"/>
      <c r="EHL21" s="156"/>
      <c r="EHM21" s="156"/>
      <c r="EHN21" s="156"/>
      <c r="EHO21" s="156"/>
      <c r="EHP21" s="156"/>
      <c r="EHQ21" s="156"/>
      <c r="EHR21" s="156"/>
      <c r="EHS21" s="156"/>
      <c r="EHT21" s="156"/>
      <c r="EHU21" s="156"/>
      <c r="EHV21" s="156"/>
      <c r="EHW21" s="156"/>
      <c r="EHX21" s="156"/>
      <c r="EHY21" s="156"/>
      <c r="EHZ21" s="156"/>
      <c r="EIA21" s="156"/>
      <c r="EIB21" s="156"/>
      <c r="EIC21" s="156"/>
      <c r="EID21" s="156"/>
      <c r="EIE21" s="156"/>
      <c r="EIF21" s="156"/>
      <c r="EIG21" s="156"/>
      <c r="EIH21" s="156"/>
      <c r="EII21" s="156"/>
      <c r="EIJ21" s="156"/>
      <c r="EIK21" s="156"/>
      <c r="EIL21" s="156"/>
      <c r="EIM21" s="156"/>
      <c r="EIN21" s="156"/>
      <c r="EIO21" s="156"/>
      <c r="EIP21" s="156"/>
      <c r="EIQ21" s="156"/>
      <c r="EIR21" s="156"/>
      <c r="EIS21" s="156"/>
      <c r="EIT21" s="156"/>
      <c r="EIU21" s="156"/>
      <c r="EIV21" s="156"/>
      <c r="EIW21" s="156"/>
      <c r="EIX21" s="156"/>
      <c r="EIY21" s="156"/>
      <c r="EIZ21" s="156"/>
      <c r="EJA21" s="156"/>
      <c r="EJB21" s="156"/>
      <c r="EJC21" s="156"/>
      <c r="EJD21" s="156"/>
      <c r="EJE21" s="156"/>
      <c r="EJF21" s="156"/>
      <c r="EJG21" s="156"/>
      <c r="EJH21" s="156"/>
      <c r="EJI21" s="156"/>
      <c r="EJJ21" s="156"/>
      <c r="EJK21" s="156"/>
      <c r="EJL21" s="156"/>
      <c r="EJM21" s="156"/>
      <c r="EJN21" s="156"/>
      <c r="EJO21" s="156"/>
      <c r="EJP21" s="156"/>
      <c r="EJQ21" s="156"/>
      <c r="EJR21" s="156"/>
      <c r="EJS21" s="156"/>
      <c r="EJT21" s="156"/>
      <c r="EJU21" s="156"/>
      <c r="EJV21" s="156"/>
      <c r="EJW21" s="156"/>
      <c r="EJX21" s="156"/>
      <c r="EJY21" s="156"/>
      <c r="EJZ21" s="156"/>
      <c r="EKA21" s="156"/>
      <c r="EKB21" s="156"/>
      <c r="EKC21" s="156"/>
      <c r="EKD21" s="156"/>
      <c r="EKE21" s="156"/>
      <c r="EKF21" s="156"/>
      <c r="EKG21" s="156"/>
      <c r="EKH21" s="156"/>
      <c r="EKI21" s="156"/>
      <c r="EKJ21" s="156"/>
      <c r="EKK21" s="156"/>
      <c r="EKL21" s="156"/>
      <c r="EKM21" s="156"/>
      <c r="EKN21" s="156"/>
      <c r="EKO21" s="156"/>
      <c r="EKP21" s="156"/>
      <c r="EKQ21" s="156"/>
      <c r="EKR21" s="156"/>
      <c r="EKS21" s="156"/>
      <c r="EKT21" s="156"/>
      <c r="EKU21" s="156"/>
      <c r="EKV21" s="156"/>
      <c r="EKW21" s="156"/>
      <c r="EKX21" s="156"/>
      <c r="EKY21" s="156"/>
      <c r="EKZ21" s="156"/>
      <c r="ELA21" s="156"/>
      <c r="ELB21" s="156"/>
      <c r="ELC21" s="156"/>
      <c r="ELD21" s="156"/>
      <c r="ELE21" s="156"/>
      <c r="ELF21" s="156"/>
      <c r="ELG21" s="156"/>
      <c r="ELH21" s="156"/>
      <c r="ELI21" s="156"/>
      <c r="ELJ21" s="156"/>
      <c r="ELK21" s="156"/>
      <c r="ELL21" s="156"/>
      <c r="ELM21" s="156"/>
      <c r="ELN21" s="156"/>
      <c r="ELO21" s="156"/>
      <c r="ELP21" s="156"/>
      <c r="ELQ21" s="156"/>
      <c r="ELR21" s="156"/>
      <c r="ELS21" s="156"/>
      <c r="ELT21" s="156"/>
      <c r="ELU21" s="156"/>
      <c r="ELV21" s="156"/>
      <c r="ELW21" s="156"/>
      <c r="ELX21" s="156"/>
      <c r="ELY21" s="156"/>
      <c r="ELZ21" s="156"/>
      <c r="EMA21" s="156"/>
      <c r="EMB21" s="156"/>
      <c r="EMC21" s="156"/>
      <c r="EMD21" s="156"/>
      <c r="EME21" s="156"/>
      <c r="EMF21" s="156"/>
      <c r="EMG21" s="156"/>
      <c r="EMH21" s="156"/>
      <c r="EMI21" s="156"/>
      <c r="EMJ21" s="156"/>
      <c r="EMK21" s="156"/>
      <c r="EML21" s="156"/>
      <c r="EMM21" s="156"/>
      <c r="EMN21" s="156"/>
      <c r="EMO21" s="156"/>
      <c r="EMP21" s="156"/>
      <c r="EMQ21" s="156"/>
      <c r="EMR21" s="156"/>
      <c r="EMS21" s="156"/>
      <c r="EMT21" s="156"/>
      <c r="EMU21" s="156"/>
      <c r="EMV21" s="156"/>
      <c r="EMW21" s="156"/>
      <c r="EMX21" s="156"/>
      <c r="EMY21" s="156"/>
      <c r="EMZ21" s="156"/>
      <c r="ENA21" s="156"/>
      <c r="ENB21" s="156"/>
      <c r="ENC21" s="156"/>
      <c r="END21" s="156"/>
      <c r="ENE21" s="156"/>
      <c r="ENF21" s="156"/>
      <c r="ENG21" s="156"/>
      <c r="ENH21" s="156"/>
      <c r="ENI21" s="156"/>
      <c r="ENJ21" s="156"/>
      <c r="ENK21" s="156"/>
      <c r="ENL21" s="156"/>
      <c r="ENM21" s="156"/>
      <c r="ENN21" s="156"/>
      <c r="ENO21" s="156"/>
      <c r="ENP21" s="156"/>
      <c r="ENQ21" s="156"/>
      <c r="ENR21" s="156"/>
      <c r="ENS21" s="156"/>
      <c r="ENT21" s="156"/>
      <c r="ENU21" s="156"/>
      <c r="ENV21" s="156"/>
      <c r="ENW21" s="156"/>
      <c r="ENX21" s="156"/>
      <c r="ENY21" s="156"/>
      <c r="ENZ21" s="156"/>
      <c r="EOA21" s="156"/>
      <c r="EOB21" s="156"/>
      <c r="EOC21" s="156"/>
      <c r="EOD21" s="156"/>
      <c r="EOE21" s="156"/>
      <c r="EOF21" s="156"/>
      <c r="EOG21" s="156"/>
      <c r="EOH21" s="156"/>
      <c r="EOI21" s="156"/>
      <c r="EOJ21" s="156"/>
      <c r="EOK21" s="156"/>
      <c r="EOL21" s="156"/>
      <c r="EOM21" s="156"/>
      <c r="EON21" s="156"/>
      <c r="EOO21" s="156"/>
      <c r="EOP21" s="156"/>
      <c r="EOQ21" s="156"/>
      <c r="EOR21" s="156"/>
      <c r="EOS21" s="156"/>
      <c r="EOT21" s="156"/>
      <c r="EOU21" s="156"/>
      <c r="EOV21" s="156"/>
      <c r="EOW21" s="156"/>
      <c r="EOX21" s="156"/>
      <c r="EOY21" s="156"/>
      <c r="EOZ21" s="156"/>
      <c r="EPA21" s="156"/>
      <c r="EPB21" s="156"/>
      <c r="EPC21" s="156"/>
      <c r="EPD21" s="156"/>
      <c r="EPE21" s="156"/>
      <c r="EPF21" s="156"/>
      <c r="EPG21" s="156"/>
      <c r="EPH21" s="156"/>
      <c r="EPI21" s="156"/>
      <c r="EPJ21" s="156"/>
      <c r="EPK21" s="156"/>
      <c r="EPL21" s="156"/>
      <c r="EPM21" s="156"/>
      <c r="EPN21" s="156"/>
      <c r="EPO21" s="156"/>
      <c r="EPP21" s="156"/>
      <c r="EPQ21" s="156"/>
      <c r="EPR21" s="156"/>
      <c r="EPS21" s="156"/>
      <c r="EPT21" s="156"/>
      <c r="EPU21" s="156"/>
      <c r="EPV21" s="156"/>
      <c r="EPW21" s="156"/>
      <c r="EPX21" s="156"/>
      <c r="EPY21" s="156"/>
      <c r="EPZ21" s="156"/>
      <c r="EQA21" s="156"/>
      <c r="EQB21" s="156"/>
      <c r="EQC21" s="156"/>
      <c r="EQD21" s="156"/>
      <c r="EQE21" s="156"/>
      <c r="EQF21" s="156"/>
      <c r="EQG21" s="156"/>
      <c r="EQH21" s="156"/>
      <c r="EQI21" s="156"/>
      <c r="EQJ21" s="156"/>
      <c r="EQK21" s="156"/>
      <c r="EQL21" s="156"/>
      <c r="EQM21" s="156"/>
      <c r="EQN21" s="156"/>
      <c r="EQO21" s="156"/>
      <c r="EQP21" s="156"/>
      <c r="EQQ21" s="156"/>
      <c r="EQR21" s="156"/>
      <c r="EQS21" s="156"/>
      <c r="EQT21" s="156"/>
      <c r="EQU21" s="156"/>
      <c r="EQV21" s="156"/>
      <c r="EQW21" s="156"/>
      <c r="EQX21" s="156"/>
      <c r="EQY21" s="156"/>
      <c r="EQZ21" s="156"/>
      <c r="ERA21" s="156"/>
      <c r="ERB21" s="156"/>
      <c r="ERC21" s="156"/>
      <c r="ERD21" s="156"/>
      <c r="ERE21" s="156"/>
      <c r="ERF21" s="156"/>
      <c r="ERG21" s="156"/>
      <c r="ERH21" s="156"/>
      <c r="ERI21" s="156"/>
      <c r="ERJ21" s="156"/>
      <c r="ERK21" s="156"/>
      <c r="ERL21" s="156"/>
      <c r="ERM21" s="156"/>
      <c r="ERN21" s="156"/>
      <c r="ERO21" s="156"/>
      <c r="ERP21" s="156"/>
      <c r="ERQ21" s="156"/>
      <c r="ERR21" s="156"/>
      <c r="ERS21" s="156"/>
      <c r="ERT21" s="156"/>
      <c r="ERU21" s="156"/>
      <c r="ERV21" s="156"/>
      <c r="ERW21" s="156"/>
      <c r="ERX21" s="156"/>
      <c r="ERY21" s="156"/>
      <c r="ERZ21" s="156"/>
      <c r="ESA21" s="156"/>
      <c r="ESB21" s="156"/>
      <c r="ESC21" s="156"/>
      <c r="ESD21" s="156"/>
      <c r="ESE21" s="156"/>
      <c r="ESF21" s="156"/>
      <c r="ESG21" s="156"/>
      <c r="ESH21" s="156"/>
      <c r="ESI21" s="156"/>
      <c r="ESJ21" s="156"/>
      <c r="ESK21" s="156"/>
      <c r="ESL21" s="156"/>
      <c r="ESM21" s="156"/>
      <c r="ESN21" s="156"/>
      <c r="ESO21" s="156"/>
      <c r="ESP21" s="156"/>
      <c r="ESQ21" s="156"/>
      <c r="ESR21" s="156"/>
      <c r="ESS21" s="156"/>
      <c r="EST21" s="156"/>
      <c r="ESU21" s="156"/>
      <c r="ESV21" s="156"/>
      <c r="ESW21" s="156"/>
      <c r="ESX21" s="156"/>
      <c r="ESY21" s="156"/>
      <c r="ESZ21" s="156"/>
      <c r="ETA21" s="156"/>
      <c r="ETB21" s="156"/>
      <c r="ETC21" s="156"/>
      <c r="ETD21" s="156"/>
      <c r="ETE21" s="156"/>
      <c r="ETF21" s="156"/>
      <c r="ETG21" s="156"/>
      <c r="ETH21" s="156"/>
      <c r="ETI21" s="156"/>
      <c r="ETJ21" s="156"/>
      <c r="ETK21" s="156"/>
      <c r="ETL21" s="156"/>
      <c r="ETM21" s="156"/>
      <c r="ETN21" s="156"/>
      <c r="ETO21" s="156"/>
      <c r="ETP21" s="156"/>
      <c r="ETQ21" s="156"/>
      <c r="ETR21" s="156"/>
      <c r="ETS21" s="156"/>
      <c r="ETT21" s="156"/>
      <c r="ETU21" s="156"/>
      <c r="ETV21" s="156"/>
      <c r="ETW21" s="156"/>
      <c r="ETX21" s="156"/>
      <c r="ETY21" s="156"/>
      <c r="ETZ21" s="156"/>
      <c r="EUA21" s="156"/>
      <c r="EUB21" s="156"/>
      <c r="EUC21" s="156"/>
      <c r="EUD21" s="156"/>
      <c r="EUE21" s="156"/>
      <c r="EUF21" s="156"/>
      <c r="EUG21" s="156"/>
      <c r="EUH21" s="156"/>
      <c r="EUI21" s="156"/>
      <c r="EUJ21" s="156"/>
      <c r="EUK21" s="156"/>
      <c r="EUL21" s="156"/>
      <c r="EUM21" s="156"/>
      <c r="EUN21" s="156"/>
      <c r="EUO21" s="156"/>
      <c r="EUP21" s="156"/>
      <c r="EUQ21" s="156"/>
      <c r="EUR21" s="156"/>
      <c r="EUS21" s="156"/>
      <c r="EUT21" s="156"/>
      <c r="EUU21" s="156"/>
      <c r="EUV21" s="156"/>
      <c r="EUW21" s="156"/>
      <c r="EUX21" s="156"/>
      <c r="EUY21" s="156"/>
      <c r="EUZ21" s="156"/>
      <c r="EVA21" s="156"/>
      <c r="EVB21" s="156"/>
      <c r="EVC21" s="156"/>
      <c r="EVD21" s="156"/>
      <c r="EVE21" s="156"/>
      <c r="EVF21" s="156"/>
      <c r="EVG21" s="156"/>
      <c r="EVH21" s="156"/>
      <c r="EVI21" s="156"/>
      <c r="EVJ21" s="156"/>
      <c r="EVK21" s="156"/>
      <c r="EVL21" s="156"/>
      <c r="EVM21" s="156"/>
      <c r="EVN21" s="156"/>
      <c r="EVO21" s="156"/>
      <c r="EVP21" s="156"/>
      <c r="EVQ21" s="156"/>
      <c r="EVR21" s="156"/>
      <c r="EVS21" s="156"/>
      <c r="EVT21" s="156"/>
      <c r="EVU21" s="156"/>
      <c r="EVV21" s="156"/>
      <c r="EVW21" s="156"/>
      <c r="EVX21" s="156"/>
      <c r="EVY21" s="156"/>
      <c r="EVZ21" s="156"/>
      <c r="EWA21" s="156"/>
      <c r="EWB21" s="156"/>
      <c r="EWC21" s="156"/>
      <c r="EWD21" s="156"/>
      <c r="EWE21" s="156"/>
      <c r="EWF21" s="156"/>
      <c r="EWG21" s="156"/>
      <c r="EWH21" s="156"/>
      <c r="EWI21" s="156"/>
      <c r="EWJ21" s="156"/>
      <c r="EWK21" s="156"/>
      <c r="EWL21" s="156"/>
      <c r="EWM21" s="156"/>
      <c r="EWN21" s="156"/>
      <c r="EWO21" s="156"/>
      <c r="EWP21" s="156"/>
      <c r="EWQ21" s="156"/>
      <c r="EWR21" s="156"/>
      <c r="EWS21" s="156"/>
      <c r="EWT21" s="156"/>
      <c r="EWU21" s="156"/>
      <c r="EWV21" s="156"/>
      <c r="EWW21" s="156"/>
      <c r="EWX21" s="156"/>
      <c r="EWY21" s="156"/>
      <c r="EWZ21" s="156"/>
      <c r="EXA21" s="156"/>
      <c r="EXB21" s="156"/>
      <c r="EXC21" s="156"/>
      <c r="EXD21" s="156"/>
      <c r="EXE21" s="156"/>
      <c r="EXF21" s="156"/>
      <c r="EXG21" s="156"/>
      <c r="EXH21" s="156"/>
      <c r="EXI21" s="156"/>
      <c r="EXJ21" s="156"/>
      <c r="EXK21" s="156"/>
      <c r="EXL21" s="156"/>
      <c r="EXM21" s="156"/>
      <c r="EXN21" s="156"/>
      <c r="EXO21" s="156"/>
      <c r="EXP21" s="156"/>
      <c r="EXQ21" s="156"/>
      <c r="EXR21" s="156"/>
      <c r="EXS21" s="156"/>
      <c r="EXT21" s="156"/>
      <c r="EXU21" s="156"/>
      <c r="EXV21" s="156"/>
      <c r="EXW21" s="156"/>
      <c r="EXX21" s="156"/>
      <c r="EXY21" s="156"/>
      <c r="EXZ21" s="156"/>
      <c r="EYA21" s="156"/>
      <c r="EYB21" s="156"/>
      <c r="EYC21" s="156"/>
      <c r="EYD21" s="156"/>
      <c r="EYE21" s="156"/>
      <c r="EYF21" s="156"/>
      <c r="EYG21" s="156"/>
      <c r="EYH21" s="156"/>
      <c r="EYI21" s="156"/>
      <c r="EYJ21" s="156"/>
      <c r="EYK21" s="156"/>
      <c r="EYL21" s="156"/>
      <c r="EYM21" s="156"/>
      <c r="EYN21" s="156"/>
      <c r="EYO21" s="156"/>
      <c r="EYP21" s="156"/>
      <c r="EYQ21" s="156"/>
      <c r="EYR21" s="156"/>
      <c r="EYS21" s="156"/>
      <c r="EYT21" s="156"/>
      <c r="EYU21" s="156"/>
      <c r="EYV21" s="156"/>
      <c r="EYW21" s="156"/>
      <c r="EYX21" s="156"/>
      <c r="EYY21" s="156"/>
      <c r="EYZ21" s="156"/>
      <c r="EZA21" s="156"/>
      <c r="EZB21" s="156"/>
      <c r="EZC21" s="156"/>
      <c r="EZD21" s="156"/>
      <c r="EZE21" s="156"/>
      <c r="EZF21" s="156"/>
      <c r="EZG21" s="156"/>
      <c r="EZH21" s="156"/>
      <c r="EZI21" s="156"/>
      <c r="EZJ21" s="156"/>
      <c r="EZK21" s="156"/>
      <c r="EZL21" s="156"/>
      <c r="EZM21" s="156"/>
      <c r="EZN21" s="156"/>
      <c r="EZO21" s="156"/>
      <c r="EZP21" s="156"/>
      <c r="EZQ21" s="156"/>
      <c r="EZR21" s="156"/>
      <c r="EZS21" s="156"/>
      <c r="EZT21" s="156"/>
      <c r="EZU21" s="156"/>
      <c r="EZV21" s="156"/>
      <c r="EZW21" s="156"/>
      <c r="EZX21" s="156"/>
      <c r="EZY21" s="156"/>
      <c r="EZZ21" s="156"/>
      <c r="FAA21" s="156"/>
      <c r="FAB21" s="156"/>
      <c r="FAC21" s="156"/>
      <c r="FAD21" s="156"/>
      <c r="FAE21" s="156"/>
      <c r="FAF21" s="156"/>
      <c r="FAG21" s="156"/>
      <c r="FAH21" s="156"/>
      <c r="FAI21" s="156"/>
      <c r="FAJ21" s="156"/>
      <c r="FAK21" s="156"/>
      <c r="FAL21" s="156"/>
      <c r="FAM21" s="156"/>
      <c r="FAN21" s="156"/>
      <c r="FAO21" s="156"/>
      <c r="FAP21" s="156"/>
      <c r="FAQ21" s="156"/>
      <c r="FAR21" s="156"/>
      <c r="FAS21" s="156"/>
      <c r="FAT21" s="156"/>
      <c r="FAU21" s="156"/>
      <c r="FAV21" s="156"/>
      <c r="FAW21" s="156"/>
      <c r="FAX21" s="156"/>
      <c r="FAY21" s="156"/>
      <c r="FAZ21" s="156"/>
      <c r="FBA21" s="156"/>
      <c r="FBB21" s="156"/>
      <c r="FBC21" s="156"/>
      <c r="FBD21" s="156"/>
      <c r="FBE21" s="156"/>
      <c r="FBF21" s="156"/>
      <c r="FBG21" s="156"/>
      <c r="FBH21" s="156"/>
      <c r="FBI21" s="156"/>
      <c r="FBJ21" s="156"/>
      <c r="FBK21" s="156"/>
      <c r="FBL21" s="156"/>
      <c r="FBM21" s="156"/>
      <c r="FBN21" s="156"/>
      <c r="FBO21" s="156"/>
      <c r="FBP21" s="156"/>
      <c r="FBQ21" s="156"/>
      <c r="FBR21" s="156"/>
      <c r="FBS21" s="156"/>
      <c r="FBT21" s="156"/>
      <c r="FBU21" s="156"/>
      <c r="FBV21" s="156"/>
      <c r="FBW21" s="156"/>
      <c r="FBX21" s="156"/>
      <c r="FBY21" s="156"/>
      <c r="FBZ21" s="156"/>
      <c r="FCA21" s="156"/>
      <c r="FCB21" s="156"/>
      <c r="FCC21" s="156"/>
      <c r="FCD21" s="156"/>
      <c r="FCE21" s="156"/>
      <c r="FCF21" s="156"/>
      <c r="FCG21" s="156"/>
      <c r="FCH21" s="156"/>
      <c r="FCI21" s="156"/>
      <c r="FCJ21" s="156"/>
      <c r="FCK21" s="156"/>
      <c r="FCL21" s="156"/>
      <c r="FCM21" s="156"/>
      <c r="FCN21" s="156"/>
      <c r="FCO21" s="156"/>
      <c r="FCP21" s="156"/>
      <c r="FCQ21" s="156"/>
      <c r="FCR21" s="156"/>
      <c r="FCS21" s="156"/>
      <c r="FCT21" s="156"/>
      <c r="FCU21" s="156"/>
      <c r="FCV21" s="156"/>
      <c r="FCW21" s="156"/>
      <c r="FCX21" s="156"/>
      <c r="FCY21" s="156"/>
      <c r="FCZ21" s="156"/>
      <c r="FDA21" s="156"/>
      <c r="FDB21" s="156"/>
      <c r="FDC21" s="156"/>
      <c r="FDD21" s="156"/>
      <c r="FDE21" s="156"/>
      <c r="FDF21" s="156"/>
      <c r="FDG21" s="156"/>
      <c r="FDH21" s="156"/>
      <c r="FDI21" s="156"/>
      <c r="FDJ21" s="156"/>
      <c r="FDK21" s="156"/>
      <c r="FDL21" s="156"/>
      <c r="FDM21" s="156"/>
      <c r="FDN21" s="156"/>
      <c r="FDO21" s="156"/>
      <c r="FDP21" s="156"/>
      <c r="FDQ21" s="156"/>
      <c r="FDR21" s="156"/>
      <c r="FDS21" s="156"/>
      <c r="FDT21" s="156"/>
      <c r="FDU21" s="156"/>
      <c r="FDV21" s="156"/>
      <c r="FDW21" s="156"/>
      <c r="FDX21" s="156"/>
      <c r="FDY21" s="156"/>
      <c r="FDZ21" s="156"/>
      <c r="FEA21" s="156"/>
      <c r="FEB21" s="156"/>
      <c r="FEC21" s="156"/>
      <c r="FED21" s="156"/>
      <c r="FEE21" s="156"/>
      <c r="FEF21" s="156"/>
      <c r="FEG21" s="156"/>
      <c r="FEH21" s="156"/>
      <c r="FEI21" s="156"/>
      <c r="FEJ21" s="156"/>
      <c r="FEK21" s="156"/>
      <c r="FEL21" s="156"/>
      <c r="FEM21" s="156"/>
      <c r="FEN21" s="156"/>
      <c r="FEO21" s="156"/>
      <c r="FEP21" s="156"/>
      <c r="FEQ21" s="156"/>
      <c r="FER21" s="156"/>
      <c r="FES21" s="156"/>
      <c r="FET21" s="156"/>
      <c r="FEU21" s="156"/>
      <c r="FEV21" s="156"/>
      <c r="FEW21" s="156"/>
      <c r="FEX21" s="156"/>
      <c r="FEY21" s="156"/>
      <c r="FEZ21" s="156"/>
      <c r="FFA21" s="156"/>
      <c r="FFB21" s="156"/>
      <c r="FFC21" s="156"/>
      <c r="FFD21" s="156"/>
      <c r="FFE21" s="156"/>
      <c r="FFF21" s="156"/>
      <c r="FFG21" s="156"/>
      <c r="FFH21" s="156"/>
      <c r="FFI21" s="156"/>
      <c r="FFJ21" s="156"/>
      <c r="FFK21" s="156"/>
      <c r="FFL21" s="156"/>
      <c r="FFM21" s="156"/>
      <c r="FFN21" s="156"/>
      <c r="FFO21" s="156"/>
      <c r="FFP21" s="156"/>
      <c r="FFQ21" s="156"/>
      <c r="FFR21" s="156"/>
      <c r="FFS21" s="156"/>
      <c r="FFT21" s="156"/>
      <c r="FFU21" s="156"/>
      <c r="FFV21" s="156"/>
      <c r="FFW21" s="156"/>
      <c r="FFX21" s="156"/>
      <c r="FFY21" s="156"/>
      <c r="FFZ21" s="156"/>
      <c r="FGA21" s="156"/>
      <c r="FGB21" s="156"/>
      <c r="FGC21" s="156"/>
      <c r="FGD21" s="156"/>
      <c r="FGE21" s="156"/>
      <c r="FGF21" s="156"/>
      <c r="FGG21" s="156"/>
      <c r="FGH21" s="156"/>
      <c r="FGI21" s="156"/>
      <c r="FGJ21" s="156"/>
      <c r="FGK21" s="156"/>
      <c r="FGL21" s="156"/>
      <c r="FGM21" s="156"/>
      <c r="FGN21" s="156"/>
      <c r="FGO21" s="156"/>
      <c r="FGP21" s="156"/>
      <c r="FGQ21" s="156"/>
      <c r="FGR21" s="156"/>
      <c r="FGS21" s="156"/>
      <c r="FGT21" s="156"/>
      <c r="FGU21" s="156"/>
      <c r="FGV21" s="156"/>
      <c r="FGW21" s="156"/>
      <c r="FGX21" s="156"/>
      <c r="FGY21" s="156"/>
      <c r="FGZ21" s="156"/>
      <c r="FHA21" s="156"/>
      <c r="FHB21" s="156"/>
      <c r="FHC21" s="156"/>
      <c r="FHD21" s="156"/>
      <c r="FHE21" s="156"/>
      <c r="FHF21" s="156"/>
      <c r="FHG21" s="156"/>
      <c r="FHH21" s="156"/>
      <c r="FHI21" s="156"/>
      <c r="FHJ21" s="156"/>
      <c r="FHK21" s="156"/>
      <c r="FHL21" s="156"/>
      <c r="FHM21" s="156"/>
      <c r="FHN21" s="156"/>
      <c r="FHO21" s="156"/>
      <c r="FHP21" s="156"/>
      <c r="FHQ21" s="156"/>
      <c r="FHR21" s="156"/>
      <c r="FHS21" s="156"/>
      <c r="FHT21" s="156"/>
      <c r="FHU21" s="156"/>
      <c r="FHV21" s="156"/>
      <c r="FHW21" s="156"/>
      <c r="FHX21" s="156"/>
      <c r="FHY21" s="156"/>
      <c r="FHZ21" s="156"/>
      <c r="FIA21" s="156"/>
      <c r="FIB21" s="156"/>
      <c r="FIC21" s="156"/>
      <c r="FID21" s="156"/>
      <c r="FIE21" s="156"/>
      <c r="FIF21" s="156"/>
      <c r="FIG21" s="156"/>
      <c r="FIH21" s="156"/>
      <c r="FII21" s="156"/>
      <c r="FIJ21" s="156"/>
      <c r="FIK21" s="156"/>
      <c r="FIL21" s="156"/>
      <c r="FIM21" s="156"/>
      <c r="FIN21" s="156"/>
      <c r="FIO21" s="156"/>
      <c r="FIP21" s="156"/>
      <c r="FIQ21" s="156"/>
      <c r="FIR21" s="156"/>
      <c r="FIS21" s="156"/>
      <c r="FIT21" s="156"/>
      <c r="FIU21" s="156"/>
      <c r="FIV21" s="156"/>
      <c r="FIW21" s="156"/>
      <c r="FIX21" s="156"/>
      <c r="FIY21" s="156"/>
      <c r="FIZ21" s="156"/>
      <c r="FJA21" s="156"/>
      <c r="FJB21" s="156"/>
      <c r="FJC21" s="156"/>
      <c r="FJD21" s="156"/>
      <c r="FJE21" s="156"/>
      <c r="FJF21" s="156"/>
      <c r="FJG21" s="156"/>
      <c r="FJH21" s="156"/>
      <c r="FJI21" s="156"/>
      <c r="FJJ21" s="156"/>
      <c r="FJK21" s="156"/>
      <c r="FJL21" s="156"/>
      <c r="FJM21" s="156"/>
      <c r="FJN21" s="156"/>
      <c r="FJO21" s="156"/>
      <c r="FJP21" s="156"/>
      <c r="FJQ21" s="156"/>
      <c r="FJR21" s="156"/>
      <c r="FJS21" s="156"/>
      <c r="FJT21" s="156"/>
      <c r="FJU21" s="156"/>
      <c r="FJV21" s="156"/>
      <c r="FJW21" s="156"/>
      <c r="FJX21" s="156"/>
      <c r="FJY21" s="156"/>
      <c r="FJZ21" s="156"/>
      <c r="FKA21" s="156"/>
      <c r="FKB21" s="156"/>
      <c r="FKC21" s="156"/>
      <c r="FKD21" s="156"/>
      <c r="FKE21" s="156"/>
      <c r="FKF21" s="156"/>
      <c r="FKG21" s="156"/>
      <c r="FKH21" s="156"/>
      <c r="FKI21" s="156"/>
      <c r="FKJ21" s="156"/>
      <c r="FKK21" s="156"/>
      <c r="FKL21" s="156"/>
      <c r="FKM21" s="156"/>
      <c r="FKN21" s="156"/>
      <c r="FKO21" s="156"/>
      <c r="FKP21" s="156"/>
      <c r="FKQ21" s="156"/>
      <c r="FKR21" s="156"/>
      <c r="FKS21" s="156"/>
      <c r="FKT21" s="156"/>
      <c r="FKU21" s="156"/>
      <c r="FKV21" s="156"/>
      <c r="FKW21" s="156"/>
      <c r="FKX21" s="156"/>
      <c r="FKY21" s="156"/>
      <c r="FKZ21" s="156"/>
      <c r="FLA21" s="156"/>
      <c r="FLB21" s="156"/>
      <c r="FLC21" s="156"/>
      <c r="FLD21" s="156"/>
      <c r="FLE21" s="156"/>
      <c r="FLF21" s="156"/>
      <c r="FLG21" s="156"/>
      <c r="FLH21" s="156"/>
      <c r="FLI21" s="156"/>
      <c r="FLJ21" s="156"/>
      <c r="FLK21" s="156"/>
      <c r="FLL21" s="156"/>
      <c r="FLM21" s="156"/>
      <c r="FLN21" s="156"/>
      <c r="FLO21" s="156"/>
      <c r="FLP21" s="156"/>
      <c r="FLQ21" s="156"/>
      <c r="FLR21" s="156"/>
      <c r="FLS21" s="156"/>
      <c r="FLT21" s="156"/>
      <c r="FLU21" s="156"/>
      <c r="FLV21" s="156"/>
      <c r="FLW21" s="156"/>
      <c r="FLX21" s="156"/>
      <c r="FLY21" s="156"/>
      <c r="FLZ21" s="156"/>
      <c r="FMA21" s="156"/>
      <c r="FMB21" s="156"/>
      <c r="FMC21" s="156"/>
      <c r="FMD21" s="156"/>
      <c r="FME21" s="156"/>
      <c r="FMF21" s="156"/>
      <c r="FMG21" s="156"/>
      <c r="FMH21" s="156"/>
      <c r="FMI21" s="156"/>
      <c r="FMJ21" s="156"/>
      <c r="FMK21" s="156"/>
      <c r="FML21" s="156"/>
      <c r="FMM21" s="156"/>
      <c r="FMN21" s="156"/>
      <c r="FMO21" s="156"/>
      <c r="FMP21" s="156"/>
      <c r="FMQ21" s="156"/>
      <c r="FMR21" s="156"/>
      <c r="FMS21" s="156"/>
      <c r="FMT21" s="156"/>
      <c r="FMU21" s="156"/>
      <c r="FMV21" s="156"/>
      <c r="FMW21" s="156"/>
      <c r="FMX21" s="156"/>
      <c r="FMY21" s="156"/>
      <c r="FMZ21" s="156"/>
      <c r="FNA21" s="156"/>
      <c r="FNB21" s="156"/>
      <c r="FNC21" s="156"/>
      <c r="FND21" s="156"/>
      <c r="FNE21" s="156"/>
      <c r="FNF21" s="156"/>
      <c r="FNG21" s="156"/>
      <c r="FNH21" s="156"/>
      <c r="FNI21" s="156"/>
      <c r="FNJ21" s="156"/>
      <c r="FNK21" s="156"/>
      <c r="FNL21" s="156"/>
      <c r="FNM21" s="156"/>
      <c r="FNN21" s="156"/>
      <c r="FNO21" s="156"/>
      <c r="FNP21" s="156"/>
      <c r="FNQ21" s="156"/>
      <c r="FNR21" s="156"/>
      <c r="FNS21" s="156"/>
      <c r="FNT21" s="156"/>
      <c r="FNU21" s="156"/>
      <c r="FNV21" s="156"/>
      <c r="FNW21" s="156"/>
      <c r="FNX21" s="156"/>
      <c r="FNY21" s="156"/>
      <c r="FNZ21" s="156"/>
      <c r="FOA21" s="156"/>
      <c r="FOB21" s="156"/>
      <c r="FOC21" s="156"/>
      <c r="FOD21" s="156"/>
      <c r="FOE21" s="156"/>
      <c r="FOF21" s="156"/>
      <c r="FOG21" s="156"/>
      <c r="FOH21" s="156"/>
      <c r="FOI21" s="156"/>
      <c r="FOJ21" s="156"/>
      <c r="FOK21" s="156"/>
      <c r="FOL21" s="156"/>
      <c r="FOM21" s="156"/>
      <c r="FON21" s="156"/>
      <c r="FOO21" s="156"/>
      <c r="FOP21" s="156"/>
      <c r="FOQ21" s="156"/>
      <c r="FOR21" s="156"/>
      <c r="FOS21" s="156"/>
      <c r="FOT21" s="156"/>
      <c r="FOU21" s="156"/>
      <c r="FOV21" s="156"/>
      <c r="FOW21" s="156"/>
      <c r="FOX21" s="156"/>
      <c r="FOY21" s="156"/>
      <c r="FOZ21" s="156"/>
      <c r="FPA21" s="156"/>
      <c r="FPB21" s="156"/>
      <c r="FPC21" s="156"/>
      <c r="FPD21" s="156"/>
      <c r="FPE21" s="156"/>
      <c r="FPF21" s="156"/>
      <c r="FPG21" s="156"/>
      <c r="FPH21" s="156"/>
      <c r="FPI21" s="156"/>
      <c r="FPJ21" s="156"/>
      <c r="FPK21" s="156"/>
      <c r="FPL21" s="156"/>
      <c r="FPM21" s="156"/>
      <c r="FPN21" s="156"/>
      <c r="FPO21" s="156"/>
      <c r="FPP21" s="156"/>
      <c r="FPQ21" s="156"/>
      <c r="FPR21" s="156"/>
      <c r="FPS21" s="156"/>
      <c r="FPT21" s="156"/>
      <c r="FPU21" s="156"/>
      <c r="FPV21" s="156"/>
      <c r="FPW21" s="156"/>
      <c r="FPX21" s="156"/>
      <c r="FPY21" s="156"/>
      <c r="FPZ21" s="156"/>
      <c r="FQA21" s="156"/>
      <c r="FQB21" s="156"/>
      <c r="FQC21" s="156"/>
      <c r="FQD21" s="156"/>
      <c r="FQE21" s="156"/>
      <c r="FQF21" s="156"/>
      <c r="FQG21" s="156"/>
      <c r="FQH21" s="156"/>
      <c r="FQI21" s="156"/>
      <c r="FQJ21" s="156"/>
      <c r="FQK21" s="156"/>
      <c r="FQL21" s="156"/>
      <c r="FQM21" s="156"/>
      <c r="FQN21" s="156"/>
      <c r="FQO21" s="156"/>
      <c r="FQP21" s="156"/>
      <c r="FQQ21" s="156"/>
      <c r="FQR21" s="156"/>
      <c r="FQS21" s="156"/>
      <c r="FQT21" s="156"/>
      <c r="FQU21" s="156"/>
      <c r="FQV21" s="156"/>
      <c r="FQW21" s="156"/>
      <c r="FQX21" s="156"/>
      <c r="FQY21" s="156"/>
      <c r="FQZ21" s="156"/>
      <c r="FRA21" s="156"/>
      <c r="FRB21" s="156"/>
      <c r="FRC21" s="156"/>
      <c r="FRD21" s="156"/>
      <c r="FRE21" s="156"/>
      <c r="FRF21" s="156"/>
      <c r="FRG21" s="156"/>
      <c r="FRH21" s="156"/>
      <c r="FRI21" s="156"/>
      <c r="FRJ21" s="156"/>
      <c r="FRK21" s="156"/>
      <c r="FRL21" s="156"/>
      <c r="FRM21" s="156"/>
      <c r="FRN21" s="156"/>
      <c r="FRO21" s="156"/>
      <c r="FRP21" s="156"/>
      <c r="FRQ21" s="156"/>
      <c r="FRR21" s="156"/>
      <c r="FRS21" s="156"/>
      <c r="FRT21" s="156"/>
      <c r="FRU21" s="156"/>
      <c r="FRV21" s="156"/>
      <c r="FRW21" s="156"/>
      <c r="FRX21" s="156"/>
      <c r="FRY21" s="156"/>
      <c r="FRZ21" s="156"/>
      <c r="FSA21" s="156"/>
      <c r="FSB21" s="156"/>
      <c r="FSC21" s="156"/>
      <c r="FSD21" s="156"/>
      <c r="FSE21" s="156"/>
      <c r="FSF21" s="156"/>
      <c r="FSG21" s="156"/>
      <c r="FSH21" s="156"/>
      <c r="FSI21" s="156"/>
      <c r="FSJ21" s="156"/>
      <c r="FSK21" s="156"/>
      <c r="FSL21" s="156"/>
      <c r="FSM21" s="156"/>
      <c r="FSN21" s="156"/>
      <c r="FSO21" s="156"/>
      <c r="FSP21" s="156"/>
      <c r="FSQ21" s="156"/>
      <c r="FSR21" s="156"/>
      <c r="FSS21" s="156"/>
      <c r="FST21" s="156"/>
      <c r="FSU21" s="156"/>
      <c r="FSV21" s="156"/>
      <c r="FSW21" s="156"/>
      <c r="FSX21" s="156"/>
      <c r="FSY21" s="156"/>
      <c r="FSZ21" s="156"/>
      <c r="FTA21" s="156"/>
      <c r="FTB21" s="156"/>
      <c r="FTC21" s="156"/>
      <c r="FTD21" s="156"/>
      <c r="FTE21" s="156"/>
      <c r="FTF21" s="156"/>
      <c r="FTG21" s="156"/>
      <c r="FTH21" s="156"/>
      <c r="FTI21" s="156"/>
      <c r="FTJ21" s="156"/>
      <c r="FTK21" s="156"/>
      <c r="FTL21" s="156"/>
      <c r="FTM21" s="156"/>
      <c r="FTN21" s="156"/>
      <c r="FTO21" s="156"/>
      <c r="FTP21" s="156"/>
      <c r="FTQ21" s="156"/>
      <c r="FTR21" s="156"/>
      <c r="FTS21" s="156"/>
      <c r="FTT21" s="156"/>
      <c r="FTU21" s="156"/>
      <c r="FTV21" s="156"/>
      <c r="FTW21" s="156"/>
      <c r="FTX21" s="156"/>
      <c r="FTY21" s="156"/>
      <c r="FTZ21" s="156"/>
      <c r="FUA21" s="156"/>
      <c r="FUB21" s="156"/>
      <c r="FUC21" s="156"/>
      <c r="FUD21" s="156"/>
      <c r="FUE21" s="156"/>
      <c r="FUF21" s="156"/>
      <c r="FUG21" s="156"/>
      <c r="FUH21" s="156"/>
      <c r="FUI21" s="156"/>
      <c r="FUJ21" s="156"/>
      <c r="FUK21" s="156"/>
      <c r="FUL21" s="156"/>
      <c r="FUM21" s="156"/>
      <c r="FUN21" s="156"/>
      <c r="FUO21" s="156"/>
      <c r="FUP21" s="156"/>
      <c r="FUQ21" s="156"/>
      <c r="FUR21" s="156"/>
      <c r="FUS21" s="156"/>
      <c r="FUT21" s="156"/>
      <c r="FUU21" s="156"/>
      <c r="FUV21" s="156"/>
      <c r="FUW21" s="156"/>
      <c r="FUX21" s="156"/>
      <c r="FUY21" s="156"/>
      <c r="FUZ21" s="156"/>
      <c r="FVA21" s="156"/>
      <c r="FVB21" s="156"/>
      <c r="FVC21" s="156"/>
      <c r="FVD21" s="156"/>
      <c r="FVE21" s="156"/>
      <c r="FVF21" s="156"/>
      <c r="FVG21" s="156"/>
      <c r="FVH21" s="156"/>
      <c r="FVI21" s="156"/>
      <c r="FVJ21" s="156"/>
      <c r="FVK21" s="156"/>
      <c r="FVL21" s="156"/>
      <c r="FVM21" s="156"/>
      <c r="FVN21" s="156"/>
      <c r="FVO21" s="156"/>
      <c r="FVP21" s="156"/>
      <c r="FVQ21" s="156"/>
      <c r="FVR21" s="156"/>
      <c r="FVS21" s="156"/>
      <c r="FVT21" s="156"/>
      <c r="FVU21" s="156"/>
      <c r="FVV21" s="156"/>
      <c r="FVW21" s="156"/>
      <c r="FVX21" s="156"/>
      <c r="FVY21" s="156"/>
      <c r="FVZ21" s="156"/>
      <c r="FWA21" s="156"/>
      <c r="FWB21" s="156"/>
      <c r="FWC21" s="156"/>
      <c r="FWD21" s="156"/>
      <c r="FWE21" s="156"/>
      <c r="FWF21" s="156"/>
      <c r="FWG21" s="156"/>
      <c r="FWH21" s="156"/>
      <c r="FWI21" s="156"/>
      <c r="FWJ21" s="156"/>
      <c r="FWK21" s="156"/>
      <c r="FWL21" s="156"/>
      <c r="FWM21" s="156"/>
      <c r="FWN21" s="156"/>
      <c r="FWO21" s="156"/>
      <c r="FWP21" s="156"/>
      <c r="FWQ21" s="156"/>
      <c r="FWR21" s="156"/>
      <c r="FWS21" s="156"/>
      <c r="FWT21" s="156"/>
      <c r="FWU21" s="156"/>
      <c r="FWV21" s="156"/>
      <c r="FWW21" s="156"/>
      <c r="FWX21" s="156"/>
      <c r="FWY21" s="156"/>
      <c r="FWZ21" s="156"/>
      <c r="FXA21" s="156"/>
      <c r="FXB21" s="156"/>
      <c r="FXC21" s="156"/>
      <c r="FXD21" s="156"/>
      <c r="FXE21" s="156"/>
      <c r="FXF21" s="156"/>
      <c r="FXG21" s="156"/>
      <c r="FXH21" s="156"/>
      <c r="FXI21" s="156"/>
      <c r="FXJ21" s="156"/>
      <c r="FXK21" s="156"/>
      <c r="FXL21" s="156"/>
      <c r="FXM21" s="156"/>
      <c r="FXN21" s="156"/>
      <c r="FXO21" s="156"/>
      <c r="FXP21" s="156"/>
      <c r="FXQ21" s="156"/>
      <c r="FXR21" s="156"/>
      <c r="FXS21" s="156"/>
      <c r="FXT21" s="156"/>
      <c r="FXU21" s="156"/>
      <c r="FXV21" s="156"/>
      <c r="FXW21" s="156"/>
      <c r="FXX21" s="156"/>
      <c r="FXY21" s="156"/>
      <c r="FXZ21" s="156"/>
      <c r="FYA21" s="156"/>
      <c r="FYB21" s="156"/>
      <c r="FYC21" s="156"/>
      <c r="FYD21" s="156"/>
      <c r="FYE21" s="156"/>
      <c r="FYF21" s="156"/>
      <c r="FYG21" s="156"/>
      <c r="FYH21" s="156"/>
      <c r="FYI21" s="156"/>
      <c r="FYJ21" s="156"/>
      <c r="FYK21" s="156"/>
      <c r="FYL21" s="156"/>
      <c r="FYM21" s="156"/>
      <c r="FYN21" s="156"/>
      <c r="FYO21" s="156"/>
      <c r="FYP21" s="156"/>
      <c r="FYQ21" s="156"/>
      <c r="FYR21" s="156"/>
      <c r="FYS21" s="156"/>
      <c r="FYT21" s="156"/>
      <c r="FYU21" s="156"/>
      <c r="FYV21" s="156"/>
      <c r="FYW21" s="156"/>
      <c r="FYX21" s="156"/>
      <c r="FYY21" s="156"/>
      <c r="FYZ21" s="156"/>
      <c r="FZA21" s="156"/>
      <c r="FZB21" s="156"/>
      <c r="FZC21" s="156"/>
      <c r="FZD21" s="156"/>
      <c r="FZE21" s="156"/>
      <c r="FZF21" s="156"/>
      <c r="FZG21" s="156"/>
      <c r="FZH21" s="156"/>
      <c r="FZI21" s="156"/>
      <c r="FZJ21" s="156"/>
      <c r="FZK21" s="156"/>
      <c r="FZL21" s="156"/>
      <c r="FZM21" s="156"/>
      <c r="FZN21" s="156"/>
      <c r="FZO21" s="156"/>
      <c r="FZP21" s="156"/>
      <c r="FZQ21" s="156"/>
      <c r="FZR21" s="156"/>
      <c r="FZS21" s="156"/>
      <c r="FZT21" s="156"/>
      <c r="FZU21" s="156"/>
      <c r="FZV21" s="156"/>
      <c r="FZW21" s="156"/>
      <c r="FZX21" s="156"/>
      <c r="FZY21" s="156"/>
      <c r="FZZ21" s="156"/>
      <c r="GAA21" s="156"/>
      <c r="GAB21" s="156"/>
      <c r="GAC21" s="156"/>
      <c r="GAD21" s="156"/>
      <c r="GAE21" s="156"/>
      <c r="GAF21" s="156"/>
      <c r="GAG21" s="156"/>
      <c r="GAH21" s="156"/>
      <c r="GAI21" s="156"/>
      <c r="GAJ21" s="156"/>
      <c r="GAK21" s="156"/>
      <c r="GAL21" s="156"/>
      <c r="GAM21" s="156"/>
      <c r="GAN21" s="156"/>
      <c r="GAO21" s="156"/>
      <c r="GAP21" s="156"/>
      <c r="GAQ21" s="156"/>
      <c r="GAR21" s="156"/>
      <c r="GAS21" s="156"/>
      <c r="GAT21" s="156"/>
      <c r="GAU21" s="156"/>
      <c r="GAV21" s="156"/>
      <c r="GAW21" s="156"/>
      <c r="GAX21" s="156"/>
      <c r="GAY21" s="156"/>
      <c r="GAZ21" s="156"/>
      <c r="GBA21" s="156"/>
      <c r="GBB21" s="156"/>
      <c r="GBC21" s="156"/>
      <c r="GBD21" s="156"/>
      <c r="GBE21" s="156"/>
      <c r="GBF21" s="156"/>
      <c r="GBG21" s="156"/>
      <c r="GBH21" s="156"/>
      <c r="GBI21" s="156"/>
      <c r="GBJ21" s="156"/>
      <c r="GBK21" s="156"/>
      <c r="GBL21" s="156"/>
      <c r="GBM21" s="156"/>
      <c r="GBN21" s="156"/>
      <c r="GBO21" s="156"/>
      <c r="GBP21" s="156"/>
      <c r="GBQ21" s="156"/>
      <c r="GBR21" s="156"/>
      <c r="GBS21" s="156"/>
      <c r="GBT21" s="156"/>
      <c r="GBU21" s="156"/>
      <c r="GBV21" s="156"/>
      <c r="GBW21" s="156"/>
      <c r="GBX21" s="156"/>
      <c r="GBY21" s="156"/>
      <c r="GBZ21" s="156"/>
      <c r="GCA21" s="156"/>
      <c r="GCB21" s="156"/>
      <c r="GCC21" s="156"/>
      <c r="GCD21" s="156"/>
      <c r="GCE21" s="156"/>
      <c r="GCF21" s="156"/>
      <c r="GCG21" s="156"/>
      <c r="GCH21" s="156"/>
      <c r="GCI21" s="156"/>
      <c r="GCJ21" s="156"/>
      <c r="GCK21" s="156"/>
      <c r="GCL21" s="156"/>
      <c r="GCM21" s="156"/>
      <c r="GCN21" s="156"/>
      <c r="GCO21" s="156"/>
      <c r="GCP21" s="156"/>
      <c r="GCQ21" s="156"/>
      <c r="GCR21" s="156"/>
      <c r="GCS21" s="156"/>
      <c r="GCT21" s="156"/>
      <c r="GCU21" s="156"/>
      <c r="GCV21" s="156"/>
      <c r="GCW21" s="156"/>
      <c r="GCX21" s="156"/>
      <c r="GCY21" s="156"/>
      <c r="GCZ21" s="156"/>
      <c r="GDA21" s="156"/>
      <c r="GDB21" s="156"/>
      <c r="GDC21" s="156"/>
      <c r="GDD21" s="156"/>
      <c r="GDE21" s="156"/>
      <c r="GDF21" s="156"/>
      <c r="GDG21" s="156"/>
      <c r="GDH21" s="156"/>
      <c r="GDI21" s="156"/>
      <c r="GDJ21" s="156"/>
      <c r="GDK21" s="156"/>
      <c r="GDL21" s="156"/>
      <c r="GDM21" s="156"/>
      <c r="GDN21" s="156"/>
      <c r="GDO21" s="156"/>
      <c r="GDP21" s="156"/>
      <c r="GDQ21" s="156"/>
      <c r="GDR21" s="156"/>
      <c r="GDS21" s="156"/>
      <c r="GDT21" s="156"/>
      <c r="GDU21" s="156"/>
      <c r="GDV21" s="156"/>
      <c r="GDW21" s="156"/>
      <c r="GDX21" s="156"/>
      <c r="GDY21" s="156"/>
      <c r="GDZ21" s="156"/>
      <c r="GEA21" s="156"/>
      <c r="GEB21" s="156"/>
      <c r="GEC21" s="156"/>
      <c r="GED21" s="156"/>
      <c r="GEE21" s="156"/>
      <c r="GEF21" s="156"/>
      <c r="GEG21" s="156"/>
      <c r="GEH21" s="156"/>
      <c r="GEI21" s="156"/>
      <c r="GEJ21" s="156"/>
      <c r="GEK21" s="156"/>
      <c r="GEL21" s="156"/>
      <c r="GEM21" s="156"/>
      <c r="GEN21" s="156"/>
      <c r="GEO21" s="156"/>
      <c r="GEP21" s="156"/>
      <c r="GEQ21" s="156"/>
      <c r="GER21" s="156"/>
      <c r="GES21" s="156"/>
      <c r="GET21" s="156"/>
      <c r="GEU21" s="156"/>
      <c r="GEV21" s="156"/>
      <c r="GEW21" s="156"/>
      <c r="GEX21" s="156"/>
      <c r="GEY21" s="156"/>
      <c r="GEZ21" s="156"/>
      <c r="GFA21" s="156"/>
      <c r="GFB21" s="156"/>
      <c r="GFC21" s="156"/>
      <c r="GFD21" s="156"/>
      <c r="GFE21" s="156"/>
      <c r="GFF21" s="156"/>
      <c r="GFG21" s="156"/>
      <c r="GFH21" s="156"/>
      <c r="GFI21" s="156"/>
      <c r="GFJ21" s="156"/>
      <c r="GFK21" s="156"/>
      <c r="GFL21" s="156"/>
      <c r="GFM21" s="156"/>
      <c r="GFN21" s="156"/>
      <c r="GFO21" s="156"/>
      <c r="GFP21" s="156"/>
      <c r="GFQ21" s="156"/>
      <c r="GFR21" s="156"/>
      <c r="GFS21" s="156"/>
      <c r="GFT21" s="156"/>
      <c r="GFU21" s="156"/>
      <c r="GFV21" s="156"/>
      <c r="GFW21" s="156"/>
      <c r="GFX21" s="156"/>
      <c r="GFY21" s="156"/>
      <c r="GFZ21" s="156"/>
      <c r="GGA21" s="156"/>
      <c r="GGB21" s="156"/>
      <c r="GGC21" s="156"/>
      <c r="GGD21" s="156"/>
      <c r="GGE21" s="156"/>
      <c r="GGF21" s="156"/>
      <c r="GGG21" s="156"/>
      <c r="GGH21" s="156"/>
      <c r="GGI21" s="156"/>
      <c r="GGJ21" s="156"/>
      <c r="GGK21" s="156"/>
      <c r="GGL21" s="156"/>
      <c r="GGM21" s="156"/>
      <c r="GGN21" s="156"/>
      <c r="GGO21" s="156"/>
      <c r="GGP21" s="156"/>
      <c r="GGQ21" s="156"/>
      <c r="GGR21" s="156"/>
      <c r="GGS21" s="156"/>
      <c r="GGT21" s="156"/>
      <c r="GGU21" s="156"/>
      <c r="GGV21" s="156"/>
      <c r="GGW21" s="156"/>
      <c r="GGX21" s="156"/>
      <c r="GGY21" s="156"/>
      <c r="GGZ21" s="156"/>
      <c r="GHA21" s="156"/>
      <c r="GHB21" s="156"/>
      <c r="GHC21" s="156"/>
      <c r="GHD21" s="156"/>
      <c r="GHE21" s="156"/>
      <c r="GHF21" s="156"/>
      <c r="GHG21" s="156"/>
      <c r="GHH21" s="156"/>
      <c r="GHI21" s="156"/>
      <c r="GHJ21" s="156"/>
      <c r="GHK21" s="156"/>
      <c r="GHL21" s="156"/>
      <c r="GHM21" s="156"/>
      <c r="GHN21" s="156"/>
      <c r="GHO21" s="156"/>
      <c r="GHP21" s="156"/>
      <c r="GHQ21" s="156"/>
      <c r="GHR21" s="156"/>
      <c r="GHS21" s="156"/>
      <c r="GHT21" s="156"/>
      <c r="GHU21" s="156"/>
      <c r="GHV21" s="156"/>
      <c r="GHW21" s="156"/>
      <c r="GHX21" s="156"/>
      <c r="GHY21" s="156"/>
      <c r="GHZ21" s="156"/>
      <c r="GIA21" s="156"/>
      <c r="GIB21" s="156"/>
      <c r="GIC21" s="156"/>
      <c r="GID21" s="156"/>
      <c r="GIE21" s="156"/>
      <c r="GIF21" s="156"/>
      <c r="GIG21" s="156"/>
      <c r="GIH21" s="156"/>
      <c r="GII21" s="156"/>
      <c r="GIJ21" s="156"/>
      <c r="GIK21" s="156"/>
      <c r="GIL21" s="156"/>
      <c r="GIM21" s="156"/>
      <c r="GIN21" s="156"/>
      <c r="GIO21" s="156"/>
      <c r="GIP21" s="156"/>
      <c r="GIQ21" s="156"/>
      <c r="GIR21" s="156"/>
      <c r="GIS21" s="156"/>
      <c r="GIT21" s="156"/>
      <c r="GIU21" s="156"/>
      <c r="GIV21" s="156"/>
      <c r="GIW21" s="156"/>
      <c r="GIX21" s="156"/>
      <c r="GIY21" s="156"/>
      <c r="GIZ21" s="156"/>
      <c r="GJA21" s="156"/>
      <c r="GJB21" s="156"/>
      <c r="GJC21" s="156"/>
      <c r="GJD21" s="156"/>
      <c r="GJE21" s="156"/>
      <c r="GJF21" s="156"/>
      <c r="GJG21" s="156"/>
      <c r="GJH21" s="156"/>
      <c r="GJI21" s="156"/>
      <c r="GJJ21" s="156"/>
      <c r="GJK21" s="156"/>
      <c r="GJL21" s="156"/>
      <c r="GJM21" s="156"/>
      <c r="GJN21" s="156"/>
      <c r="GJO21" s="156"/>
      <c r="GJP21" s="156"/>
      <c r="GJQ21" s="156"/>
      <c r="GJR21" s="156"/>
      <c r="GJS21" s="156"/>
      <c r="GJT21" s="156"/>
      <c r="GJU21" s="156"/>
      <c r="GJV21" s="156"/>
      <c r="GJW21" s="156"/>
      <c r="GJX21" s="156"/>
      <c r="GJY21" s="156"/>
      <c r="GJZ21" s="156"/>
      <c r="GKA21" s="156"/>
      <c r="GKB21" s="156"/>
      <c r="GKC21" s="156"/>
      <c r="GKD21" s="156"/>
      <c r="GKE21" s="156"/>
      <c r="GKF21" s="156"/>
      <c r="GKG21" s="156"/>
      <c r="GKH21" s="156"/>
      <c r="GKI21" s="156"/>
      <c r="GKJ21" s="156"/>
      <c r="GKK21" s="156"/>
      <c r="GKL21" s="156"/>
      <c r="GKM21" s="156"/>
      <c r="GKN21" s="156"/>
      <c r="GKO21" s="156"/>
      <c r="GKP21" s="156"/>
      <c r="GKQ21" s="156"/>
      <c r="GKR21" s="156"/>
      <c r="GKS21" s="156"/>
      <c r="GKT21" s="156"/>
      <c r="GKU21" s="156"/>
      <c r="GKV21" s="156"/>
      <c r="GKW21" s="156"/>
      <c r="GKX21" s="156"/>
      <c r="GKY21" s="156"/>
      <c r="GKZ21" s="156"/>
      <c r="GLA21" s="156"/>
      <c r="GLB21" s="156"/>
      <c r="GLC21" s="156"/>
      <c r="GLD21" s="156"/>
      <c r="GLE21" s="156"/>
      <c r="GLF21" s="156"/>
      <c r="GLG21" s="156"/>
      <c r="GLH21" s="156"/>
      <c r="GLI21" s="156"/>
      <c r="GLJ21" s="156"/>
      <c r="GLK21" s="156"/>
      <c r="GLL21" s="156"/>
      <c r="GLM21" s="156"/>
      <c r="GLN21" s="156"/>
      <c r="GLO21" s="156"/>
      <c r="GLP21" s="156"/>
      <c r="GLQ21" s="156"/>
      <c r="GLR21" s="156"/>
      <c r="GLS21" s="156"/>
      <c r="GLT21" s="156"/>
      <c r="GLU21" s="156"/>
      <c r="GLV21" s="156"/>
      <c r="GLW21" s="156"/>
      <c r="GLX21" s="156"/>
      <c r="GLY21" s="156"/>
      <c r="GLZ21" s="156"/>
      <c r="GMA21" s="156"/>
      <c r="GMB21" s="156"/>
      <c r="GMC21" s="156"/>
      <c r="GMD21" s="156"/>
      <c r="GME21" s="156"/>
      <c r="GMF21" s="156"/>
      <c r="GMG21" s="156"/>
      <c r="GMH21" s="156"/>
      <c r="GMI21" s="156"/>
      <c r="GMJ21" s="156"/>
      <c r="GMK21" s="156"/>
      <c r="GML21" s="156"/>
      <c r="GMM21" s="156"/>
      <c r="GMN21" s="156"/>
      <c r="GMO21" s="156"/>
      <c r="GMP21" s="156"/>
      <c r="GMQ21" s="156"/>
      <c r="GMR21" s="156"/>
      <c r="GMS21" s="156"/>
      <c r="GMT21" s="156"/>
      <c r="GMU21" s="156"/>
      <c r="GMV21" s="156"/>
      <c r="GMW21" s="156"/>
      <c r="GMX21" s="156"/>
      <c r="GMY21" s="156"/>
      <c r="GMZ21" s="156"/>
      <c r="GNA21" s="156"/>
      <c r="GNB21" s="156"/>
      <c r="GNC21" s="156"/>
      <c r="GND21" s="156"/>
      <c r="GNE21" s="156"/>
      <c r="GNF21" s="156"/>
      <c r="GNG21" s="156"/>
      <c r="GNH21" s="156"/>
      <c r="GNI21" s="156"/>
      <c r="GNJ21" s="156"/>
      <c r="GNK21" s="156"/>
      <c r="GNL21" s="156"/>
      <c r="GNM21" s="156"/>
      <c r="GNN21" s="156"/>
      <c r="GNO21" s="156"/>
      <c r="GNP21" s="156"/>
      <c r="GNQ21" s="156"/>
      <c r="GNR21" s="156"/>
      <c r="GNS21" s="156"/>
      <c r="GNT21" s="156"/>
      <c r="GNU21" s="156"/>
      <c r="GNV21" s="156"/>
      <c r="GNW21" s="156"/>
      <c r="GNX21" s="156"/>
      <c r="GNY21" s="156"/>
      <c r="GNZ21" s="156"/>
      <c r="GOA21" s="156"/>
      <c r="GOB21" s="156"/>
      <c r="GOC21" s="156"/>
      <c r="GOD21" s="156"/>
      <c r="GOE21" s="156"/>
      <c r="GOF21" s="156"/>
      <c r="GOG21" s="156"/>
      <c r="GOH21" s="156"/>
      <c r="GOI21" s="156"/>
      <c r="GOJ21" s="156"/>
      <c r="GOK21" s="156"/>
      <c r="GOL21" s="156"/>
      <c r="GOM21" s="156"/>
      <c r="GON21" s="156"/>
      <c r="GOO21" s="156"/>
      <c r="GOP21" s="156"/>
      <c r="GOQ21" s="156"/>
      <c r="GOR21" s="156"/>
      <c r="GOS21" s="156"/>
      <c r="GOT21" s="156"/>
      <c r="GOU21" s="156"/>
      <c r="GOV21" s="156"/>
      <c r="GOW21" s="156"/>
      <c r="GOX21" s="156"/>
      <c r="GOY21" s="156"/>
      <c r="GOZ21" s="156"/>
      <c r="GPA21" s="156"/>
      <c r="GPB21" s="156"/>
      <c r="GPC21" s="156"/>
      <c r="GPD21" s="156"/>
      <c r="GPE21" s="156"/>
      <c r="GPF21" s="156"/>
      <c r="GPG21" s="156"/>
      <c r="GPH21" s="156"/>
      <c r="GPI21" s="156"/>
      <c r="GPJ21" s="156"/>
      <c r="GPK21" s="156"/>
      <c r="GPL21" s="156"/>
      <c r="GPM21" s="156"/>
      <c r="GPN21" s="156"/>
      <c r="GPO21" s="156"/>
      <c r="GPP21" s="156"/>
      <c r="GPQ21" s="156"/>
      <c r="GPR21" s="156"/>
      <c r="GPS21" s="156"/>
      <c r="GPT21" s="156"/>
      <c r="GPU21" s="156"/>
      <c r="GPV21" s="156"/>
      <c r="GPW21" s="156"/>
      <c r="GPX21" s="156"/>
      <c r="GPY21" s="156"/>
      <c r="GPZ21" s="156"/>
      <c r="GQA21" s="156"/>
      <c r="GQB21" s="156"/>
      <c r="GQC21" s="156"/>
      <c r="GQD21" s="156"/>
      <c r="GQE21" s="156"/>
      <c r="GQF21" s="156"/>
      <c r="GQG21" s="156"/>
      <c r="GQH21" s="156"/>
      <c r="GQI21" s="156"/>
      <c r="GQJ21" s="156"/>
      <c r="GQK21" s="156"/>
      <c r="GQL21" s="156"/>
      <c r="GQM21" s="156"/>
      <c r="GQN21" s="156"/>
      <c r="GQO21" s="156"/>
      <c r="GQP21" s="156"/>
      <c r="GQQ21" s="156"/>
      <c r="GQR21" s="156"/>
      <c r="GQS21" s="156"/>
      <c r="GQT21" s="156"/>
      <c r="GQU21" s="156"/>
      <c r="GQV21" s="156"/>
      <c r="GQW21" s="156"/>
      <c r="GQX21" s="156"/>
      <c r="GQY21" s="156"/>
      <c r="GQZ21" s="156"/>
      <c r="GRA21" s="156"/>
      <c r="GRB21" s="156"/>
      <c r="GRC21" s="156"/>
      <c r="GRD21" s="156"/>
      <c r="GRE21" s="156"/>
      <c r="GRF21" s="156"/>
      <c r="GRG21" s="156"/>
      <c r="GRH21" s="156"/>
      <c r="GRI21" s="156"/>
      <c r="GRJ21" s="156"/>
      <c r="GRK21" s="156"/>
      <c r="GRL21" s="156"/>
      <c r="GRM21" s="156"/>
      <c r="GRN21" s="156"/>
      <c r="GRO21" s="156"/>
      <c r="GRP21" s="156"/>
      <c r="GRQ21" s="156"/>
      <c r="GRR21" s="156"/>
      <c r="GRS21" s="156"/>
      <c r="GRT21" s="156"/>
      <c r="GRU21" s="156"/>
      <c r="GRV21" s="156"/>
      <c r="GRW21" s="156"/>
      <c r="GRX21" s="156"/>
      <c r="GRY21" s="156"/>
      <c r="GRZ21" s="156"/>
      <c r="GSA21" s="156"/>
      <c r="GSB21" s="156"/>
      <c r="GSC21" s="156"/>
      <c r="GSD21" s="156"/>
      <c r="GSE21" s="156"/>
      <c r="GSF21" s="156"/>
      <c r="GSG21" s="156"/>
      <c r="GSH21" s="156"/>
      <c r="GSI21" s="156"/>
      <c r="GSJ21" s="156"/>
      <c r="GSK21" s="156"/>
      <c r="GSL21" s="156"/>
      <c r="GSM21" s="156"/>
      <c r="GSN21" s="156"/>
      <c r="GSO21" s="156"/>
      <c r="GSP21" s="156"/>
      <c r="GSQ21" s="156"/>
      <c r="GSR21" s="156"/>
      <c r="GSS21" s="156"/>
      <c r="GST21" s="156"/>
      <c r="GSU21" s="156"/>
      <c r="GSV21" s="156"/>
      <c r="GSW21" s="156"/>
      <c r="GSX21" s="156"/>
      <c r="GSY21" s="156"/>
      <c r="GSZ21" s="156"/>
      <c r="GTA21" s="156"/>
      <c r="GTB21" s="156"/>
      <c r="GTC21" s="156"/>
      <c r="GTD21" s="156"/>
      <c r="GTE21" s="156"/>
      <c r="GTF21" s="156"/>
      <c r="GTG21" s="156"/>
      <c r="GTH21" s="156"/>
      <c r="GTI21" s="156"/>
      <c r="GTJ21" s="156"/>
      <c r="GTK21" s="156"/>
      <c r="GTL21" s="156"/>
      <c r="GTM21" s="156"/>
      <c r="GTN21" s="156"/>
      <c r="GTO21" s="156"/>
      <c r="GTP21" s="156"/>
      <c r="GTQ21" s="156"/>
      <c r="GTR21" s="156"/>
      <c r="GTS21" s="156"/>
      <c r="GTT21" s="156"/>
      <c r="GTU21" s="156"/>
      <c r="GTV21" s="156"/>
      <c r="GTW21" s="156"/>
      <c r="GTX21" s="156"/>
      <c r="GTY21" s="156"/>
      <c r="GTZ21" s="156"/>
      <c r="GUA21" s="156"/>
      <c r="GUB21" s="156"/>
      <c r="GUC21" s="156"/>
      <c r="GUD21" s="156"/>
      <c r="GUE21" s="156"/>
      <c r="GUF21" s="156"/>
      <c r="GUG21" s="156"/>
      <c r="GUH21" s="156"/>
      <c r="GUI21" s="156"/>
      <c r="GUJ21" s="156"/>
      <c r="GUK21" s="156"/>
      <c r="GUL21" s="156"/>
      <c r="GUM21" s="156"/>
      <c r="GUN21" s="156"/>
      <c r="GUO21" s="156"/>
      <c r="GUP21" s="156"/>
      <c r="GUQ21" s="156"/>
      <c r="GUR21" s="156"/>
      <c r="GUS21" s="156"/>
      <c r="GUT21" s="156"/>
      <c r="GUU21" s="156"/>
      <c r="GUV21" s="156"/>
      <c r="GUW21" s="156"/>
      <c r="GUX21" s="156"/>
      <c r="GUY21" s="156"/>
      <c r="GUZ21" s="156"/>
      <c r="GVA21" s="156"/>
      <c r="GVB21" s="156"/>
      <c r="GVC21" s="156"/>
      <c r="GVD21" s="156"/>
      <c r="GVE21" s="156"/>
      <c r="GVF21" s="156"/>
      <c r="GVG21" s="156"/>
      <c r="GVH21" s="156"/>
      <c r="GVI21" s="156"/>
      <c r="GVJ21" s="156"/>
      <c r="GVK21" s="156"/>
      <c r="GVL21" s="156"/>
      <c r="GVM21" s="156"/>
      <c r="GVN21" s="156"/>
      <c r="GVO21" s="156"/>
      <c r="GVP21" s="156"/>
      <c r="GVQ21" s="156"/>
      <c r="GVR21" s="156"/>
      <c r="GVS21" s="156"/>
      <c r="GVT21" s="156"/>
      <c r="GVU21" s="156"/>
      <c r="GVV21" s="156"/>
      <c r="GVW21" s="156"/>
      <c r="GVX21" s="156"/>
      <c r="GVY21" s="156"/>
      <c r="GVZ21" s="156"/>
      <c r="GWA21" s="156"/>
      <c r="GWB21" s="156"/>
      <c r="GWC21" s="156"/>
      <c r="GWD21" s="156"/>
      <c r="GWE21" s="156"/>
      <c r="GWF21" s="156"/>
      <c r="GWG21" s="156"/>
      <c r="GWH21" s="156"/>
      <c r="GWI21" s="156"/>
      <c r="GWJ21" s="156"/>
      <c r="GWK21" s="156"/>
      <c r="GWL21" s="156"/>
      <c r="GWM21" s="156"/>
      <c r="GWN21" s="156"/>
      <c r="GWO21" s="156"/>
      <c r="GWP21" s="156"/>
      <c r="GWQ21" s="156"/>
      <c r="GWR21" s="156"/>
      <c r="GWS21" s="156"/>
      <c r="GWT21" s="156"/>
      <c r="GWU21" s="156"/>
      <c r="GWV21" s="156"/>
      <c r="GWW21" s="156"/>
      <c r="GWX21" s="156"/>
      <c r="GWY21" s="156"/>
      <c r="GWZ21" s="156"/>
      <c r="GXA21" s="156"/>
      <c r="GXB21" s="156"/>
      <c r="GXC21" s="156"/>
      <c r="GXD21" s="156"/>
      <c r="GXE21" s="156"/>
      <c r="GXF21" s="156"/>
      <c r="GXG21" s="156"/>
      <c r="GXH21" s="156"/>
      <c r="GXI21" s="156"/>
      <c r="GXJ21" s="156"/>
      <c r="GXK21" s="156"/>
      <c r="GXL21" s="156"/>
      <c r="GXM21" s="156"/>
      <c r="GXN21" s="156"/>
      <c r="GXO21" s="156"/>
      <c r="GXP21" s="156"/>
      <c r="GXQ21" s="156"/>
      <c r="GXR21" s="156"/>
      <c r="GXS21" s="156"/>
      <c r="GXT21" s="156"/>
      <c r="GXU21" s="156"/>
      <c r="GXV21" s="156"/>
      <c r="GXW21" s="156"/>
      <c r="GXX21" s="156"/>
      <c r="GXY21" s="156"/>
      <c r="GXZ21" s="156"/>
      <c r="GYA21" s="156"/>
      <c r="GYB21" s="156"/>
      <c r="GYC21" s="156"/>
      <c r="GYD21" s="156"/>
      <c r="GYE21" s="156"/>
      <c r="GYF21" s="156"/>
      <c r="GYG21" s="156"/>
      <c r="GYH21" s="156"/>
      <c r="GYI21" s="156"/>
      <c r="GYJ21" s="156"/>
      <c r="GYK21" s="156"/>
      <c r="GYL21" s="156"/>
      <c r="GYM21" s="156"/>
      <c r="GYN21" s="156"/>
      <c r="GYO21" s="156"/>
      <c r="GYP21" s="156"/>
      <c r="GYQ21" s="156"/>
      <c r="GYR21" s="156"/>
      <c r="GYS21" s="156"/>
      <c r="GYT21" s="156"/>
      <c r="GYU21" s="156"/>
      <c r="GYV21" s="156"/>
      <c r="GYW21" s="156"/>
      <c r="GYX21" s="156"/>
      <c r="GYY21" s="156"/>
      <c r="GYZ21" s="156"/>
      <c r="GZA21" s="156"/>
      <c r="GZB21" s="156"/>
      <c r="GZC21" s="156"/>
      <c r="GZD21" s="156"/>
      <c r="GZE21" s="156"/>
      <c r="GZF21" s="156"/>
      <c r="GZG21" s="156"/>
      <c r="GZH21" s="156"/>
      <c r="GZI21" s="156"/>
      <c r="GZJ21" s="156"/>
      <c r="GZK21" s="156"/>
      <c r="GZL21" s="156"/>
      <c r="GZM21" s="156"/>
      <c r="GZN21" s="156"/>
      <c r="GZO21" s="156"/>
      <c r="GZP21" s="156"/>
      <c r="GZQ21" s="156"/>
      <c r="GZR21" s="156"/>
      <c r="GZS21" s="156"/>
      <c r="GZT21" s="156"/>
      <c r="GZU21" s="156"/>
      <c r="GZV21" s="156"/>
      <c r="GZW21" s="156"/>
      <c r="GZX21" s="156"/>
      <c r="GZY21" s="156"/>
      <c r="GZZ21" s="156"/>
      <c r="HAA21" s="156"/>
      <c r="HAB21" s="156"/>
      <c r="HAC21" s="156"/>
      <c r="HAD21" s="156"/>
      <c r="HAE21" s="156"/>
      <c r="HAF21" s="156"/>
      <c r="HAG21" s="156"/>
      <c r="HAH21" s="156"/>
      <c r="HAI21" s="156"/>
      <c r="HAJ21" s="156"/>
      <c r="HAK21" s="156"/>
      <c r="HAL21" s="156"/>
      <c r="HAM21" s="156"/>
      <c r="HAN21" s="156"/>
      <c r="HAO21" s="156"/>
      <c r="HAP21" s="156"/>
      <c r="HAQ21" s="156"/>
      <c r="HAR21" s="156"/>
      <c r="HAS21" s="156"/>
      <c r="HAT21" s="156"/>
      <c r="HAU21" s="156"/>
      <c r="HAV21" s="156"/>
      <c r="HAW21" s="156"/>
      <c r="HAX21" s="156"/>
      <c r="HAY21" s="156"/>
      <c r="HAZ21" s="156"/>
      <c r="HBA21" s="156"/>
      <c r="HBB21" s="156"/>
      <c r="HBC21" s="156"/>
      <c r="HBD21" s="156"/>
      <c r="HBE21" s="156"/>
      <c r="HBF21" s="156"/>
      <c r="HBG21" s="156"/>
      <c r="HBH21" s="156"/>
      <c r="HBI21" s="156"/>
      <c r="HBJ21" s="156"/>
      <c r="HBK21" s="156"/>
      <c r="HBL21" s="156"/>
      <c r="HBM21" s="156"/>
      <c r="HBN21" s="156"/>
      <c r="HBO21" s="156"/>
      <c r="HBP21" s="156"/>
      <c r="HBQ21" s="156"/>
      <c r="HBR21" s="156"/>
      <c r="HBS21" s="156"/>
      <c r="HBT21" s="156"/>
      <c r="HBU21" s="156"/>
      <c r="HBV21" s="156"/>
      <c r="HBW21" s="156"/>
      <c r="HBX21" s="156"/>
      <c r="HBY21" s="156"/>
      <c r="HBZ21" s="156"/>
      <c r="HCA21" s="156"/>
      <c r="HCB21" s="156"/>
      <c r="HCC21" s="156"/>
      <c r="HCD21" s="156"/>
      <c r="HCE21" s="156"/>
      <c r="HCF21" s="156"/>
      <c r="HCG21" s="156"/>
      <c r="HCH21" s="156"/>
      <c r="HCI21" s="156"/>
      <c r="HCJ21" s="156"/>
      <c r="HCK21" s="156"/>
      <c r="HCL21" s="156"/>
      <c r="HCM21" s="156"/>
      <c r="HCN21" s="156"/>
      <c r="HCO21" s="156"/>
      <c r="HCP21" s="156"/>
      <c r="HCQ21" s="156"/>
      <c r="HCR21" s="156"/>
      <c r="HCS21" s="156"/>
      <c r="HCT21" s="156"/>
      <c r="HCU21" s="156"/>
      <c r="HCV21" s="156"/>
      <c r="HCW21" s="156"/>
      <c r="HCX21" s="156"/>
      <c r="HCY21" s="156"/>
      <c r="HCZ21" s="156"/>
      <c r="HDA21" s="156"/>
      <c r="HDB21" s="156"/>
      <c r="HDC21" s="156"/>
      <c r="HDD21" s="156"/>
      <c r="HDE21" s="156"/>
      <c r="HDF21" s="156"/>
      <c r="HDG21" s="156"/>
      <c r="HDH21" s="156"/>
      <c r="HDI21" s="156"/>
      <c r="HDJ21" s="156"/>
      <c r="HDK21" s="156"/>
      <c r="HDL21" s="156"/>
      <c r="HDM21" s="156"/>
      <c r="HDN21" s="156"/>
      <c r="HDO21" s="156"/>
      <c r="HDP21" s="156"/>
      <c r="HDQ21" s="156"/>
      <c r="HDR21" s="156"/>
      <c r="HDS21" s="156"/>
      <c r="HDT21" s="156"/>
      <c r="HDU21" s="156"/>
      <c r="HDV21" s="156"/>
      <c r="HDW21" s="156"/>
      <c r="HDX21" s="156"/>
      <c r="HDY21" s="156"/>
      <c r="HDZ21" s="156"/>
      <c r="HEA21" s="156"/>
      <c r="HEB21" s="156"/>
      <c r="HEC21" s="156"/>
      <c r="HED21" s="156"/>
      <c r="HEE21" s="156"/>
      <c r="HEF21" s="156"/>
      <c r="HEG21" s="156"/>
      <c r="HEH21" s="156"/>
      <c r="HEI21" s="156"/>
      <c r="HEJ21" s="156"/>
      <c r="HEK21" s="156"/>
      <c r="HEL21" s="156"/>
      <c r="HEM21" s="156"/>
      <c r="HEN21" s="156"/>
      <c r="HEO21" s="156"/>
      <c r="HEP21" s="156"/>
      <c r="HEQ21" s="156"/>
      <c r="HER21" s="156"/>
      <c r="HES21" s="156"/>
      <c r="HET21" s="156"/>
      <c r="HEU21" s="156"/>
      <c r="HEV21" s="156"/>
      <c r="HEW21" s="156"/>
      <c r="HEX21" s="156"/>
      <c r="HEY21" s="156"/>
      <c r="HEZ21" s="156"/>
      <c r="HFA21" s="156"/>
      <c r="HFB21" s="156"/>
      <c r="HFC21" s="156"/>
      <c r="HFD21" s="156"/>
      <c r="HFE21" s="156"/>
      <c r="HFF21" s="156"/>
      <c r="HFG21" s="156"/>
      <c r="HFH21" s="156"/>
      <c r="HFI21" s="156"/>
      <c r="HFJ21" s="156"/>
      <c r="HFK21" s="156"/>
      <c r="HFL21" s="156"/>
      <c r="HFM21" s="156"/>
      <c r="HFN21" s="156"/>
      <c r="HFO21" s="156"/>
      <c r="HFP21" s="156"/>
      <c r="HFQ21" s="156"/>
      <c r="HFR21" s="156"/>
      <c r="HFS21" s="156"/>
      <c r="HFT21" s="156"/>
      <c r="HFU21" s="156"/>
      <c r="HFV21" s="156"/>
      <c r="HFW21" s="156"/>
      <c r="HFX21" s="156"/>
      <c r="HFY21" s="156"/>
      <c r="HFZ21" s="156"/>
      <c r="HGA21" s="156"/>
      <c r="HGB21" s="156"/>
      <c r="HGC21" s="156"/>
      <c r="HGD21" s="156"/>
      <c r="HGE21" s="156"/>
      <c r="HGF21" s="156"/>
      <c r="HGG21" s="156"/>
      <c r="HGH21" s="156"/>
      <c r="HGI21" s="156"/>
      <c r="HGJ21" s="156"/>
      <c r="HGK21" s="156"/>
      <c r="HGL21" s="156"/>
      <c r="HGM21" s="156"/>
      <c r="HGN21" s="156"/>
      <c r="HGO21" s="156"/>
      <c r="HGP21" s="156"/>
      <c r="HGQ21" s="156"/>
      <c r="HGR21" s="156"/>
      <c r="HGS21" s="156"/>
      <c r="HGT21" s="156"/>
      <c r="HGU21" s="156"/>
      <c r="HGV21" s="156"/>
      <c r="HGW21" s="156"/>
      <c r="HGX21" s="156"/>
      <c r="HGY21" s="156"/>
      <c r="HGZ21" s="156"/>
      <c r="HHA21" s="156"/>
      <c r="HHB21" s="156"/>
      <c r="HHC21" s="156"/>
      <c r="HHD21" s="156"/>
      <c r="HHE21" s="156"/>
      <c r="HHF21" s="156"/>
      <c r="HHG21" s="156"/>
      <c r="HHH21" s="156"/>
      <c r="HHI21" s="156"/>
      <c r="HHJ21" s="156"/>
      <c r="HHK21" s="156"/>
      <c r="HHL21" s="156"/>
      <c r="HHM21" s="156"/>
      <c r="HHN21" s="156"/>
      <c r="HHO21" s="156"/>
      <c r="HHP21" s="156"/>
      <c r="HHQ21" s="156"/>
      <c r="HHR21" s="156"/>
      <c r="HHS21" s="156"/>
      <c r="HHT21" s="156"/>
      <c r="HHU21" s="156"/>
      <c r="HHV21" s="156"/>
      <c r="HHW21" s="156"/>
      <c r="HHX21" s="156"/>
      <c r="HHY21" s="156"/>
      <c r="HHZ21" s="156"/>
      <c r="HIA21" s="156"/>
      <c r="HIB21" s="156"/>
      <c r="HIC21" s="156"/>
      <c r="HID21" s="156"/>
      <c r="HIE21" s="156"/>
      <c r="HIF21" s="156"/>
      <c r="HIG21" s="156"/>
      <c r="HIH21" s="156"/>
      <c r="HII21" s="156"/>
      <c r="HIJ21" s="156"/>
      <c r="HIK21" s="156"/>
      <c r="HIL21" s="156"/>
      <c r="HIM21" s="156"/>
      <c r="HIN21" s="156"/>
      <c r="HIO21" s="156"/>
      <c r="HIP21" s="156"/>
      <c r="HIQ21" s="156"/>
      <c r="HIR21" s="156"/>
      <c r="HIS21" s="156"/>
      <c r="HIT21" s="156"/>
      <c r="HIU21" s="156"/>
      <c r="HIV21" s="156"/>
      <c r="HIW21" s="156"/>
      <c r="HIX21" s="156"/>
      <c r="HIY21" s="156"/>
      <c r="HIZ21" s="156"/>
      <c r="HJA21" s="156"/>
      <c r="HJB21" s="156"/>
      <c r="HJC21" s="156"/>
      <c r="HJD21" s="156"/>
      <c r="HJE21" s="156"/>
      <c r="HJF21" s="156"/>
      <c r="HJG21" s="156"/>
      <c r="HJH21" s="156"/>
      <c r="HJI21" s="156"/>
      <c r="HJJ21" s="156"/>
      <c r="HJK21" s="156"/>
      <c r="HJL21" s="156"/>
      <c r="HJM21" s="156"/>
      <c r="HJN21" s="156"/>
      <c r="HJO21" s="156"/>
      <c r="HJP21" s="156"/>
      <c r="HJQ21" s="156"/>
      <c r="HJR21" s="156"/>
      <c r="HJS21" s="156"/>
      <c r="HJT21" s="156"/>
      <c r="HJU21" s="156"/>
      <c r="HJV21" s="156"/>
      <c r="HJW21" s="156"/>
      <c r="HJX21" s="156"/>
      <c r="HJY21" s="156"/>
      <c r="HJZ21" s="156"/>
      <c r="HKA21" s="156"/>
      <c r="HKB21" s="156"/>
      <c r="HKC21" s="156"/>
      <c r="HKD21" s="156"/>
      <c r="HKE21" s="156"/>
      <c r="HKF21" s="156"/>
      <c r="HKG21" s="156"/>
      <c r="HKH21" s="156"/>
      <c r="HKI21" s="156"/>
      <c r="HKJ21" s="156"/>
      <c r="HKK21" s="156"/>
      <c r="HKL21" s="156"/>
      <c r="HKM21" s="156"/>
      <c r="HKN21" s="156"/>
      <c r="HKO21" s="156"/>
      <c r="HKP21" s="156"/>
      <c r="HKQ21" s="156"/>
      <c r="HKR21" s="156"/>
      <c r="HKS21" s="156"/>
      <c r="HKT21" s="156"/>
      <c r="HKU21" s="156"/>
      <c r="HKV21" s="156"/>
      <c r="HKW21" s="156"/>
      <c r="HKX21" s="156"/>
      <c r="HKY21" s="156"/>
      <c r="HKZ21" s="156"/>
      <c r="HLA21" s="156"/>
      <c r="HLB21" s="156"/>
      <c r="HLC21" s="156"/>
      <c r="HLD21" s="156"/>
      <c r="HLE21" s="156"/>
      <c r="HLF21" s="156"/>
      <c r="HLG21" s="156"/>
      <c r="HLH21" s="156"/>
      <c r="HLI21" s="156"/>
      <c r="HLJ21" s="156"/>
      <c r="HLK21" s="156"/>
      <c r="HLL21" s="156"/>
      <c r="HLM21" s="156"/>
      <c r="HLN21" s="156"/>
      <c r="HLO21" s="156"/>
      <c r="HLP21" s="156"/>
      <c r="HLQ21" s="156"/>
      <c r="HLR21" s="156"/>
      <c r="HLS21" s="156"/>
      <c r="HLT21" s="156"/>
      <c r="HLU21" s="156"/>
      <c r="HLV21" s="156"/>
      <c r="HLW21" s="156"/>
      <c r="HLX21" s="156"/>
      <c r="HLY21" s="156"/>
      <c r="HLZ21" s="156"/>
      <c r="HMA21" s="156"/>
      <c r="HMB21" s="156"/>
      <c r="HMC21" s="156"/>
      <c r="HMD21" s="156"/>
      <c r="HME21" s="156"/>
      <c r="HMF21" s="156"/>
      <c r="HMG21" s="156"/>
      <c r="HMH21" s="156"/>
      <c r="HMI21" s="156"/>
      <c r="HMJ21" s="156"/>
      <c r="HMK21" s="156"/>
      <c r="HML21" s="156"/>
      <c r="HMM21" s="156"/>
      <c r="HMN21" s="156"/>
      <c r="HMO21" s="156"/>
      <c r="HMP21" s="156"/>
      <c r="HMQ21" s="156"/>
      <c r="HMR21" s="156"/>
      <c r="HMS21" s="156"/>
      <c r="HMT21" s="156"/>
      <c r="HMU21" s="156"/>
      <c r="HMV21" s="156"/>
      <c r="HMW21" s="156"/>
      <c r="HMX21" s="156"/>
      <c r="HMY21" s="156"/>
      <c r="HMZ21" s="156"/>
      <c r="HNA21" s="156"/>
      <c r="HNB21" s="156"/>
      <c r="HNC21" s="156"/>
      <c r="HND21" s="156"/>
      <c r="HNE21" s="156"/>
      <c r="HNF21" s="156"/>
      <c r="HNG21" s="156"/>
      <c r="HNH21" s="156"/>
      <c r="HNI21" s="156"/>
      <c r="HNJ21" s="156"/>
      <c r="HNK21" s="156"/>
      <c r="HNL21" s="156"/>
      <c r="HNM21" s="156"/>
      <c r="HNN21" s="156"/>
      <c r="HNO21" s="156"/>
      <c r="HNP21" s="156"/>
      <c r="HNQ21" s="156"/>
      <c r="HNR21" s="156"/>
      <c r="HNS21" s="156"/>
      <c r="HNT21" s="156"/>
      <c r="HNU21" s="156"/>
      <c r="HNV21" s="156"/>
      <c r="HNW21" s="156"/>
      <c r="HNX21" s="156"/>
      <c r="HNY21" s="156"/>
      <c r="HNZ21" s="156"/>
      <c r="HOA21" s="156"/>
      <c r="HOB21" s="156"/>
      <c r="HOC21" s="156"/>
      <c r="HOD21" s="156"/>
      <c r="HOE21" s="156"/>
      <c r="HOF21" s="156"/>
      <c r="HOG21" s="156"/>
      <c r="HOH21" s="156"/>
      <c r="HOI21" s="156"/>
      <c r="HOJ21" s="156"/>
      <c r="HOK21" s="156"/>
      <c r="HOL21" s="156"/>
      <c r="HOM21" s="156"/>
      <c r="HON21" s="156"/>
      <c r="HOO21" s="156"/>
      <c r="HOP21" s="156"/>
      <c r="HOQ21" s="156"/>
      <c r="HOR21" s="156"/>
      <c r="HOS21" s="156"/>
      <c r="HOT21" s="156"/>
      <c r="HOU21" s="156"/>
      <c r="HOV21" s="156"/>
      <c r="HOW21" s="156"/>
      <c r="HOX21" s="156"/>
      <c r="HOY21" s="156"/>
      <c r="HOZ21" s="156"/>
      <c r="HPA21" s="156"/>
      <c r="HPB21" s="156"/>
      <c r="HPC21" s="156"/>
      <c r="HPD21" s="156"/>
      <c r="HPE21" s="156"/>
      <c r="HPF21" s="156"/>
      <c r="HPG21" s="156"/>
      <c r="HPH21" s="156"/>
      <c r="HPI21" s="156"/>
      <c r="HPJ21" s="156"/>
      <c r="HPK21" s="156"/>
      <c r="HPL21" s="156"/>
      <c r="HPM21" s="156"/>
      <c r="HPN21" s="156"/>
      <c r="HPO21" s="156"/>
      <c r="HPP21" s="156"/>
      <c r="HPQ21" s="156"/>
      <c r="HPR21" s="156"/>
      <c r="HPS21" s="156"/>
      <c r="HPT21" s="156"/>
      <c r="HPU21" s="156"/>
      <c r="HPV21" s="156"/>
      <c r="HPW21" s="156"/>
      <c r="HPX21" s="156"/>
      <c r="HPY21" s="156"/>
      <c r="HPZ21" s="156"/>
      <c r="HQA21" s="156"/>
      <c r="HQB21" s="156"/>
      <c r="HQC21" s="156"/>
      <c r="HQD21" s="156"/>
      <c r="HQE21" s="156"/>
      <c r="HQF21" s="156"/>
      <c r="HQG21" s="156"/>
      <c r="HQH21" s="156"/>
      <c r="HQI21" s="156"/>
      <c r="HQJ21" s="156"/>
      <c r="HQK21" s="156"/>
      <c r="HQL21" s="156"/>
      <c r="HQM21" s="156"/>
      <c r="HQN21" s="156"/>
      <c r="HQO21" s="156"/>
      <c r="HQP21" s="156"/>
      <c r="HQQ21" s="156"/>
      <c r="HQR21" s="156"/>
      <c r="HQS21" s="156"/>
      <c r="HQT21" s="156"/>
      <c r="HQU21" s="156"/>
      <c r="HQV21" s="156"/>
      <c r="HQW21" s="156"/>
      <c r="HQX21" s="156"/>
      <c r="HQY21" s="156"/>
      <c r="HQZ21" s="156"/>
      <c r="HRA21" s="156"/>
      <c r="HRB21" s="156"/>
      <c r="HRC21" s="156"/>
      <c r="HRD21" s="156"/>
      <c r="HRE21" s="156"/>
      <c r="HRF21" s="156"/>
      <c r="HRG21" s="156"/>
      <c r="HRH21" s="156"/>
      <c r="HRI21" s="156"/>
      <c r="HRJ21" s="156"/>
      <c r="HRK21" s="156"/>
      <c r="HRL21" s="156"/>
      <c r="HRM21" s="156"/>
      <c r="HRN21" s="156"/>
      <c r="HRO21" s="156"/>
      <c r="HRP21" s="156"/>
      <c r="HRQ21" s="156"/>
      <c r="HRR21" s="156"/>
      <c r="HRS21" s="156"/>
      <c r="HRT21" s="156"/>
      <c r="HRU21" s="156"/>
      <c r="HRV21" s="156"/>
      <c r="HRW21" s="156"/>
      <c r="HRX21" s="156"/>
      <c r="HRY21" s="156"/>
      <c r="HRZ21" s="156"/>
      <c r="HSA21" s="156"/>
      <c r="HSB21" s="156"/>
      <c r="HSC21" s="156"/>
      <c r="HSD21" s="156"/>
      <c r="HSE21" s="156"/>
      <c r="HSF21" s="156"/>
      <c r="HSG21" s="156"/>
      <c r="HSH21" s="156"/>
      <c r="HSI21" s="156"/>
      <c r="HSJ21" s="156"/>
      <c r="HSK21" s="156"/>
      <c r="HSL21" s="156"/>
      <c r="HSM21" s="156"/>
      <c r="HSN21" s="156"/>
      <c r="HSO21" s="156"/>
      <c r="HSP21" s="156"/>
      <c r="HSQ21" s="156"/>
      <c r="HSR21" s="156"/>
      <c r="HSS21" s="156"/>
      <c r="HST21" s="156"/>
      <c r="HSU21" s="156"/>
      <c r="HSV21" s="156"/>
      <c r="HSW21" s="156"/>
      <c r="HSX21" s="156"/>
      <c r="HSY21" s="156"/>
      <c r="HSZ21" s="156"/>
      <c r="HTA21" s="156"/>
      <c r="HTB21" s="156"/>
      <c r="HTC21" s="156"/>
      <c r="HTD21" s="156"/>
      <c r="HTE21" s="156"/>
      <c r="HTF21" s="156"/>
      <c r="HTG21" s="156"/>
      <c r="HTH21" s="156"/>
      <c r="HTI21" s="156"/>
      <c r="HTJ21" s="156"/>
      <c r="HTK21" s="156"/>
      <c r="HTL21" s="156"/>
      <c r="HTM21" s="156"/>
      <c r="HTN21" s="156"/>
      <c r="HTO21" s="156"/>
      <c r="HTP21" s="156"/>
      <c r="HTQ21" s="156"/>
      <c r="HTR21" s="156"/>
      <c r="HTS21" s="156"/>
      <c r="HTT21" s="156"/>
      <c r="HTU21" s="156"/>
      <c r="HTV21" s="156"/>
      <c r="HTW21" s="156"/>
      <c r="HTX21" s="156"/>
      <c r="HTY21" s="156"/>
      <c r="HTZ21" s="156"/>
      <c r="HUA21" s="156"/>
      <c r="HUB21" s="156"/>
      <c r="HUC21" s="156"/>
      <c r="HUD21" s="156"/>
      <c r="HUE21" s="156"/>
      <c r="HUF21" s="156"/>
      <c r="HUG21" s="156"/>
      <c r="HUH21" s="156"/>
      <c r="HUI21" s="156"/>
      <c r="HUJ21" s="156"/>
      <c r="HUK21" s="156"/>
      <c r="HUL21" s="156"/>
      <c r="HUM21" s="156"/>
      <c r="HUN21" s="156"/>
      <c r="HUO21" s="156"/>
      <c r="HUP21" s="156"/>
      <c r="HUQ21" s="156"/>
      <c r="HUR21" s="156"/>
      <c r="HUS21" s="156"/>
      <c r="HUT21" s="156"/>
      <c r="HUU21" s="156"/>
      <c r="HUV21" s="156"/>
      <c r="HUW21" s="156"/>
      <c r="HUX21" s="156"/>
      <c r="HUY21" s="156"/>
      <c r="HUZ21" s="156"/>
      <c r="HVA21" s="156"/>
      <c r="HVB21" s="156"/>
      <c r="HVC21" s="156"/>
      <c r="HVD21" s="156"/>
      <c r="HVE21" s="156"/>
      <c r="HVF21" s="156"/>
      <c r="HVG21" s="156"/>
      <c r="HVH21" s="156"/>
      <c r="HVI21" s="156"/>
      <c r="HVJ21" s="156"/>
      <c r="HVK21" s="156"/>
      <c r="HVL21" s="156"/>
      <c r="HVM21" s="156"/>
      <c r="HVN21" s="156"/>
      <c r="HVO21" s="156"/>
      <c r="HVP21" s="156"/>
      <c r="HVQ21" s="156"/>
      <c r="HVR21" s="156"/>
      <c r="HVS21" s="156"/>
      <c r="HVT21" s="156"/>
      <c r="HVU21" s="156"/>
      <c r="HVV21" s="156"/>
      <c r="HVW21" s="156"/>
      <c r="HVX21" s="156"/>
      <c r="HVY21" s="156"/>
      <c r="HVZ21" s="156"/>
      <c r="HWA21" s="156"/>
      <c r="HWB21" s="156"/>
      <c r="HWC21" s="156"/>
      <c r="HWD21" s="156"/>
      <c r="HWE21" s="156"/>
      <c r="HWF21" s="156"/>
      <c r="HWG21" s="156"/>
      <c r="HWH21" s="156"/>
      <c r="HWI21" s="156"/>
      <c r="HWJ21" s="156"/>
      <c r="HWK21" s="156"/>
      <c r="HWL21" s="156"/>
      <c r="HWM21" s="156"/>
      <c r="HWN21" s="156"/>
      <c r="HWO21" s="156"/>
      <c r="HWP21" s="156"/>
      <c r="HWQ21" s="156"/>
      <c r="HWR21" s="156"/>
      <c r="HWS21" s="156"/>
      <c r="HWT21" s="156"/>
      <c r="HWU21" s="156"/>
      <c r="HWV21" s="156"/>
      <c r="HWW21" s="156"/>
      <c r="HWX21" s="156"/>
      <c r="HWY21" s="156"/>
      <c r="HWZ21" s="156"/>
      <c r="HXA21" s="156"/>
      <c r="HXB21" s="156"/>
      <c r="HXC21" s="156"/>
      <c r="HXD21" s="156"/>
      <c r="HXE21" s="156"/>
      <c r="HXF21" s="156"/>
      <c r="HXG21" s="156"/>
      <c r="HXH21" s="156"/>
      <c r="HXI21" s="156"/>
      <c r="HXJ21" s="156"/>
      <c r="HXK21" s="156"/>
      <c r="HXL21" s="156"/>
      <c r="HXM21" s="156"/>
      <c r="HXN21" s="156"/>
      <c r="HXO21" s="156"/>
      <c r="HXP21" s="156"/>
      <c r="HXQ21" s="156"/>
      <c r="HXR21" s="156"/>
      <c r="HXS21" s="156"/>
      <c r="HXT21" s="156"/>
      <c r="HXU21" s="156"/>
      <c r="HXV21" s="156"/>
      <c r="HXW21" s="156"/>
      <c r="HXX21" s="156"/>
      <c r="HXY21" s="156"/>
      <c r="HXZ21" s="156"/>
      <c r="HYA21" s="156"/>
      <c r="HYB21" s="156"/>
      <c r="HYC21" s="156"/>
      <c r="HYD21" s="156"/>
      <c r="HYE21" s="156"/>
      <c r="HYF21" s="156"/>
      <c r="HYG21" s="156"/>
      <c r="HYH21" s="156"/>
      <c r="HYI21" s="156"/>
      <c r="HYJ21" s="156"/>
      <c r="HYK21" s="156"/>
      <c r="HYL21" s="156"/>
      <c r="HYM21" s="156"/>
      <c r="HYN21" s="156"/>
      <c r="HYO21" s="156"/>
      <c r="HYP21" s="156"/>
      <c r="HYQ21" s="156"/>
      <c r="HYR21" s="156"/>
      <c r="HYS21" s="156"/>
      <c r="HYT21" s="156"/>
      <c r="HYU21" s="156"/>
      <c r="HYV21" s="156"/>
      <c r="HYW21" s="156"/>
      <c r="HYX21" s="156"/>
      <c r="HYY21" s="156"/>
      <c r="HYZ21" s="156"/>
      <c r="HZA21" s="156"/>
      <c r="HZB21" s="156"/>
      <c r="HZC21" s="156"/>
      <c r="HZD21" s="156"/>
      <c r="HZE21" s="156"/>
      <c r="HZF21" s="156"/>
      <c r="HZG21" s="156"/>
      <c r="HZH21" s="156"/>
      <c r="HZI21" s="156"/>
      <c r="HZJ21" s="156"/>
      <c r="HZK21" s="156"/>
      <c r="HZL21" s="156"/>
      <c r="HZM21" s="156"/>
      <c r="HZN21" s="156"/>
      <c r="HZO21" s="156"/>
      <c r="HZP21" s="156"/>
      <c r="HZQ21" s="156"/>
      <c r="HZR21" s="156"/>
      <c r="HZS21" s="156"/>
      <c r="HZT21" s="156"/>
      <c r="HZU21" s="156"/>
      <c r="HZV21" s="156"/>
      <c r="HZW21" s="156"/>
      <c r="HZX21" s="156"/>
      <c r="HZY21" s="156"/>
      <c r="HZZ21" s="156"/>
      <c r="IAA21" s="156"/>
      <c r="IAB21" s="156"/>
      <c r="IAC21" s="156"/>
      <c r="IAD21" s="156"/>
      <c r="IAE21" s="156"/>
      <c r="IAF21" s="156"/>
      <c r="IAG21" s="156"/>
      <c r="IAH21" s="156"/>
      <c r="IAI21" s="156"/>
      <c r="IAJ21" s="156"/>
      <c r="IAK21" s="156"/>
      <c r="IAL21" s="156"/>
      <c r="IAM21" s="156"/>
      <c r="IAN21" s="156"/>
      <c r="IAO21" s="156"/>
      <c r="IAP21" s="156"/>
      <c r="IAQ21" s="156"/>
      <c r="IAR21" s="156"/>
      <c r="IAS21" s="156"/>
      <c r="IAT21" s="156"/>
      <c r="IAU21" s="156"/>
      <c r="IAV21" s="156"/>
      <c r="IAW21" s="156"/>
      <c r="IAX21" s="156"/>
      <c r="IAY21" s="156"/>
      <c r="IAZ21" s="156"/>
      <c r="IBA21" s="156"/>
      <c r="IBB21" s="156"/>
      <c r="IBC21" s="156"/>
      <c r="IBD21" s="156"/>
      <c r="IBE21" s="156"/>
      <c r="IBF21" s="156"/>
      <c r="IBG21" s="156"/>
      <c r="IBH21" s="156"/>
      <c r="IBI21" s="156"/>
      <c r="IBJ21" s="156"/>
      <c r="IBK21" s="156"/>
      <c r="IBL21" s="156"/>
      <c r="IBM21" s="156"/>
      <c r="IBN21" s="156"/>
      <c r="IBO21" s="156"/>
      <c r="IBP21" s="156"/>
      <c r="IBQ21" s="156"/>
      <c r="IBR21" s="156"/>
      <c r="IBS21" s="156"/>
      <c r="IBT21" s="156"/>
      <c r="IBU21" s="156"/>
      <c r="IBV21" s="156"/>
      <c r="IBW21" s="156"/>
      <c r="IBX21" s="156"/>
      <c r="IBY21" s="156"/>
      <c r="IBZ21" s="156"/>
      <c r="ICA21" s="156"/>
      <c r="ICB21" s="156"/>
      <c r="ICC21" s="156"/>
      <c r="ICD21" s="156"/>
      <c r="ICE21" s="156"/>
      <c r="ICF21" s="156"/>
      <c r="ICG21" s="156"/>
      <c r="ICH21" s="156"/>
      <c r="ICI21" s="156"/>
      <c r="ICJ21" s="156"/>
      <c r="ICK21" s="156"/>
      <c r="ICL21" s="156"/>
      <c r="ICM21" s="156"/>
      <c r="ICN21" s="156"/>
      <c r="ICO21" s="156"/>
      <c r="ICP21" s="156"/>
      <c r="ICQ21" s="156"/>
      <c r="ICR21" s="156"/>
      <c r="ICS21" s="156"/>
      <c r="ICT21" s="156"/>
      <c r="ICU21" s="156"/>
      <c r="ICV21" s="156"/>
      <c r="ICW21" s="156"/>
      <c r="ICX21" s="156"/>
      <c r="ICY21" s="156"/>
      <c r="ICZ21" s="156"/>
      <c r="IDA21" s="156"/>
      <c r="IDB21" s="156"/>
      <c r="IDC21" s="156"/>
      <c r="IDD21" s="156"/>
      <c r="IDE21" s="156"/>
      <c r="IDF21" s="156"/>
      <c r="IDG21" s="156"/>
      <c r="IDH21" s="156"/>
      <c r="IDI21" s="156"/>
      <c r="IDJ21" s="156"/>
      <c r="IDK21" s="156"/>
      <c r="IDL21" s="156"/>
      <c r="IDM21" s="156"/>
      <c r="IDN21" s="156"/>
      <c r="IDO21" s="156"/>
      <c r="IDP21" s="156"/>
      <c r="IDQ21" s="156"/>
      <c r="IDR21" s="156"/>
      <c r="IDS21" s="156"/>
      <c r="IDT21" s="156"/>
      <c r="IDU21" s="156"/>
      <c r="IDV21" s="156"/>
      <c r="IDW21" s="156"/>
      <c r="IDX21" s="156"/>
      <c r="IDY21" s="156"/>
      <c r="IDZ21" s="156"/>
      <c r="IEA21" s="156"/>
      <c r="IEB21" s="156"/>
      <c r="IEC21" s="156"/>
      <c r="IED21" s="156"/>
      <c r="IEE21" s="156"/>
      <c r="IEF21" s="156"/>
      <c r="IEG21" s="156"/>
      <c r="IEH21" s="156"/>
      <c r="IEI21" s="156"/>
      <c r="IEJ21" s="156"/>
      <c r="IEK21" s="156"/>
      <c r="IEL21" s="156"/>
      <c r="IEM21" s="156"/>
      <c r="IEN21" s="156"/>
      <c r="IEO21" s="156"/>
      <c r="IEP21" s="156"/>
      <c r="IEQ21" s="156"/>
      <c r="IER21" s="156"/>
      <c r="IES21" s="156"/>
      <c r="IET21" s="156"/>
      <c r="IEU21" s="156"/>
      <c r="IEV21" s="156"/>
      <c r="IEW21" s="156"/>
      <c r="IEX21" s="156"/>
      <c r="IEY21" s="156"/>
      <c r="IEZ21" s="156"/>
      <c r="IFA21" s="156"/>
      <c r="IFB21" s="156"/>
      <c r="IFC21" s="156"/>
      <c r="IFD21" s="156"/>
      <c r="IFE21" s="156"/>
      <c r="IFF21" s="156"/>
      <c r="IFG21" s="156"/>
      <c r="IFH21" s="156"/>
      <c r="IFI21" s="156"/>
      <c r="IFJ21" s="156"/>
      <c r="IFK21" s="156"/>
      <c r="IFL21" s="156"/>
      <c r="IFM21" s="156"/>
      <c r="IFN21" s="156"/>
      <c r="IFO21" s="156"/>
      <c r="IFP21" s="156"/>
      <c r="IFQ21" s="156"/>
      <c r="IFR21" s="156"/>
      <c r="IFS21" s="156"/>
      <c r="IFT21" s="156"/>
      <c r="IFU21" s="156"/>
      <c r="IFV21" s="156"/>
      <c r="IFW21" s="156"/>
      <c r="IFX21" s="156"/>
      <c r="IFY21" s="156"/>
      <c r="IFZ21" s="156"/>
      <c r="IGA21" s="156"/>
      <c r="IGB21" s="156"/>
      <c r="IGC21" s="156"/>
      <c r="IGD21" s="156"/>
      <c r="IGE21" s="156"/>
      <c r="IGF21" s="156"/>
      <c r="IGG21" s="156"/>
      <c r="IGH21" s="156"/>
      <c r="IGI21" s="156"/>
      <c r="IGJ21" s="156"/>
      <c r="IGK21" s="156"/>
      <c r="IGL21" s="156"/>
      <c r="IGM21" s="156"/>
      <c r="IGN21" s="156"/>
      <c r="IGO21" s="156"/>
      <c r="IGP21" s="156"/>
      <c r="IGQ21" s="156"/>
      <c r="IGR21" s="156"/>
      <c r="IGS21" s="156"/>
      <c r="IGT21" s="156"/>
      <c r="IGU21" s="156"/>
      <c r="IGV21" s="156"/>
      <c r="IGW21" s="156"/>
      <c r="IGX21" s="156"/>
      <c r="IGY21" s="156"/>
      <c r="IGZ21" s="156"/>
      <c r="IHA21" s="156"/>
      <c r="IHB21" s="156"/>
      <c r="IHC21" s="156"/>
      <c r="IHD21" s="156"/>
      <c r="IHE21" s="156"/>
      <c r="IHF21" s="156"/>
      <c r="IHG21" s="156"/>
      <c r="IHH21" s="156"/>
      <c r="IHI21" s="156"/>
      <c r="IHJ21" s="156"/>
      <c r="IHK21" s="156"/>
      <c r="IHL21" s="156"/>
      <c r="IHM21" s="156"/>
      <c r="IHN21" s="156"/>
      <c r="IHO21" s="156"/>
      <c r="IHP21" s="156"/>
      <c r="IHQ21" s="156"/>
      <c r="IHR21" s="156"/>
      <c r="IHS21" s="156"/>
      <c r="IHT21" s="156"/>
      <c r="IHU21" s="156"/>
      <c r="IHV21" s="156"/>
      <c r="IHW21" s="156"/>
      <c r="IHX21" s="156"/>
      <c r="IHY21" s="156"/>
      <c r="IHZ21" s="156"/>
      <c r="IIA21" s="156"/>
      <c r="IIB21" s="156"/>
      <c r="IIC21" s="156"/>
      <c r="IID21" s="156"/>
      <c r="IIE21" s="156"/>
      <c r="IIF21" s="156"/>
      <c r="IIG21" s="156"/>
      <c r="IIH21" s="156"/>
      <c r="III21" s="156"/>
      <c r="IIJ21" s="156"/>
      <c r="IIK21" s="156"/>
      <c r="IIL21" s="156"/>
      <c r="IIM21" s="156"/>
      <c r="IIN21" s="156"/>
      <c r="IIO21" s="156"/>
      <c r="IIP21" s="156"/>
      <c r="IIQ21" s="156"/>
      <c r="IIR21" s="156"/>
      <c r="IIS21" s="156"/>
      <c r="IIT21" s="156"/>
      <c r="IIU21" s="156"/>
      <c r="IIV21" s="156"/>
      <c r="IIW21" s="156"/>
      <c r="IIX21" s="156"/>
      <c r="IIY21" s="156"/>
      <c r="IIZ21" s="156"/>
      <c r="IJA21" s="156"/>
      <c r="IJB21" s="156"/>
      <c r="IJC21" s="156"/>
      <c r="IJD21" s="156"/>
      <c r="IJE21" s="156"/>
      <c r="IJF21" s="156"/>
      <c r="IJG21" s="156"/>
      <c r="IJH21" s="156"/>
      <c r="IJI21" s="156"/>
      <c r="IJJ21" s="156"/>
      <c r="IJK21" s="156"/>
      <c r="IJL21" s="156"/>
      <c r="IJM21" s="156"/>
      <c r="IJN21" s="156"/>
      <c r="IJO21" s="156"/>
      <c r="IJP21" s="156"/>
      <c r="IJQ21" s="156"/>
      <c r="IJR21" s="156"/>
      <c r="IJS21" s="156"/>
      <c r="IJT21" s="156"/>
      <c r="IJU21" s="156"/>
      <c r="IJV21" s="156"/>
      <c r="IJW21" s="156"/>
      <c r="IJX21" s="156"/>
      <c r="IJY21" s="156"/>
      <c r="IJZ21" s="156"/>
      <c r="IKA21" s="156"/>
      <c r="IKB21" s="156"/>
      <c r="IKC21" s="156"/>
      <c r="IKD21" s="156"/>
      <c r="IKE21" s="156"/>
      <c r="IKF21" s="156"/>
      <c r="IKG21" s="156"/>
      <c r="IKH21" s="156"/>
      <c r="IKI21" s="156"/>
      <c r="IKJ21" s="156"/>
      <c r="IKK21" s="156"/>
      <c r="IKL21" s="156"/>
      <c r="IKM21" s="156"/>
      <c r="IKN21" s="156"/>
      <c r="IKO21" s="156"/>
      <c r="IKP21" s="156"/>
      <c r="IKQ21" s="156"/>
      <c r="IKR21" s="156"/>
      <c r="IKS21" s="156"/>
      <c r="IKT21" s="156"/>
      <c r="IKU21" s="156"/>
      <c r="IKV21" s="156"/>
      <c r="IKW21" s="156"/>
      <c r="IKX21" s="156"/>
      <c r="IKY21" s="156"/>
      <c r="IKZ21" s="156"/>
      <c r="ILA21" s="156"/>
      <c r="ILB21" s="156"/>
      <c r="ILC21" s="156"/>
      <c r="ILD21" s="156"/>
      <c r="ILE21" s="156"/>
      <c r="ILF21" s="156"/>
      <c r="ILG21" s="156"/>
      <c r="ILH21" s="156"/>
      <c r="ILI21" s="156"/>
      <c r="ILJ21" s="156"/>
      <c r="ILK21" s="156"/>
      <c r="ILL21" s="156"/>
      <c r="ILM21" s="156"/>
      <c r="ILN21" s="156"/>
      <c r="ILO21" s="156"/>
      <c r="ILP21" s="156"/>
      <c r="ILQ21" s="156"/>
      <c r="ILR21" s="156"/>
      <c r="ILS21" s="156"/>
      <c r="ILT21" s="156"/>
      <c r="ILU21" s="156"/>
      <c r="ILV21" s="156"/>
      <c r="ILW21" s="156"/>
      <c r="ILX21" s="156"/>
      <c r="ILY21" s="156"/>
      <c r="ILZ21" s="156"/>
      <c r="IMA21" s="156"/>
      <c r="IMB21" s="156"/>
      <c r="IMC21" s="156"/>
      <c r="IMD21" s="156"/>
      <c r="IME21" s="156"/>
      <c r="IMF21" s="156"/>
      <c r="IMG21" s="156"/>
      <c r="IMH21" s="156"/>
      <c r="IMI21" s="156"/>
      <c r="IMJ21" s="156"/>
      <c r="IMK21" s="156"/>
      <c r="IML21" s="156"/>
      <c r="IMM21" s="156"/>
      <c r="IMN21" s="156"/>
      <c r="IMO21" s="156"/>
      <c r="IMP21" s="156"/>
      <c r="IMQ21" s="156"/>
      <c r="IMR21" s="156"/>
      <c r="IMS21" s="156"/>
      <c r="IMT21" s="156"/>
      <c r="IMU21" s="156"/>
      <c r="IMV21" s="156"/>
      <c r="IMW21" s="156"/>
      <c r="IMX21" s="156"/>
      <c r="IMY21" s="156"/>
      <c r="IMZ21" s="156"/>
      <c r="INA21" s="156"/>
      <c r="INB21" s="156"/>
      <c r="INC21" s="156"/>
      <c r="IND21" s="156"/>
      <c r="INE21" s="156"/>
      <c r="INF21" s="156"/>
      <c r="ING21" s="156"/>
      <c r="INH21" s="156"/>
      <c r="INI21" s="156"/>
      <c r="INJ21" s="156"/>
      <c r="INK21" s="156"/>
      <c r="INL21" s="156"/>
      <c r="INM21" s="156"/>
      <c r="INN21" s="156"/>
      <c r="INO21" s="156"/>
      <c r="INP21" s="156"/>
      <c r="INQ21" s="156"/>
      <c r="INR21" s="156"/>
      <c r="INS21" s="156"/>
      <c r="INT21" s="156"/>
      <c r="INU21" s="156"/>
      <c r="INV21" s="156"/>
      <c r="INW21" s="156"/>
      <c r="INX21" s="156"/>
      <c r="INY21" s="156"/>
      <c r="INZ21" s="156"/>
      <c r="IOA21" s="156"/>
      <c r="IOB21" s="156"/>
      <c r="IOC21" s="156"/>
      <c r="IOD21" s="156"/>
      <c r="IOE21" s="156"/>
      <c r="IOF21" s="156"/>
      <c r="IOG21" s="156"/>
      <c r="IOH21" s="156"/>
      <c r="IOI21" s="156"/>
      <c r="IOJ21" s="156"/>
      <c r="IOK21" s="156"/>
      <c r="IOL21" s="156"/>
      <c r="IOM21" s="156"/>
      <c r="ION21" s="156"/>
      <c r="IOO21" s="156"/>
      <c r="IOP21" s="156"/>
      <c r="IOQ21" s="156"/>
      <c r="IOR21" s="156"/>
      <c r="IOS21" s="156"/>
      <c r="IOT21" s="156"/>
      <c r="IOU21" s="156"/>
      <c r="IOV21" s="156"/>
      <c r="IOW21" s="156"/>
      <c r="IOX21" s="156"/>
      <c r="IOY21" s="156"/>
      <c r="IOZ21" s="156"/>
      <c r="IPA21" s="156"/>
      <c r="IPB21" s="156"/>
      <c r="IPC21" s="156"/>
      <c r="IPD21" s="156"/>
      <c r="IPE21" s="156"/>
      <c r="IPF21" s="156"/>
      <c r="IPG21" s="156"/>
      <c r="IPH21" s="156"/>
      <c r="IPI21" s="156"/>
      <c r="IPJ21" s="156"/>
      <c r="IPK21" s="156"/>
      <c r="IPL21" s="156"/>
      <c r="IPM21" s="156"/>
      <c r="IPN21" s="156"/>
      <c r="IPO21" s="156"/>
      <c r="IPP21" s="156"/>
      <c r="IPQ21" s="156"/>
      <c r="IPR21" s="156"/>
      <c r="IPS21" s="156"/>
      <c r="IPT21" s="156"/>
      <c r="IPU21" s="156"/>
      <c r="IPV21" s="156"/>
      <c r="IPW21" s="156"/>
      <c r="IPX21" s="156"/>
      <c r="IPY21" s="156"/>
      <c r="IPZ21" s="156"/>
      <c r="IQA21" s="156"/>
      <c r="IQB21" s="156"/>
      <c r="IQC21" s="156"/>
      <c r="IQD21" s="156"/>
      <c r="IQE21" s="156"/>
      <c r="IQF21" s="156"/>
      <c r="IQG21" s="156"/>
      <c r="IQH21" s="156"/>
      <c r="IQI21" s="156"/>
      <c r="IQJ21" s="156"/>
      <c r="IQK21" s="156"/>
      <c r="IQL21" s="156"/>
      <c r="IQM21" s="156"/>
      <c r="IQN21" s="156"/>
      <c r="IQO21" s="156"/>
      <c r="IQP21" s="156"/>
      <c r="IQQ21" s="156"/>
      <c r="IQR21" s="156"/>
      <c r="IQS21" s="156"/>
      <c r="IQT21" s="156"/>
      <c r="IQU21" s="156"/>
      <c r="IQV21" s="156"/>
      <c r="IQW21" s="156"/>
      <c r="IQX21" s="156"/>
      <c r="IQY21" s="156"/>
      <c r="IQZ21" s="156"/>
      <c r="IRA21" s="156"/>
      <c r="IRB21" s="156"/>
      <c r="IRC21" s="156"/>
      <c r="IRD21" s="156"/>
      <c r="IRE21" s="156"/>
      <c r="IRF21" s="156"/>
      <c r="IRG21" s="156"/>
      <c r="IRH21" s="156"/>
      <c r="IRI21" s="156"/>
      <c r="IRJ21" s="156"/>
      <c r="IRK21" s="156"/>
      <c r="IRL21" s="156"/>
      <c r="IRM21" s="156"/>
      <c r="IRN21" s="156"/>
      <c r="IRO21" s="156"/>
      <c r="IRP21" s="156"/>
      <c r="IRQ21" s="156"/>
      <c r="IRR21" s="156"/>
      <c r="IRS21" s="156"/>
      <c r="IRT21" s="156"/>
      <c r="IRU21" s="156"/>
      <c r="IRV21" s="156"/>
      <c r="IRW21" s="156"/>
      <c r="IRX21" s="156"/>
      <c r="IRY21" s="156"/>
      <c r="IRZ21" s="156"/>
      <c r="ISA21" s="156"/>
      <c r="ISB21" s="156"/>
      <c r="ISC21" s="156"/>
      <c r="ISD21" s="156"/>
      <c r="ISE21" s="156"/>
      <c r="ISF21" s="156"/>
      <c r="ISG21" s="156"/>
      <c r="ISH21" s="156"/>
      <c r="ISI21" s="156"/>
      <c r="ISJ21" s="156"/>
      <c r="ISK21" s="156"/>
      <c r="ISL21" s="156"/>
      <c r="ISM21" s="156"/>
      <c r="ISN21" s="156"/>
      <c r="ISO21" s="156"/>
      <c r="ISP21" s="156"/>
      <c r="ISQ21" s="156"/>
      <c r="ISR21" s="156"/>
      <c r="ISS21" s="156"/>
      <c r="IST21" s="156"/>
      <c r="ISU21" s="156"/>
      <c r="ISV21" s="156"/>
      <c r="ISW21" s="156"/>
      <c r="ISX21" s="156"/>
      <c r="ISY21" s="156"/>
      <c r="ISZ21" s="156"/>
      <c r="ITA21" s="156"/>
      <c r="ITB21" s="156"/>
      <c r="ITC21" s="156"/>
      <c r="ITD21" s="156"/>
      <c r="ITE21" s="156"/>
      <c r="ITF21" s="156"/>
      <c r="ITG21" s="156"/>
      <c r="ITH21" s="156"/>
      <c r="ITI21" s="156"/>
      <c r="ITJ21" s="156"/>
      <c r="ITK21" s="156"/>
      <c r="ITL21" s="156"/>
      <c r="ITM21" s="156"/>
      <c r="ITN21" s="156"/>
      <c r="ITO21" s="156"/>
      <c r="ITP21" s="156"/>
      <c r="ITQ21" s="156"/>
      <c r="ITR21" s="156"/>
      <c r="ITS21" s="156"/>
      <c r="ITT21" s="156"/>
      <c r="ITU21" s="156"/>
      <c r="ITV21" s="156"/>
      <c r="ITW21" s="156"/>
      <c r="ITX21" s="156"/>
      <c r="ITY21" s="156"/>
      <c r="ITZ21" s="156"/>
      <c r="IUA21" s="156"/>
      <c r="IUB21" s="156"/>
      <c r="IUC21" s="156"/>
      <c r="IUD21" s="156"/>
      <c r="IUE21" s="156"/>
      <c r="IUF21" s="156"/>
      <c r="IUG21" s="156"/>
      <c r="IUH21" s="156"/>
      <c r="IUI21" s="156"/>
      <c r="IUJ21" s="156"/>
      <c r="IUK21" s="156"/>
      <c r="IUL21" s="156"/>
      <c r="IUM21" s="156"/>
      <c r="IUN21" s="156"/>
      <c r="IUO21" s="156"/>
      <c r="IUP21" s="156"/>
      <c r="IUQ21" s="156"/>
      <c r="IUR21" s="156"/>
      <c r="IUS21" s="156"/>
      <c r="IUT21" s="156"/>
      <c r="IUU21" s="156"/>
      <c r="IUV21" s="156"/>
      <c r="IUW21" s="156"/>
      <c r="IUX21" s="156"/>
      <c r="IUY21" s="156"/>
      <c r="IUZ21" s="156"/>
      <c r="IVA21" s="156"/>
      <c r="IVB21" s="156"/>
      <c r="IVC21" s="156"/>
      <c r="IVD21" s="156"/>
      <c r="IVE21" s="156"/>
      <c r="IVF21" s="156"/>
      <c r="IVG21" s="156"/>
      <c r="IVH21" s="156"/>
      <c r="IVI21" s="156"/>
      <c r="IVJ21" s="156"/>
      <c r="IVK21" s="156"/>
      <c r="IVL21" s="156"/>
      <c r="IVM21" s="156"/>
      <c r="IVN21" s="156"/>
      <c r="IVO21" s="156"/>
      <c r="IVP21" s="156"/>
      <c r="IVQ21" s="156"/>
      <c r="IVR21" s="156"/>
      <c r="IVS21" s="156"/>
      <c r="IVT21" s="156"/>
      <c r="IVU21" s="156"/>
      <c r="IVV21" s="156"/>
      <c r="IVW21" s="156"/>
      <c r="IVX21" s="156"/>
      <c r="IVY21" s="156"/>
      <c r="IVZ21" s="156"/>
      <c r="IWA21" s="156"/>
      <c r="IWB21" s="156"/>
      <c r="IWC21" s="156"/>
      <c r="IWD21" s="156"/>
      <c r="IWE21" s="156"/>
      <c r="IWF21" s="156"/>
      <c r="IWG21" s="156"/>
      <c r="IWH21" s="156"/>
      <c r="IWI21" s="156"/>
      <c r="IWJ21" s="156"/>
      <c r="IWK21" s="156"/>
      <c r="IWL21" s="156"/>
      <c r="IWM21" s="156"/>
      <c r="IWN21" s="156"/>
      <c r="IWO21" s="156"/>
      <c r="IWP21" s="156"/>
      <c r="IWQ21" s="156"/>
      <c r="IWR21" s="156"/>
      <c r="IWS21" s="156"/>
      <c r="IWT21" s="156"/>
      <c r="IWU21" s="156"/>
      <c r="IWV21" s="156"/>
      <c r="IWW21" s="156"/>
      <c r="IWX21" s="156"/>
      <c r="IWY21" s="156"/>
      <c r="IWZ21" s="156"/>
      <c r="IXA21" s="156"/>
      <c r="IXB21" s="156"/>
      <c r="IXC21" s="156"/>
      <c r="IXD21" s="156"/>
      <c r="IXE21" s="156"/>
      <c r="IXF21" s="156"/>
      <c r="IXG21" s="156"/>
      <c r="IXH21" s="156"/>
      <c r="IXI21" s="156"/>
      <c r="IXJ21" s="156"/>
      <c r="IXK21" s="156"/>
      <c r="IXL21" s="156"/>
      <c r="IXM21" s="156"/>
      <c r="IXN21" s="156"/>
      <c r="IXO21" s="156"/>
      <c r="IXP21" s="156"/>
      <c r="IXQ21" s="156"/>
      <c r="IXR21" s="156"/>
      <c r="IXS21" s="156"/>
      <c r="IXT21" s="156"/>
      <c r="IXU21" s="156"/>
      <c r="IXV21" s="156"/>
      <c r="IXW21" s="156"/>
      <c r="IXX21" s="156"/>
      <c r="IXY21" s="156"/>
      <c r="IXZ21" s="156"/>
      <c r="IYA21" s="156"/>
      <c r="IYB21" s="156"/>
      <c r="IYC21" s="156"/>
      <c r="IYD21" s="156"/>
      <c r="IYE21" s="156"/>
      <c r="IYF21" s="156"/>
      <c r="IYG21" s="156"/>
      <c r="IYH21" s="156"/>
      <c r="IYI21" s="156"/>
      <c r="IYJ21" s="156"/>
      <c r="IYK21" s="156"/>
      <c r="IYL21" s="156"/>
      <c r="IYM21" s="156"/>
      <c r="IYN21" s="156"/>
      <c r="IYO21" s="156"/>
      <c r="IYP21" s="156"/>
      <c r="IYQ21" s="156"/>
      <c r="IYR21" s="156"/>
      <c r="IYS21" s="156"/>
      <c r="IYT21" s="156"/>
      <c r="IYU21" s="156"/>
      <c r="IYV21" s="156"/>
      <c r="IYW21" s="156"/>
      <c r="IYX21" s="156"/>
      <c r="IYY21" s="156"/>
      <c r="IYZ21" s="156"/>
      <c r="IZA21" s="156"/>
      <c r="IZB21" s="156"/>
      <c r="IZC21" s="156"/>
      <c r="IZD21" s="156"/>
      <c r="IZE21" s="156"/>
      <c r="IZF21" s="156"/>
      <c r="IZG21" s="156"/>
      <c r="IZH21" s="156"/>
      <c r="IZI21" s="156"/>
      <c r="IZJ21" s="156"/>
      <c r="IZK21" s="156"/>
      <c r="IZL21" s="156"/>
      <c r="IZM21" s="156"/>
      <c r="IZN21" s="156"/>
      <c r="IZO21" s="156"/>
      <c r="IZP21" s="156"/>
      <c r="IZQ21" s="156"/>
      <c r="IZR21" s="156"/>
      <c r="IZS21" s="156"/>
      <c r="IZT21" s="156"/>
      <c r="IZU21" s="156"/>
      <c r="IZV21" s="156"/>
      <c r="IZW21" s="156"/>
      <c r="IZX21" s="156"/>
      <c r="IZY21" s="156"/>
      <c r="IZZ21" s="156"/>
      <c r="JAA21" s="156"/>
      <c r="JAB21" s="156"/>
      <c r="JAC21" s="156"/>
      <c r="JAD21" s="156"/>
      <c r="JAE21" s="156"/>
      <c r="JAF21" s="156"/>
      <c r="JAG21" s="156"/>
      <c r="JAH21" s="156"/>
      <c r="JAI21" s="156"/>
      <c r="JAJ21" s="156"/>
      <c r="JAK21" s="156"/>
      <c r="JAL21" s="156"/>
      <c r="JAM21" s="156"/>
      <c r="JAN21" s="156"/>
      <c r="JAO21" s="156"/>
      <c r="JAP21" s="156"/>
      <c r="JAQ21" s="156"/>
      <c r="JAR21" s="156"/>
      <c r="JAS21" s="156"/>
      <c r="JAT21" s="156"/>
      <c r="JAU21" s="156"/>
      <c r="JAV21" s="156"/>
      <c r="JAW21" s="156"/>
      <c r="JAX21" s="156"/>
      <c r="JAY21" s="156"/>
      <c r="JAZ21" s="156"/>
      <c r="JBA21" s="156"/>
      <c r="JBB21" s="156"/>
      <c r="JBC21" s="156"/>
      <c r="JBD21" s="156"/>
      <c r="JBE21" s="156"/>
      <c r="JBF21" s="156"/>
      <c r="JBG21" s="156"/>
      <c r="JBH21" s="156"/>
      <c r="JBI21" s="156"/>
      <c r="JBJ21" s="156"/>
      <c r="JBK21" s="156"/>
      <c r="JBL21" s="156"/>
      <c r="JBM21" s="156"/>
      <c r="JBN21" s="156"/>
      <c r="JBO21" s="156"/>
      <c r="JBP21" s="156"/>
      <c r="JBQ21" s="156"/>
      <c r="JBR21" s="156"/>
      <c r="JBS21" s="156"/>
      <c r="JBT21" s="156"/>
      <c r="JBU21" s="156"/>
      <c r="JBV21" s="156"/>
      <c r="JBW21" s="156"/>
      <c r="JBX21" s="156"/>
      <c r="JBY21" s="156"/>
      <c r="JBZ21" s="156"/>
      <c r="JCA21" s="156"/>
      <c r="JCB21" s="156"/>
      <c r="JCC21" s="156"/>
      <c r="JCD21" s="156"/>
      <c r="JCE21" s="156"/>
      <c r="JCF21" s="156"/>
      <c r="JCG21" s="156"/>
      <c r="JCH21" s="156"/>
      <c r="JCI21" s="156"/>
      <c r="JCJ21" s="156"/>
      <c r="JCK21" s="156"/>
      <c r="JCL21" s="156"/>
      <c r="JCM21" s="156"/>
      <c r="JCN21" s="156"/>
      <c r="JCO21" s="156"/>
      <c r="JCP21" s="156"/>
      <c r="JCQ21" s="156"/>
      <c r="JCR21" s="156"/>
      <c r="JCS21" s="156"/>
      <c r="JCT21" s="156"/>
      <c r="JCU21" s="156"/>
      <c r="JCV21" s="156"/>
      <c r="JCW21" s="156"/>
      <c r="JCX21" s="156"/>
      <c r="JCY21" s="156"/>
      <c r="JCZ21" s="156"/>
      <c r="JDA21" s="156"/>
      <c r="JDB21" s="156"/>
      <c r="JDC21" s="156"/>
      <c r="JDD21" s="156"/>
      <c r="JDE21" s="156"/>
      <c r="JDF21" s="156"/>
      <c r="JDG21" s="156"/>
      <c r="JDH21" s="156"/>
      <c r="JDI21" s="156"/>
      <c r="JDJ21" s="156"/>
      <c r="JDK21" s="156"/>
      <c r="JDL21" s="156"/>
      <c r="JDM21" s="156"/>
      <c r="JDN21" s="156"/>
      <c r="JDO21" s="156"/>
      <c r="JDP21" s="156"/>
      <c r="JDQ21" s="156"/>
      <c r="JDR21" s="156"/>
      <c r="JDS21" s="156"/>
      <c r="JDT21" s="156"/>
      <c r="JDU21" s="156"/>
      <c r="JDV21" s="156"/>
      <c r="JDW21" s="156"/>
      <c r="JDX21" s="156"/>
      <c r="JDY21" s="156"/>
      <c r="JDZ21" s="156"/>
      <c r="JEA21" s="156"/>
      <c r="JEB21" s="156"/>
      <c r="JEC21" s="156"/>
      <c r="JED21" s="156"/>
      <c r="JEE21" s="156"/>
      <c r="JEF21" s="156"/>
      <c r="JEG21" s="156"/>
      <c r="JEH21" s="156"/>
      <c r="JEI21" s="156"/>
      <c r="JEJ21" s="156"/>
      <c r="JEK21" s="156"/>
      <c r="JEL21" s="156"/>
      <c r="JEM21" s="156"/>
      <c r="JEN21" s="156"/>
      <c r="JEO21" s="156"/>
      <c r="JEP21" s="156"/>
      <c r="JEQ21" s="156"/>
      <c r="JER21" s="156"/>
      <c r="JES21" s="156"/>
      <c r="JET21" s="156"/>
      <c r="JEU21" s="156"/>
      <c r="JEV21" s="156"/>
      <c r="JEW21" s="156"/>
      <c r="JEX21" s="156"/>
      <c r="JEY21" s="156"/>
      <c r="JEZ21" s="156"/>
      <c r="JFA21" s="156"/>
      <c r="JFB21" s="156"/>
      <c r="JFC21" s="156"/>
      <c r="JFD21" s="156"/>
      <c r="JFE21" s="156"/>
      <c r="JFF21" s="156"/>
      <c r="JFG21" s="156"/>
      <c r="JFH21" s="156"/>
      <c r="JFI21" s="156"/>
      <c r="JFJ21" s="156"/>
      <c r="JFK21" s="156"/>
      <c r="JFL21" s="156"/>
      <c r="JFM21" s="156"/>
      <c r="JFN21" s="156"/>
      <c r="JFO21" s="156"/>
      <c r="JFP21" s="156"/>
      <c r="JFQ21" s="156"/>
      <c r="JFR21" s="156"/>
      <c r="JFS21" s="156"/>
      <c r="JFT21" s="156"/>
      <c r="JFU21" s="156"/>
      <c r="JFV21" s="156"/>
      <c r="JFW21" s="156"/>
      <c r="JFX21" s="156"/>
      <c r="JFY21" s="156"/>
      <c r="JFZ21" s="156"/>
      <c r="JGA21" s="156"/>
      <c r="JGB21" s="156"/>
      <c r="JGC21" s="156"/>
      <c r="JGD21" s="156"/>
      <c r="JGE21" s="156"/>
      <c r="JGF21" s="156"/>
      <c r="JGG21" s="156"/>
      <c r="JGH21" s="156"/>
      <c r="JGI21" s="156"/>
      <c r="JGJ21" s="156"/>
      <c r="JGK21" s="156"/>
      <c r="JGL21" s="156"/>
      <c r="JGM21" s="156"/>
      <c r="JGN21" s="156"/>
      <c r="JGO21" s="156"/>
      <c r="JGP21" s="156"/>
      <c r="JGQ21" s="156"/>
      <c r="JGR21" s="156"/>
      <c r="JGS21" s="156"/>
      <c r="JGT21" s="156"/>
      <c r="JGU21" s="156"/>
      <c r="JGV21" s="156"/>
      <c r="JGW21" s="156"/>
      <c r="JGX21" s="156"/>
      <c r="JGY21" s="156"/>
      <c r="JGZ21" s="156"/>
      <c r="JHA21" s="156"/>
      <c r="JHB21" s="156"/>
      <c r="JHC21" s="156"/>
      <c r="JHD21" s="156"/>
      <c r="JHE21" s="156"/>
      <c r="JHF21" s="156"/>
      <c r="JHG21" s="156"/>
      <c r="JHH21" s="156"/>
      <c r="JHI21" s="156"/>
      <c r="JHJ21" s="156"/>
      <c r="JHK21" s="156"/>
      <c r="JHL21" s="156"/>
      <c r="JHM21" s="156"/>
      <c r="JHN21" s="156"/>
      <c r="JHO21" s="156"/>
      <c r="JHP21" s="156"/>
      <c r="JHQ21" s="156"/>
      <c r="JHR21" s="156"/>
      <c r="JHS21" s="156"/>
      <c r="JHT21" s="156"/>
      <c r="JHU21" s="156"/>
      <c r="JHV21" s="156"/>
      <c r="JHW21" s="156"/>
      <c r="JHX21" s="156"/>
      <c r="JHY21" s="156"/>
      <c r="JHZ21" s="156"/>
      <c r="JIA21" s="156"/>
      <c r="JIB21" s="156"/>
      <c r="JIC21" s="156"/>
      <c r="JID21" s="156"/>
      <c r="JIE21" s="156"/>
      <c r="JIF21" s="156"/>
      <c r="JIG21" s="156"/>
      <c r="JIH21" s="156"/>
      <c r="JII21" s="156"/>
      <c r="JIJ21" s="156"/>
      <c r="JIK21" s="156"/>
      <c r="JIL21" s="156"/>
      <c r="JIM21" s="156"/>
      <c r="JIN21" s="156"/>
      <c r="JIO21" s="156"/>
      <c r="JIP21" s="156"/>
      <c r="JIQ21" s="156"/>
      <c r="JIR21" s="156"/>
      <c r="JIS21" s="156"/>
      <c r="JIT21" s="156"/>
      <c r="JIU21" s="156"/>
      <c r="JIV21" s="156"/>
      <c r="JIW21" s="156"/>
      <c r="JIX21" s="156"/>
      <c r="JIY21" s="156"/>
      <c r="JIZ21" s="156"/>
      <c r="JJA21" s="156"/>
      <c r="JJB21" s="156"/>
      <c r="JJC21" s="156"/>
      <c r="JJD21" s="156"/>
      <c r="JJE21" s="156"/>
      <c r="JJF21" s="156"/>
      <c r="JJG21" s="156"/>
      <c r="JJH21" s="156"/>
      <c r="JJI21" s="156"/>
      <c r="JJJ21" s="156"/>
      <c r="JJK21" s="156"/>
      <c r="JJL21" s="156"/>
      <c r="JJM21" s="156"/>
      <c r="JJN21" s="156"/>
      <c r="JJO21" s="156"/>
      <c r="JJP21" s="156"/>
      <c r="JJQ21" s="156"/>
      <c r="JJR21" s="156"/>
      <c r="JJS21" s="156"/>
      <c r="JJT21" s="156"/>
      <c r="JJU21" s="156"/>
      <c r="JJV21" s="156"/>
      <c r="JJW21" s="156"/>
      <c r="JJX21" s="156"/>
      <c r="JJY21" s="156"/>
      <c r="JJZ21" s="156"/>
      <c r="JKA21" s="156"/>
      <c r="JKB21" s="156"/>
      <c r="JKC21" s="156"/>
      <c r="JKD21" s="156"/>
      <c r="JKE21" s="156"/>
      <c r="JKF21" s="156"/>
      <c r="JKG21" s="156"/>
      <c r="JKH21" s="156"/>
      <c r="JKI21" s="156"/>
      <c r="JKJ21" s="156"/>
      <c r="JKK21" s="156"/>
      <c r="JKL21" s="156"/>
      <c r="JKM21" s="156"/>
      <c r="JKN21" s="156"/>
      <c r="JKO21" s="156"/>
      <c r="JKP21" s="156"/>
      <c r="JKQ21" s="156"/>
      <c r="JKR21" s="156"/>
      <c r="JKS21" s="156"/>
      <c r="JKT21" s="156"/>
      <c r="JKU21" s="156"/>
      <c r="JKV21" s="156"/>
      <c r="JKW21" s="156"/>
      <c r="JKX21" s="156"/>
      <c r="JKY21" s="156"/>
      <c r="JKZ21" s="156"/>
      <c r="JLA21" s="156"/>
      <c r="JLB21" s="156"/>
      <c r="JLC21" s="156"/>
      <c r="JLD21" s="156"/>
      <c r="JLE21" s="156"/>
      <c r="JLF21" s="156"/>
      <c r="JLG21" s="156"/>
      <c r="JLH21" s="156"/>
      <c r="JLI21" s="156"/>
      <c r="JLJ21" s="156"/>
      <c r="JLK21" s="156"/>
      <c r="JLL21" s="156"/>
      <c r="JLM21" s="156"/>
      <c r="JLN21" s="156"/>
      <c r="JLO21" s="156"/>
      <c r="JLP21" s="156"/>
      <c r="JLQ21" s="156"/>
      <c r="JLR21" s="156"/>
      <c r="JLS21" s="156"/>
      <c r="JLT21" s="156"/>
      <c r="JLU21" s="156"/>
      <c r="JLV21" s="156"/>
      <c r="JLW21" s="156"/>
      <c r="JLX21" s="156"/>
      <c r="JLY21" s="156"/>
      <c r="JLZ21" s="156"/>
      <c r="JMA21" s="156"/>
      <c r="JMB21" s="156"/>
      <c r="JMC21" s="156"/>
      <c r="JMD21" s="156"/>
      <c r="JME21" s="156"/>
      <c r="JMF21" s="156"/>
      <c r="JMG21" s="156"/>
      <c r="JMH21" s="156"/>
      <c r="JMI21" s="156"/>
      <c r="JMJ21" s="156"/>
      <c r="JMK21" s="156"/>
      <c r="JML21" s="156"/>
      <c r="JMM21" s="156"/>
      <c r="JMN21" s="156"/>
      <c r="JMO21" s="156"/>
      <c r="JMP21" s="156"/>
      <c r="JMQ21" s="156"/>
      <c r="JMR21" s="156"/>
      <c r="JMS21" s="156"/>
      <c r="JMT21" s="156"/>
      <c r="JMU21" s="156"/>
      <c r="JMV21" s="156"/>
      <c r="JMW21" s="156"/>
      <c r="JMX21" s="156"/>
      <c r="JMY21" s="156"/>
      <c r="JMZ21" s="156"/>
      <c r="JNA21" s="156"/>
      <c r="JNB21" s="156"/>
      <c r="JNC21" s="156"/>
      <c r="JND21" s="156"/>
      <c r="JNE21" s="156"/>
      <c r="JNF21" s="156"/>
      <c r="JNG21" s="156"/>
      <c r="JNH21" s="156"/>
      <c r="JNI21" s="156"/>
      <c r="JNJ21" s="156"/>
      <c r="JNK21" s="156"/>
      <c r="JNL21" s="156"/>
      <c r="JNM21" s="156"/>
      <c r="JNN21" s="156"/>
      <c r="JNO21" s="156"/>
      <c r="JNP21" s="156"/>
      <c r="JNQ21" s="156"/>
      <c r="JNR21" s="156"/>
      <c r="JNS21" s="156"/>
      <c r="JNT21" s="156"/>
      <c r="JNU21" s="156"/>
      <c r="JNV21" s="156"/>
      <c r="JNW21" s="156"/>
      <c r="JNX21" s="156"/>
      <c r="JNY21" s="156"/>
      <c r="JNZ21" s="156"/>
      <c r="JOA21" s="156"/>
      <c r="JOB21" s="156"/>
      <c r="JOC21" s="156"/>
      <c r="JOD21" s="156"/>
      <c r="JOE21" s="156"/>
      <c r="JOF21" s="156"/>
      <c r="JOG21" s="156"/>
      <c r="JOH21" s="156"/>
      <c r="JOI21" s="156"/>
      <c r="JOJ21" s="156"/>
      <c r="JOK21" s="156"/>
      <c r="JOL21" s="156"/>
      <c r="JOM21" s="156"/>
      <c r="JON21" s="156"/>
      <c r="JOO21" s="156"/>
      <c r="JOP21" s="156"/>
      <c r="JOQ21" s="156"/>
      <c r="JOR21" s="156"/>
      <c r="JOS21" s="156"/>
      <c r="JOT21" s="156"/>
      <c r="JOU21" s="156"/>
      <c r="JOV21" s="156"/>
      <c r="JOW21" s="156"/>
      <c r="JOX21" s="156"/>
      <c r="JOY21" s="156"/>
      <c r="JOZ21" s="156"/>
      <c r="JPA21" s="156"/>
      <c r="JPB21" s="156"/>
      <c r="JPC21" s="156"/>
      <c r="JPD21" s="156"/>
      <c r="JPE21" s="156"/>
      <c r="JPF21" s="156"/>
      <c r="JPG21" s="156"/>
      <c r="JPH21" s="156"/>
      <c r="JPI21" s="156"/>
      <c r="JPJ21" s="156"/>
      <c r="JPK21" s="156"/>
      <c r="JPL21" s="156"/>
      <c r="JPM21" s="156"/>
      <c r="JPN21" s="156"/>
      <c r="JPO21" s="156"/>
      <c r="JPP21" s="156"/>
      <c r="JPQ21" s="156"/>
      <c r="JPR21" s="156"/>
      <c r="JPS21" s="156"/>
      <c r="JPT21" s="156"/>
      <c r="JPU21" s="156"/>
      <c r="JPV21" s="156"/>
      <c r="JPW21" s="156"/>
      <c r="JPX21" s="156"/>
      <c r="JPY21" s="156"/>
      <c r="JPZ21" s="156"/>
      <c r="JQA21" s="156"/>
      <c r="JQB21" s="156"/>
      <c r="JQC21" s="156"/>
      <c r="JQD21" s="156"/>
      <c r="JQE21" s="156"/>
      <c r="JQF21" s="156"/>
      <c r="JQG21" s="156"/>
      <c r="JQH21" s="156"/>
      <c r="JQI21" s="156"/>
      <c r="JQJ21" s="156"/>
      <c r="JQK21" s="156"/>
      <c r="JQL21" s="156"/>
      <c r="JQM21" s="156"/>
      <c r="JQN21" s="156"/>
      <c r="JQO21" s="156"/>
      <c r="JQP21" s="156"/>
      <c r="JQQ21" s="156"/>
      <c r="JQR21" s="156"/>
      <c r="JQS21" s="156"/>
      <c r="JQT21" s="156"/>
      <c r="JQU21" s="156"/>
      <c r="JQV21" s="156"/>
      <c r="JQW21" s="156"/>
      <c r="JQX21" s="156"/>
      <c r="JQY21" s="156"/>
      <c r="JQZ21" s="156"/>
      <c r="JRA21" s="156"/>
      <c r="JRB21" s="156"/>
      <c r="JRC21" s="156"/>
      <c r="JRD21" s="156"/>
      <c r="JRE21" s="156"/>
      <c r="JRF21" s="156"/>
      <c r="JRG21" s="156"/>
      <c r="JRH21" s="156"/>
      <c r="JRI21" s="156"/>
      <c r="JRJ21" s="156"/>
      <c r="JRK21" s="156"/>
      <c r="JRL21" s="156"/>
      <c r="JRM21" s="156"/>
      <c r="JRN21" s="156"/>
      <c r="JRO21" s="156"/>
      <c r="JRP21" s="156"/>
      <c r="JRQ21" s="156"/>
      <c r="JRR21" s="156"/>
      <c r="JRS21" s="156"/>
      <c r="JRT21" s="156"/>
      <c r="JRU21" s="156"/>
      <c r="JRV21" s="156"/>
      <c r="JRW21" s="156"/>
      <c r="JRX21" s="156"/>
      <c r="JRY21" s="156"/>
      <c r="JRZ21" s="156"/>
      <c r="JSA21" s="156"/>
      <c r="JSB21" s="156"/>
      <c r="JSC21" s="156"/>
      <c r="JSD21" s="156"/>
      <c r="JSE21" s="156"/>
      <c r="JSF21" s="156"/>
      <c r="JSG21" s="156"/>
      <c r="JSH21" s="156"/>
      <c r="JSI21" s="156"/>
      <c r="JSJ21" s="156"/>
      <c r="JSK21" s="156"/>
      <c r="JSL21" s="156"/>
      <c r="JSM21" s="156"/>
      <c r="JSN21" s="156"/>
      <c r="JSO21" s="156"/>
      <c r="JSP21" s="156"/>
      <c r="JSQ21" s="156"/>
      <c r="JSR21" s="156"/>
      <c r="JSS21" s="156"/>
      <c r="JST21" s="156"/>
      <c r="JSU21" s="156"/>
      <c r="JSV21" s="156"/>
      <c r="JSW21" s="156"/>
      <c r="JSX21" s="156"/>
      <c r="JSY21" s="156"/>
      <c r="JSZ21" s="156"/>
      <c r="JTA21" s="156"/>
      <c r="JTB21" s="156"/>
      <c r="JTC21" s="156"/>
      <c r="JTD21" s="156"/>
      <c r="JTE21" s="156"/>
      <c r="JTF21" s="156"/>
      <c r="JTG21" s="156"/>
      <c r="JTH21" s="156"/>
      <c r="JTI21" s="156"/>
      <c r="JTJ21" s="156"/>
      <c r="JTK21" s="156"/>
      <c r="JTL21" s="156"/>
      <c r="JTM21" s="156"/>
      <c r="JTN21" s="156"/>
      <c r="JTO21" s="156"/>
      <c r="JTP21" s="156"/>
      <c r="JTQ21" s="156"/>
      <c r="JTR21" s="156"/>
      <c r="JTS21" s="156"/>
      <c r="JTT21" s="156"/>
      <c r="JTU21" s="156"/>
      <c r="JTV21" s="156"/>
      <c r="JTW21" s="156"/>
      <c r="JTX21" s="156"/>
      <c r="JTY21" s="156"/>
      <c r="JTZ21" s="156"/>
      <c r="JUA21" s="156"/>
      <c r="JUB21" s="156"/>
      <c r="JUC21" s="156"/>
      <c r="JUD21" s="156"/>
      <c r="JUE21" s="156"/>
      <c r="JUF21" s="156"/>
      <c r="JUG21" s="156"/>
      <c r="JUH21" s="156"/>
      <c r="JUI21" s="156"/>
      <c r="JUJ21" s="156"/>
      <c r="JUK21" s="156"/>
      <c r="JUL21" s="156"/>
      <c r="JUM21" s="156"/>
      <c r="JUN21" s="156"/>
      <c r="JUO21" s="156"/>
      <c r="JUP21" s="156"/>
      <c r="JUQ21" s="156"/>
      <c r="JUR21" s="156"/>
      <c r="JUS21" s="156"/>
      <c r="JUT21" s="156"/>
      <c r="JUU21" s="156"/>
      <c r="JUV21" s="156"/>
      <c r="JUW21" s="156"/>
      <c r="JUX21" s="156"/>
      <c r="JUY21" s="156"/>
      <c r="JUZ21" s="156"/>
      <c r="JVA21" s="156"/>
      <c r="JVB21" s="156"/>
      <c r="JVC21" s="156"/>
      <c r="JVD21" s="156"/>
      <c r="JVE21" s="156"/>
      <c r="JVF21" s="156"/>
      <c r="JVG21" s="156"/>
      <c r="JVH21" s="156"/>
      <c r="JVI21" s="156"/>
      <c r="JVJ21" s="156"/>
      <c r="JVK21" s="156"/>
      <c r="JVL21" s="156"/>
      <c r="JVM21" s="156"/>
      <c r="JVN21" s="156"/>
      <c r="JVO21" s="156"/>
      <c r="JVP21" s="156"/>
      <c r="JVQ21" s="156"/>
      <c r="JVR21" s="156"/>
      <c r="JVS21" s="156"/>
      <c r="JVT21" s="156"/>
      <c r="JVU21" s="156"/>
      <c r="JVV21" s="156"/>
      <c r="JVW21" s="156"/>
      <c r="JVX21" s="156"/>
      <c r="JVY21" s="156"/>
      <c r="JVZ21" s="156"/>
      <c r="JWA21" s="156"/>
      <c r="JWB21" s="156"/>
      <c r="JWC21" s="156"/>
      <c r="JWD21" s="156"/>
      <c r="JWE21" s="156"/>
      <c r="JWF21" s="156"/>
      <c r="JWG21" s="156"/>
      <c r="JWH21" s="156"/>
      <c r="JWI21" s="156"/>
      <c r="JWJ21" s="156"/>
      <c r="JWK21" s="156"/>
      <c r="JWL21" s="156"/>
      <c r="JWM21" s="156"/>
      <c r="JWN21" s="156"/>
      <c r="JWO21" s="156"/>
      <c r="JWP21" s="156"/>
      <c r="JWQ21" s="156"/>
      <c r="JWR21" s="156"/>
      <c r="JWS21" s="156"/>
      <c r="JWT21" s="156"/>
      <c r="JWU21" s="156"/>
      <c r="JWV21" s="156"/>
      <c r="JWW21" s="156"/>
      <c r="JWX21" s="156"/>
      <c r="JWY21" s="156"/>
      <c r="JWZ21" s="156"/>
      <c r="JXA21" s="156"/>
      <c r="JXB21" s="156"/>
      <c r="JXC21" s="156"/>
      <c r="JXD21" s="156"/>
      <c r="JXE21" s="156"/>
      <c r="JXF21" s="156"/>
      <c r="JXG21" s="156"/>
      <c r="JXH21" s="156"/>
      <c r="JXI21" s="156"/>
      <c r="JXJ21" s="156"/>
      <c r="JXK21" s="156"/>
      <c r="JXL21" s="156"/>
      <c r="JXM21" s="156"/>
      <c r="JXN21" s="156"/>
      <c r="JXO21" s="156"/>
      <c r="JXP21" s="156"/>
      <c r="JXQ21" s="156"/>
      <c r="JXR21" s="156"/>
      <c r="JXS21" s="156"/>
      <c r="JXT21" s="156"/>
      <c r="JXU21" s="156"/>
      <c r="JXV21" s="156"/>
      <c r="JXW21" s="156"/>
      <c r="JXX21" s="156"/>
      <c r="JXY21" s="156"/>
      <c r="JXZ21" s="156"/>
      <c r="JYA21" s="156"/>
      <c r="JYB21" s="156"/>
      <c r="JYC21" s="156"/>
      <c r="JYD21" s="156"/>
      <c r="JYE21" s="156"/>
      <c r="JYF21" s="156"/>
      <c r="JYG21" s="156"/>
      <c r="JYH21" s="156"/>
      <c r="JYI21" s="156"/>
      <c r="JYJ21" s="156"/>
      <c r="JYK21" s="156"/>
      <c r="JYL21" s="156"/>
      <c r="JYM21" s="156"/>
      <c r="JYN21" s="156"/>
      <c r="JYO21" s="156"/>
      <c r="JYP21" s="156"/>
      <c r="JYQ21" s="156"/>
      <c r="JYR21" s="156"/>
      <c r="JYS21" s="156"/>
      <c r="JYT21" s="156"/>
      <c r="JYU21" s="156"/>
      <c r="JYV21" s="156"/>
      <c r="JYW21" s="156"/>
      <c r="JYX21" s="156"/>
      <c r="JYY21" s="156"/>
      <c r="JYZ21" s="156"/>
      <c r="JZA21" s="156"/>
      <c r="JZB21" s="156"/>
      <c r="JZC21" s="156"/>
      <c r="JZD21" s="156"/>
      <c r="JZE21" s="156"/>
      <c r="JZF21" s="156"/>
      <c r="JZG21" s="156"/>
      <c r="JZH21" s="156"/>
      <c r="JZI21" s="156"/>
      <c r="JZJ21" s="156"/>
      <c r="JZK21" s="156"/>
      <c r="JZL21" s="156"/>
      <c r="JZM21" s="156"/>
      <c r="JZN21" s="156"/>
      <c r="JZO21" s="156"/>
      <c r="JZP21" s="156"/>
      <c r="JZQ21" s="156"/>
      <c r="JZR21" s="156"/>
      <c r="JZS21" s="156"/>
      <c r="JZT21" s="156"/>
      <c r="JZU21" s="156"/>
      <c r="JZV21" s="156"/>
      <c r="JZW21" s="156"/>
      <c r="JZX21" s="156"/>
      <c r="JZY21" s="156"/>
      <c r="JZZ21" s="156"/>
      <c r="KAA21" s="156"/>
      <c r="KAB21" s="156"/>
      <c r="KAC21" s="156"/>
      <c r="KAD21" s="156"/>
      <c r="KAE21" s="156"/>
      <c r="KAF21" s="156"/>
      <c r="KAG21" s="156"/>
      <c r="KAH21" s="156"/>
      <c r="KAI21" s="156"/>
      <c r="KAJ21" s="156"/>
      <c r="KAK21" s="156"/>
      <c r="KAL21" s="156"/>
      <c r="KAM21" s="156"/>
      <c r="KAN21" s="156"/>
      <c r="KAO21" s="156"/>
      <c r="KAP21" s="156"/>
      <c r="KAQ21" s="156"/>
      <c r="KAR21" s="156"/>
      <c r="KAS21" s="156"/>
      <c r="KAT21" s="156"/>
      <c r="KAU21" s="156"/>
      <c r="KAV21" s="156"/>
      <c r="KAW21" s="156"/>
      <c r="KAX21" s="156"/>
      <c r="KAY21" s="156"/>
      <c r="KAZ21" s="156"/>
      <c r="KBA21" s="156"/>
      <c r="KBB21" s="156"/>
      <c r="KBC21" s="156"/>
      <c r="KBD21" s="156"/>
      <c r="KBE21" s="156"/>
      <c r="KBF21" s="156"/>
      <c r="KBG21" s="156"/>
      <c r="KBH21" s="156"/>
      <c r="KBI21" s="156"/>
      <c r="KBJ21" s="156"/>
      <c r="KBK21" s="156"/>
      <c r="KBL21" s="156"/>
      <c r="KBM21" s="156"/>
      <c r="KBN21" s="156"/>
      <c r="KBO21" s="156"/>
      <c r="KBP21" s="156"/>
      <c r="KBQ21" s="156"/>
      <c r="KBR21" s="156"/>
      <c r="KBS21" s="156"/>
      <c r="KBT21" s="156"/>
      <c r="KBU21" s="156"/>
      <c r="KBV21" s="156"/>
      <c r="KBW21" s="156"/>
      <c r="KBX21" s="156"/>
      <c r="KBY21" s="156"/>
      <c r="KBZ21" s="156"/>
      <c r="KCA21" s="156"/>
      <c r="KCB21" s="156"/>
      <c r="KCC21" s="156"/>
      <c r="KCD21" s="156"/>
      <c r="KCE21" s="156"/>
      <c r="KCF21" s="156"/>
      <c r="KCG21" s="156"/>
      <c r="KCH21" s="156"/>
      <c r="KCI21" s="156"/>
      <c r="KCJ21" s="156"/>
      <c r="KCK21" s="156"/>
      <c r="KCL21" s="156"/>
      <c r="KCM21" s="156"/>
      <c r="KCN21" s="156"/>
      <c r="KCO21" s="156"/>
      <c r="KCP21" s="156"/>
      <c r="KCQ21" s="156"/>
      <c r="KCR21" s="156"/>
      <c r="KCS21" s="156"/>
      <c r="KCT21" s="156"/>
      <c r="KCU21" s="156"/>
      <c r="KCV21" s="156"/>
      <c r="KCW21" s="156"/>
      <c r="KCX21" s="156"/>
      <c r="KCY21" s="156"/>
      <c r="KCZ21" s="156"/>
      <c r="KDA21" s="156"/>
      <c r="KDB21" s="156"/>
      <c r="KDC21" s="156"/>
      <c r="KDD21" s="156"/>
      <c r="KDE21" s="156"/>
      <c r="KDF21" s="156"/>
      <c r="KDG21" s="156"/>
      <c r="KDH21" s="156"/>
      <c r="KDI21" s="156"/>
      <c r="KDJ21" s="156"/>
      <c r="KDK21" s="156"/>
      <c r="KDL21" s="156"/>
      <c r="KDM21" s="156"/>
      <c r="KDN21" s="156"/>
      <c r="KDO21" s="156"/>
      <c r="KDP21" s="156"/>
      <c r="KDQ21" s="156"/>
      <c r="KDR21" s="156"/>
      <c r="KDS21" s="156"/>
      <c r="KDT21" s="156"/>
      <c r="KDU21" s="156"/>
      <c r="KDV21" s="156"/>
      <c r="KDW21" s="156"/>
      <c r="KDX21" s="156"/>
      <c r="KDY21" s="156"/>
      <c r="KDZ21" s="156"/>
      <c r="KEA21" s="156"/>
      <c r="KEB21" s="156"/>
      <c r="KEC21" s="156"/>
      <c r="KED21" s="156"/>
      <c r="KEE21" s="156"/>
      <c r="KEF21" s="156"/>
      <c r="KEG21" s="156"/>
      <c r="KEH21" s="156"/>
      <c r="KEI21" s="156"/>
      <c r="KEJ21" s="156"/>
      <c r="KEK21" s="156"/>
      <c r="KEL21" s="156"/>
      <c r="KEM21" s="156"/>
      <c r="KEN21" s="156"/>
      <c r="KEO21" s="156"/>
      <c r="KEP21" s="156"/>
      <c r="KEQ21" s="156"/>
      <c r="KER21" s="156"/>
      <c r="KES21" s="156"/>
      <c r="KET21" s="156"/>
      <c r="KEU21" s="156"/>
      <c r="KEV21" s="156"/>
      <c r="KEW21" s="156"/>
      <c r="KEX21" s="156"/>
      <c r="KEY21" s="156"/>
      <c r="KEZ21" s="156"/>
      <c r="KFA21" s="156"/>
      <c r="KFB21" s="156"/>
      <c r="KFC21" s="156"/>
      <c r="KFD21" s="156"/>
      <c r="KFE21" s="156"/>
      <c r="KFF21" s="156"/>
      <c r="KFG21" s="156"/>
      <c r="KFH21" s="156"/>
      <c r="KFI21" s="156"/>
      <c r="KFJ21" s="156"/>
      <c r="KFK21" s="156"/>
      <c r="KFL21" s="156"/>
      <c r="KFM21" s="156"/>
      <c r="KFN21" s="156"/>
      <c r="KFO21" s="156"/>
      <c r="KFP21" s="156"/>
      <c r="KFQ21" s="156"/>
      <c r="KFR21" s="156"/>
      <c r="KFS21" s="156"/>
      <c r="KFT21" s="156"/>
      <c r="KFU21" s="156"/>
      <c r="KFV21" s="156"/>
      <c r="KFW21" s="156"/>
      <c r="KFX21" s="156"/>
      <c r="KFY21" s="156"/>
      <c r="KFZ21" s="156"/>
      <c r="KGA21" s="156"/>
      <c r="KGB21" s="156"/>
      <c r="KGC21" s="156"/>
      <c r="KGD21" s="156"/>
      <c r="KGE21" s="156"/>
      <c r="KGF21" s="156"/>
      <c r="KGG21" s="156"/>
      <c r="KGH21" s="156"/>
      <c r="KGI21" s="156"/>
      <c r="KGJ21" s="156"/>
      <c r="KGK21" s="156"/>
      <c r="KGL21" s="156"/>
      <c r="KGM21" s="156"/>
      <c r="KGN21" s="156"/>
      <c r="KGO21" s="156"/>
      <c r="KGP21" s="156"/>
      <c r="KGQ21" s="156"/>
      <c r="KGR21" s="156"/>
      <c r="KGS21" s="156"/>
      <c r="KGT21" s="156"/>
      <c r="KGU21" s="156"/>
      <c r="KGV21" s="156"/>
      <c r="KGW21" s="156"/>
      <c r="KGX21" s="156"/>
      <c r="KGY21" s="156"/>
      <c r="KGZ21" s="156"/>
      <c r="KHA21" s="156"/>
      <c r="KHB21" s="156"/>
      <c r="KHC21" s="156"/>
      <c r="KHD21" s="156"/>
      <c r="KHE21" s="156"/>
      <c r="KHF21" s="156"/>
      <c r="KHG21" s="156"/>
      <c r="KHH21" s="156"/>
      <c r="KHI21" s="156"/>
      <c r="KHJ21" s="156"/>
      <c r="KHK21" s="156"/>
      <c r="KHL21" s="156"/>
      <c r="KHM21" s="156"/>
      <c r="KHN21" s="156"/>
      <c r="KHO21" s="156"/>
      <c r="KHP21" s="156"/>
      <c r="KHQ21" s="156"/>
      <c r="KHR21" s="156"/>
      <c r="KHS21" s="156"/>
      <c r="KHT21" s="156"/>
      <c r="KHU21" s="156"/>
      <c r="KHV21" s="156"/>
      <c r="KHW21" s="156"/>
      <c r="KHX21" s="156"/>
      <c r="KHY21" s="156"/>
      <c r="KHZ21" s="156"/>
      <c r="KIA21" s="156"/>
      <c r="KIB21" s="156"/>
      <c r="KIC21" s="156"/>
      <c r="KID21" s="156"/>
      <c r="KIE21" s="156"/>
      <c r="KIF21" s="156"/>
      <c r="KIG21" s="156"/>
      <c r="KIH21" s="156"/>
      <c r="KII21" s="156"/>
      <c r="KIJ21" s="156"/>
      <c r="KIK21" s="156"/>
      <c r="KIL21" s="156"/>
      <c r="KIM21" s="156"/>
      <c r="KIN21" s="156"/>
      <c r="KIO21" s="156"/>
      <c r="KIP21" s="156"/>
      <c r="KIQ21" s="156"/>
      <c r="KIR21" s="156"/>
      <c r="KIS21" s="156"/>
      <c r="KIT21" s="156"/>
      <c r="KIU21" s="156"/>
      <c r="KIV21" s="156"/>
      <c r="KIW21" s="156"/>
      <c r="KIX21" s="156"/>
      <c r="KIY21" s="156"/>
      <c r="KIZ21" s="156"/>
      <c r="KJA21" s="156"/>
      <c r="KJB21" s="156"/>
      <c r="KJC21" s="156"/>
      <c r="KJD21" s="156"/>
      <c r="KJE21" s="156"/>
      <c r="KJF21" s="156"/>
      <c r="KJG21" s="156"/>
      <c r="KJH21" s="156"/>
      <c r="KJI21" s="156"/>
      <c r="KJJ21" s="156"/>
      <c r="KJK21" s="156"/>
      <c r="KJL21" s="156"/>
      <c r="KJM21" s="156"/>
      <c r="KJN21" s="156"/>
      <c r="KJO21" s="156"/>
      <c r="KJP21" s="156"/>
      <c r="KJQ21" s="156"/>
      <c r="KJR21" s="156"/>
      <c r="KJS21" s="156"/>
      <c r="KJT21" s="156"/>
      <c r="KJU21" s="156"/>
      <c r="KJV21" s="156"/>
      <c r="KJW21" s="156"/>
      <c r="KJX21" s="156"/>
      <c r="KJY21" s="156"/>
      <c r="KJZ21" s="156"/>
      <c r="KKA21" s="156"/>
      <c r="KKB21" s="156"/>
      <c r="KKC21" s="156"/>
      <c r="KKD21" s="156"/>
      <c r="KKE21" s="156"/>
      <c r="KKF21" s="156"/>
      <c r="KKG21" s="156"/>
      <c r="KKH21" s="156"/>
      <c r="KKI21" s="156"/>
      <c r="KKJ21" s="156"/>
      <c r="KKK21" s="156"/>
      <c r="KKL21" s="156"/>
      <c r="KKM21" s="156"/>
      <c r="KKN21" s="156"/>
      <c r="KKO21" s="156"/>
      <c r="KKP21" s="156"/>
      <c r="KKQ21" s="156"/>
      <c r="KKR21" s="156"/>
      <c r="KKS21" s="156"/>
      <c r="KKT21" s="156"/>
      <c r="KKU21" s="156"/>
      <c r="KKV21" s="156"/>
      <c r="KKW21" s="156"/>
      <c r="KKX21" s="156"/>
      <c r="KKY21" s="156"/>
      <c r="KKZ21" s="156"/>
      <c r="KLA21" s="156"/>
      <c r="KLB21" s="156"/>
      <c r="KLC21" s="156"/>
      <c r="KLD21" s="156"/>
      <c r="KLE21" s="156"/>
      <c r="KLF21" s="156"/>
      <c r="KLG21" s="156"/>
      <c r="KLH21" s="156"/>
      <c r="KLI21" s="156"/>
      <c r="KLJ21" s="156"/>
      <c r="KLK21" s="156"/>
      <c r="KLL21" s="156"/>
      <c r="KLM21" s="156"/>
      <c r="KLN21" s="156"/>
      <c r="KLO21" s="156"/>
      <c r="KLP21" s="156"/>
      <c r="KLQ21" s="156"/>
      <c r="KLR21" s="156"/>
      <c r="KLS21" s="156"/>
      <c r="KLT21" s="156"/>
      <c r="KLU21" s="156"/>
      <c r="KLV21" s="156"/>
      <c r="KLW21" s="156"/>
      <c r="KLX21" s="156"/>
      <c r="KLY21" s="156"/>
      <c r="KLZ21" s="156"/>
      <c r="KMA21" s="156"/>
      <c r="KMB21" s="156"/>
      <c r="KMC21" s="156"/>
      <c r="KMD21" s="156"/>
      <c r="KME21" s="156"/>
      <c r="KMF21" s="156"/>
      <c r="KMG21" s="156"/>
      <c r="KMH21" s="156"/>
      <c r="KMI21" s="156"/>
      <c r="KMJ21" s="156"/>
      <c r="KMK21" s="156"/>
      <c r="KML21" s="156"/>
      <c r="KMM21" s="156"/>
      <c r="KMN21" s="156"/>
      <c r="KMO21" s="156"/>
      <c r="KMP21" s="156"/>
      <c r="KMQ21" s="156"/>
      <c r="KMR21" s="156"/>
      <c r="KMS21" s="156"/>
      <c r="KMT21" s="156"/>
      <c r="KMU21" s="156"/>
      <c r="KMV21" s="156"/>
      <c r="KMW21" s="156"/>
      <c r="KMX21" s="156"/>
      <c r="KMY21" s="156"/>
      <c r="KMZ21" s="156"/>
      <c r="KNA21" s="156"/>
      <c r="KNB21" s="156"/>
      <c r="KNC21" s="156"/>
      <c r="KND21" s="156"/>
      <c r="KNE21" s="156"/>
      <c r="KNF21" s="156"/>
      <c r="KNG21" s="156"/>
      <c r="KNH21" s="156"/>
      <c r="KNI21" s="156"/>
      <c r="KNJ21" s="156"/>
      <c r="KNK21" s="156"/>
      <c r="KNL21" s="156"/>
      <c r="KNM21" s="156"/>
      <c r="KNN21" s="156"/>
      <c r="KNO21" s="156"/>
      <c r="KNP21" s="156"/>
      <c r="KNQ21" s="156"/>
      <c r="KNR21" s="156"/>
      <c r="KNS21" s="156"/>
      <c r="KNT21" s="156"/>
      <c r="KNU21" s="156"/>
      <c r="KNV21" s="156"/>
      <c r="KNW21" s="156"/>
      <c r="KNX21" s="156"/>
      <c r="KNY21" s="156"/>
      <c r="KNZ21" s="156"/>
      <c r="KOA21" s="156"/>
      <c r="KOB21" s="156"/>
      <c r="KOC21" s="156"/>
      <c r="KOD21" s="156"/>
      <c r="KOE21" s="156"/>
      <c r="KOF21" s="156"/>
      <c r="KOG21" s="156"/>
      <c r="KOH21" s="156"/>
      <c r="KOI21" s="156"/>
      <c r="KOJ21" s="156"/>
      <c r="KOK21" s="156"/>
      <c r="KOL21" s="156"/>
      <c r="KOM21" s="156"/>
      <c r="KON21" s="156"/>
      <c r="KOO21" s="156"/>
      <c r="KOP21" s="156"/>
      <c r="KOQ21" s="156"/>
      <c r="KOR21" s="156"/>
      <c r="KOS21" s="156"/>
      <c r="KOT21" s="156"/>
      <c r="KOU21" s="156"/>
      <c r="KOV21" s="156"/>
      <c r="KOW21" s="156"/>
      <c r="KOX21" s="156"/>
      <c r="KOY21" s="156"/>
      <c r="KOZ21" s="156"/>
      <c r="KPA21" s="156"/>
      <c r="KPB21" s="156"/>
      <c r="KPC21" s="156"/>
      <c r="KPD21" s="156"/>
      <c r="KPE21" s="156"/>
      <c r="KPF21" s="156"/>
      <c r="KPG21" s="156"/>
      <c r="KPH21" s="156"/>
      <c r="KPI21" s="156"/>
      <c r="KPJ21" s="156"/>
      <c r="KPK21" s="156"/>
      <c r="KPL21" s="156"/>
      <c r="KPM21" s="156"/>
      <c r="KPN21" s="156"/>
      <c r="KPO21" s="156"/>
      <c r="KPP21" s="156"/>
      <c r="KPQ21" s="156"/>
      <c r="KPR21" s="156"/>
      <c r="KPS21" s="156"/>
      <c r="KPT21" s="156"/>
      <c r="KPU21" s="156"/>
      <c r="KPV21" s="156"/>
      <c r="KPW21" s="156"/>
      <c r="KPX21" s="156"/>
      <c r="KPY21" s="156"/>
      <c r="KPZ21" s="156"/>
      <c r="KQA21" s="156"/>
      <c r="KQB21" s="156"/>
      <c r="KQC21" s="156"/>
      <c r="KQD21" s="156"/>
      <c r="KQE21" s="156"/>
      <c r="KQF21" s="156"/>
      <c r="KQG21" s="156"/>
      <c r="KQH21" s="156"/>
      <c r="KQI21" s="156"/>
      <c r="KQJ21" s="156"/>
      <c r="KQK21" s="156"/>
      <c r="KQL21" s="156"/>
      <c r="KQM21" s="156"/>
      <c r="KQN21" s="156"/>
      <c r="KQO21" s="156"/>
      <c r="KQP21" s="156"/>
      <c r="KQQ21" s="156"/>
      <c r="KQR21" s="156"/>
      <c r="KQS21" s="156"/>
      <c r="KQT21" s="156"/>
      <c r="KQU21" s="156"/>
      <c r="KQV21" s="156"/>
      <c r="KQW21" s="156"/>
      <c r="KQX21" s="156"/>
      <c r="KQY21" s="156"/>
      <c r="KQZ21" s="156"/>
      <c r="KRA21" s="156"/>
      <c r="KRB21" s="156"/>
      <c r="KRC21" s="156"/>
      <c r="KRD21" s="156"/>
      <c r="KRE21" s="156"/>
      <c r="KRF21" s="156"/>
      <c r="KRG21" s="156"/>
      <c r="KRH21" s="156"/>
      <c r="KRI21" s="156"/>
      <c r="KRJ21" s="156"/>
      <c r="KRK21" s="156"/>
      <c r="KRL21" s="156"/>
      <c r="KRM21" s="156"/>
      <c r="KRN21" s="156"/>
      <c r="KRO21" s="156"/>
      <c r="KRP21" s="156"/>
      <c r="KRQ21" s="156"/>
      <c r="KRR21" s="156"/>
      <c r="KRS21" s="156"/>
      <c r="KRT21" s="156"/>
      <c r="KRU21" s="156"/>
      <c r="KRV21" s="156"/>
      <c r="KRW21" s="156"/>
      <c r="KRX21" s="156"/>
      <c r="KRY21" s="156"/>
      <c r="KRZ21" s="156"/>
      <c r="KSA21" s="156"/>
      <c r="KSB21" s="156"/>
      <c r="KSC21" s="156"/>
      <c r="KSD21" s="156"/>
      <c r="KSE21" s="156"/>
      <c r="KSF21" s="156"/>
      <c r="KSG21" s="156"/>
      <c r="KSH21" s="156"/>
      <c r="KSI21" s="156"/>
      <c r="KSJ21" s="156"/>
      <c r="KSK21" s="156"/>
      <c r="KSL21" s="156"/>
      <c r="KSM21" s="156"/>
      <c r="KSN21" s="156"/>
      <c r="KSO21" s="156"/>
      <c r="KSP21" s="156"/>
      <c r="KSQ21" s="156"/>
      <c r="KSR21" s="156"/>
      <c r="KSS21" s="156"/>
      <c r="KST21" s="156"/>
      <c r="KSU21" s="156"/>
      <c r="KSV21" s="156"/>
      <c r="KSW21" s="156"/>
      <c r="KSX21" s="156"/>
      <c r="KSY21" s="156"/>
      <c r="KSZ21" s="156"/>
      <c r="KTA21" s="156"/>
      <c r="KTB21" s="156"/>
      <c r="KTC21" s="156"/>
      <c r="KTD21" s="156"/>
      <c r="KTE21" s="156"/>
      <c r="KTF21" s="156"/>
      <c r="KTG21" s="156"/>
      <c r="KTH21" s="156"/>
      <c r="KTI21" s="156"/>
      <c r="KTJ21" s="156"/>
      <c r="KTK21" s="156"/>
      <c r="KTL21" s="156"/>
      <c r="KTM21" s="156"/>
      <c r="KTN21" s="156"/>
      <c r="KTO21" s="156"/>
      <c r="KTP21" s="156"/>
      <c r="KTQ21" s="156"/>
      <c r="KTR21" s="156"/>
      <c r="KTS21" s="156"/>
      <c r="KTT21" s="156"/>
      <c r="KTU21" s="156"/>
      <c r="KTV21" s="156"/>
      <c r="KTW21" s="156"/>
      <c r="KTX21" s="156"/>
      <c r="KTY21" s="156"/>
      <c r="KTZ21" s="156"/>
      <c r="KUA21" s="156"/>
      <c r="KUB21" s="156"/>
      <c r="KUC21" s="156"/>
      <c r="KUD21" s="156"/>
      <c r="KUE21" s="156"/>
      <c r="KUF21" s="156"/>
      <c r="KUG21" s="156"/>
      <c r="KUH21" s="156"/>
      <c r="KUI21" s="156"/>
      <c r="KUJ21" s="156"/>
      <c r="KUK21" s="156"/>
      <c r="KUL21" s="156"/>
      <c r="KUM21" s="156"/>
      <c r="KUN21" s="156"/>
      <c r="KUO21" s="156"/>
      <c r="KUP21" s="156"/>
      <c r="KUQ21" s="156"/>
      <c r="KUR21" s="156"/>
      <c r="KUS21" s="156"/>
      <c r="KUT21" s="156"/>
      <c r="KUU21" s="156"/>
      <c r="KUV21" s="156"/>
      <c r="KUW21" s="156"/>
      <c r="KUX21" s="156"/>
      <c r="KUY21" s="156"/>
      <c r="KUZ21" s="156"/>
      <c r="KVA21" s="156"/>
      <c r="KVB21" s="156"/>
      <c r="KVC21" s="156"/>
      <c r="KVD21" s="156"/>
      <c r="KVE21" s="156"/>
      <c r="KVF21" s="156"/>
      <c r="KVG21" s="156"/>
      <c r="KVH21" s="156"/>
      <c r="KVI21" s="156"/>
      <c r="KVJ21" s="156"/>
      <c r="KVK21" s="156"/>
      <c r="KVL21" s="156"/>
      <c r="KVM21" s="156"/>
      <c r="KVN21" s="156"/>
      <c r="KVO21" s="156"/>
      <c r="KVP21" s="156"/>
      <c r="KVQ21" s="156"/>
      <c r="KVR21" s="156"/>
      <c r="KVS21" s="156"/>
      <c r="KVT21" s="156"/>
      <c r="KVU21" s="156"/>
      <c r="KVV21" s="156"/>
      <c r="KVW21" s="156"/>
      <c r="KVX21" s="156"/>
      <c r="KVY21" s="156"/>
      <c r="KVZ21" s="156"/>
      <c r="KWA21" s="156"/>
      <c r="KWB21" s="156"/>
      <c r="KWC21" s="156"/>
      <c r="KWD21" s="156"/>
      <c r="KWE21" s="156"/>
      <c r="KWF21" s="156"/>
      <c r="KWG21" s="156"/>
      <c r="KWH21" s="156"/>
      <c r="KWI21" s="156"/>
      <c r="KWJ21" s="156"/>
      <c r="KWK21" s="156"/>
      <c r="KWL21" s="156"/>
      <c r="KWM21" s="156"/>
      <c r="KWN21" s="156"/>
      <c r="KWO21" s="156"/>
      <c r="KWP21" s="156"/>
      <c r="KWQ21" s="156"/>
      <c r="KWR21" s="156"/>
      <c r="KWS21" s="156"/>
      <c r="KWT21" s="156"/>
      <c r="KWU21" s="156"/>
      <c r="KWV21" s="156"/>
      <c r="KWW21" s="156"/>
      <c r="KWX21" s="156"/>
      <c r="KWY21" s="156"/>
      <c r="KWZ21" s="156"/>
      <c r="KXA21" s="156"/>
      <c r="KXB21" s="156"/>
      <c r="KXC21" s="156"/>
      <c r="KXD21" s="156"/>
      <c r="KXE21" s="156"/>
      <c r="KXF21" s="156"/>
      <c r="KXG21" s="156"/>
      <c r="KXH21" s="156"/>
      <c r="KXI21" s="156"/>
      <c r="KXJ21" s="156"/>
      <c r="KXK21" s="156"/>
      <c r="KXL21" s="156"/>
      <c r="KXM21" s="156"/>
      <c r="KXN21" s="156"/>
      <c r="KXO21" s="156"/>
      <c r="KXP21" s="156"/>
      <c r="KXQ21" s="156"/>
      <c r="KXR21" s="156"/>
      <c r="KXS21" s="156"/>
      <c r="KXT21" s="156"/>
      <c r="KXU21" s="156"/>
      <c r="KXV21" s="156"/>
      <c r="KXW21" s="156"/>
      <c r="KXX21" s="156"/>
      <c r="KXY21" s="156"/>
      <c r="KXZ21" s="156"/>
      <c r="KYA21" s="156"/>
      <c r="KYB21" s="156"/>
      <c r="KYC21" s="156"/>
      <c r="KYD21" s="156"/>
      <c r="KYE21" s="156"/>
      <c r="KYF21" s="156"/>
      <c r="KYG21" s="156"/>
      <c r="KYH21" s="156"/>
      <c r="KYI21" s="156"/>
      <c r="KYJ21" s="156"/>
      <c r="KYK21" s="156"/>
      <c r="KYL21" s="156"/>
      <c r="KYM21" s="156"/>
      <c r="KYN21" s="156"/>
      <c r="KYO21" s="156"/>
      <c r="KYP21" s="156"/>
      <c r="KYQ21" s="156"/>
      <c r="KYR21" s="156"/>
      <c r="KYS21" s="156"/>
      <c r="KYT21" s="156"/>
      <c r="KYU21" s="156"/>
      <c r="KYV21" s="156"/>
      <c r="KYW21" s="156"/>
      <c r="KYX21" s="156"/>
      <c r="KYY21" s="156"/>
      <c r="KYZ21" s="156"/>
      <c r="KZA21" s="156"/>
      <c r="KZB21" s="156"/>
      <c r="KZC21" s="156"/>
      <c r="KZD21" s="156"/>
      <c r="KZE21" s="156"/>
      <c r="KZF21" s="156"/>
      <c r="KZG21" s="156"/>
      <c r="KZH21" s="156"/>
      <c r="KZI21" s="156"/>
      <c r="KZJ21" s="156"/>
      <c r="KZK21" s="156"/>
      <c r="KZL21" s="156"/>
      <c r="KZM21" s="156"/>
      <c r="KZN21" s="156"/>
      <c r="KZO21" s="156"/>
      <c r="KZP21" s="156"/>
      <c r="KZQ21" s="156"/>
      <c r="KZR21" s="156"/>
      <c r="KZS21" s="156"/>
      <c r="KZT21" s="156"/>
      <c r="KZU21" s="156"/>
      <c r="KZV21" s="156"/>
      <c r="KZW21" s="156"/>
      <c r="KZX21" s="156"/>
      <c r="KZY21" s="156"/>
      <c r="KZZ21" s="156"/>
      <c r="LAA21" s="156"/>
      <c r="LAB21" s="156"/>
      <c r="LAC21" s="156"/>
      <c r="LAD21" s="156"/>
      <c r="LAE21" s="156"/>
      <c r="LAF21" s="156"/>
      <c r="LAG21" s="156"/>
      <c r="LAH21" s="156"/>
      <c r="LAI21" s="156"/>
      <c r="LAJ21" s="156"/>
      <c r="LAK21" s="156"/>
      <c r="LAL21" s="156"/>
      <c r="LAM21" s="156"/>
      <c r="LAN21" s="156"/>
      <c r="LAO21" s="156"/>
      <c r="LAP21" s="156"/>
      <c r="LAQ21" s="156"/>
      <c r="LAR21" s="156"/>
      <c r="LAS21" s="156"/>
      <c r="LAT21" s="156"/>
      <c r="LAU21" s="156"/>
      <c r="LAV21" s="156"/>
      <c r="LAW21" s="156"/>
      <c r="LAX21" s="156"/>
      <c r="LAY21" s="156"/>
      <c r="LAZ21" s="156"/>
      <c r="LBA21" s="156"/>
      <c r="LBB21" s="156"/>
      <c r="LBC21" s="156"/>
      <c r="LBD21" s="156"/>
      <c r="LBE21" s="156"/>
      <c r="LBF21" s="156"/>
      <c r="LBG21" s="156"/>
      <c r="LBH21" s="156"/>
      <c r="LBI21" s="156"/>
      <c r="LBJ21" s="156"/>
      <c r="LBK21" s="156"/>
      <c r="LBL21" s="156"/>
      <c r="LBM21" s="156"/>
      <c r="LBN21" s="156"/>
      <c r="LBO21" s="156"/>
      <c r="LBP21" s="156"/>
      <c r="LBQ21" s="156"/>
      <c r="LBR21" s="156"/>
      <c r="LBS21" s="156"/>
      <c r="LBT21" s="156"/>
      <c r="LBU21" s="156"/>
      <c r="LBV21" s="156"/>
      <c r="LBW21" s="156"/>
      <c r="LBX21" s="156"/>
      <c r="LBY21" s="156"/>
      <c r="LBZ21" s="156"/>
      <c r="LCA21" s="156"/>
      <c r="LCB21" s="156"/>
      <c r="LCC21" s="156"/>
      <c r="LCD21" s="156"/>
      <c r="LCE21" s="156"/>
      <c r="LCF21" s="156"/>
      <c r="LCG21" s="156"/>
      <c r="LCH21" s="156"/>
      <c r="LCI21" s="156"/>
      <c r="LCJ21" s="156"/>
      <c r="LCK21" s="156"/>
      <c r="LCL21" s="156"/>
      <c r="LCM21" s="156"/>
      <c r="LCN21" s="156"/>
      <c r="LCO21" s="156"/>
      <c r="LCP21" s="156"/>
      <c r="LCQ21" s="156"/>
      <c r="LCR21" s="156"/>
      <c r="LCS21" s="156"/>
      <c r="LCT21" s="156"/>
      <c r="LCU21" s="156"/>
      <c r="LCV21" s="156"/>
      <c r="LCW21" s="156"/>
      <c r="LCX21" s="156"/>
      <c r="LCY21" s="156"/>
      <c r="LCZ21" s="156"/>
      <c r="LDA21" s="156"/>
      <c r="LDB21" s="156"/>
      <c r="LDC21" s="156"/>
      <c r="LDD21" s="156"/>
      <c r="LDE21" s="156"/>
      <c r="LDF21" s="156"/>
      <c r="LDG21" s="156"/>
      <c r="LDH21" s="156"/>
      <c r="LDI21" s="156"/>
      <c r="LDJ21" s="156"/>
      <c r="LDK21" s="156"/>
      <c r="LDL21" s="156"/>
      <c r="LDM21" s="156"/>
      <c r="LDN21" s="156"/>
      <c r="LDO21" s="156"/>
      <c r="LDP21" s="156"/>
      <c r="LDQ21" s="156"/>
      <c r="LDR21" s="156"/>
      <c r="LDS21" s="156"/>
      <c r="LDT21" s="156"/>
      <c r="LDU21" s="156"/>
      <c r="LDV21" s="156"/>
      <c r="LDW21" s="156"/>
      <c r="LDX21" s="156"/>
      <c r="LDY21" s="156"/>
      <c r="LDZ21" s="156"/>
      <c r="LEA21" s="156"/>
      <c r="LEB21" s="156"/>
      <c r="LEC21" s="156"/>
      <c r="LED21" s="156"/>
      <c r="LEE21" s="156"/>
      <c r="LEF21" s="156"/>
      <c r="LEG21" s="156"/>
      <c r="LEH21" s="156"/>
      <c r="LEI21" s="156"/>
      <c r="LEJ21" s="156"/>
      <c r="LEK21" s="156"/>
      <c r="LEL21" s="156"/>
      <c r="LEM21" s="156"/>
      <c r="LEN21" s="156"/>
      <c r="LEO21" s="156"/>
      <c r="LEP21" s="156"/>
      <c r="LEQ21" s="156"/>
      <c r="LER21" s="156"/>
      <c r="LES21" s="156"/>
      <c r="LET21" s="156"/>
      <c r="LEU21" s="156"/>
      <c r="LEV21" s="156"/>
      <c r="LEW21" s="156"/>
      <c r="LEX21" s="156"/>
      <c r="LEY21" s="156"/>
      <c r="LEZ21" s="156"/>
      <c r="LFA21" s="156"/>
      <c r="LFB21" s="156"/>
      <c r="LFC21" s="156"/>
      <c r="LFD21" s="156"/>
      <c r="LFE21" s="156"/>
      <c r="LFF21" s="156"/>
      <c r="LFG21" s="156"/>
      <c r="LFH21" s="156"/>
      <c r="LFI21" s="156"/>
      <c r="LFJ21" s="156"/>
      <c r="LFK21" s="156"/>
      <c r="LFL21" s="156"/>
      <c r="LFM21" s="156"/>
      <c r="LFN21" s="156"/>
      <c r="LFO21" s="156"/>
      <c r="LFP21" s="156"/>
      <c r="LFQ21" s="156"/>
      <c r="LFR21" s="156"/>
      <c r="LFS21" s="156"/>
      <c r="LFT21" s="156"/>
      <c r="LFU21" s="156"/>
      <c r="LFV21" s="156"/>
      <c r="LFW21" s="156"/>
      <c r="LFX21" s="156"/>
      <c r="LFY21" s="156"/>
      <c r="LFZ21" s="156"/>
      <c r="LGA21" s="156"/>
      <c r="LGB21" s="156"/>
      <c r="LGC21" s="156"/>
      <c r="LGD21" s="156"/>
      <c r="LGE21" s="156"/>
      <c r="LGF21" s="156"/>
      <c r="LGG21" s="156"/>
      <c r="LGH21" s="156"/>
      <c r="LGI21" s="156"/>
      <c r="LGJ21" s="156"/>
      <c r="LGK21" s="156"/>
      <c r="LGL21" s="156"/>
      <c r="LGM21" s="156"/>
      <c r="LGN21" s="156"/>
      <c r="LGO21" s="156"/>
      <c r="LGP21" s="156"/>
      <c r="LGQ21" s="156"/>
      <c r="LGR21" s="156"/>
      <c r="LGS21" s="156"/>
      <c r="LGT21" s="156"/>
      <c r="LGU21" s="156"/>
      <c r="LGV21" s="156"/>
      <c r="LGW21" s="156"/>
      <c r="LGX21" s="156"/>
      <c r="LGY21" s="156"/>
      <c r="LGZ21" s="156"/>
      <c r="LHA21" s="156"/>
      <c r="LHB21" s="156"/>
      <c r="LHC21" s="156"/>
      <c r="LHD21" s="156"/>
      <c r="LHE21" s="156"/>
      <c r="LHF21" s="156"/>
      <c r="LHG21" s="156"/>
      <c r="LHH21" s="156"/>
      <c r="LHI21" s="156"/>
      <c r="LHJ21" s="156"/>
      <c r="LHK21" s="156"/>
      <c r="LHL21" s="156"/>
      <c r="LHM21" s="156"/>
      <c r="LHN21" s="156"/>
      <c r="LHO21" s="156"/>
      <c r="LHP21" s="156"/>
      <c r="LHQ21" s="156"/>
      <c r="LHR21" s="156"/>
      <c r="LHS21" s="156"/>
      <c r="LHT21" s="156"/>
      <c r="LHU21" s="156"/>
      <c r="LHV21" s="156"/>
      <c r="LHW21" s="156"/>
      <c r="LHX21" s="156"/>
      <c r="LHY21" s="156"/>
      <c r="LHZ21" s="156"/>
      <c r="LIA21" s="156"/>
      <c r="LIB21" s="156"/>
      <c r="LIC21" s="156"/>
      <c r="LID21" s="156"/>
      <c r="LIE21" s="156"/>
      <c r="LIF21" s="156"/>
      <c r="LIG21" s="156"/>
      <c r="LIH21" s="156"/>
      <c r="LII21" s="156"/>
      <c r="LIJ21" s="156"/>
      <c r="LIK21" s="156"/>
      <c r="LIL21" s="156"/>
      <c r="LIM21" s="156"/>
      <c r="LIN21" s="156"/>
      <c r="LIO21" s="156"/>
      <c r="LIP21" s="156"/>
      <c r="LIQ21" s="156"/>
      <c r="LIR21" s="156"/>
      <c r="LIS21" s="156"/>
      <c r="LIT21" s="156"/>
      <c r="LIU21" s="156"/>
      <c r="LIV21" s="156"/>
      <c r="LIW21" s="156"/>
      <c r="LIX21" s="156"/>
      <c r="LIY21" s="156"/>
      <c r="LIZ21" s="156"/>
      <c r="LJA21" s="156"/>
      <c r="LJB21" s="156"/>
      <c r="LJC21" s="156"/>
      <c r="LJD21" s="156"/>
      <c r="LJE21" s="156"/>
      <c r="LJF21" s="156"/>
      <c r="LJG21" s="156"/>
      <c r="LJH21" s="156"/>
      <c r="LJI21" s="156"/>
      <c r="LJJ21" s="156"/>
      <c r="LJK21" s="156"/>
      <c r="LJL21" s="156"/>
      <c r="LJM21" s="156"/>
      <c r="LJN21" s="156"/>
      <c r="LJO21" s="156"/>
      <c r="LJP21" s="156"/>
      <c r="LJQ21" s="156"/>
      <c r="LJR21" s="156"/>
      <c r="LJS21" s="156"/>
      <c r="LJT21" s="156"/>
      <c r="LJU21" s="156"/>
      <c r="LJV21" s="156"/>
      <c r="LJW21" s="156"/>
      <c r="LJX21" s="156"/>
      <c r="LJY21" s="156"/>
      <c r="LJZ21" s="156"/>
      <c r="LKA21" s="156"/>
      <c r="LKB21" s="156"/>
      <c r="LKC21" s="156"/>
      <c r="LKD21" s="156"/>
      <c r="LKE21" s="156"/>
      <c r="LKF21" s="156"/>
      <c r="LKG21" s="156"/>
      <c r="LKH21" s="156"/>
      <c r="LKI21" s="156"/>
      <c r="LKJ21" s="156"/>
      <c r="LKK21" s="156"/>
      <c r="LKL21" s="156"/>
      <c r="LKM21" s="156"/>
      <c r="LKN21" s="156"/>
      <c r="LKO21" s="156"/>
      <c r="LKP21" s="156"/>
      <c r="LKQ21" s="156"/>
      <c r="LKR21" s="156"/>
      <c r="LKS21" s="156"/>
      <c r="LKT21" s="156"/>
      <c r="LKU21" s="156"/>
      <c r="LKV21" s="156"/>
      <c r="LKW21" s="156"/>
      <c r="LKX21" s="156"/>
      <c r="LKY21" s="156"/>
      <c r="LKZ21" s="156"/>
      <c r="LLA21" s="156"/>
      <c r="LLB21" s="156"/>
      <c r="LLC21" s="156"/>
      <c r="LLD21" s="156"/>
      <c r="LLE21" s="156"/>
      <c r="LLF21" s="156"/>
      <c r="LLG21" s="156"/>
      <c r="LLH21" s="156"/>
      <c r="LLI21" s="156"/>
      <c r="LLJ21" s="156"/>
      <c r="LLK21" s="156"/>
      <c r="LLL21" s="156"/>
      <c r="LLM21" s="156"/>
      <c r="LLN21" s="156"/>
      <c r="LLO21" s="156"/>
      <c r="LLP21" s="156"/>
      <c r="LLQ21" s="156"/>
      <c r="LLR21" s="156"/>
      <c r="LLS21" s="156"/>
      <c r="LLT21" s="156"/>
      <c r="LLU21" s="156"/>
      <c r="LLV21" s="156"/>
      <c r="LLW21" s="156"/>
      <c r="LLX21" s="156"/>
      <c r="LLY21" s="156"/>
      <c r="LLZ21" s="156"/>
      <c r="LMA21" s="156"/>
      <c r="LMB21" s="156"/>
      <c r="LMC21" s="156"/>
      <c r="LMD21" s="156"/>
      <c r="LME21" s="156"/>
      <c r="LMF21" s="156"/>
      <c r="LMG21" s="156"/>
      <c r="LMH21" s="156"/>
      <c r="LMI21" s="156"/>
      <c r="LMJ21" s="156"/>
      <c r="LMK21" s="156"/>
      <c r="LML21" s="156"/>
      <c r="LMM21" s="156"/>
      <c r="LMN21" s="156"/>
      <c r="LMO21" s="156"/>
      <c r="LMP21" s="156"/>
      <c r="LMQ21" s="156"/>
      <c r="LMR21" s="156"/>
      <c r="LMS21" s="156"/>
      <c r="LMT21" s="156"/>
      <c r="LMU21" s="156"/>
      <c r="LMV21" s="156"/>
      <c r="LMW21" s="156"/>
      <c r="LMX21" s="156"/>
      <c r="LMY21" s="156"/>
      <c r="LMZ21" s="156"/>
      <c r="LNA21" s="156"/>
      <c r="LNB21" s="156"/>
      <c r="LNC21" s="156"/>
      <c r="LND21" s="156"/>
      <c r="LNE21" s="156"/>
      <c r="LNF21" s="156"/>
      <c r="LNG21" s="156"/>
      <c r="LNH21" s="156"/>
      <c r="LNI21" s="156"/>
      <c r="LNJ21" s="156"/>
      <c r="LNK21" s="156"/>
      <c r="LNL21" s="156"/>
      <c r="LNM21" s="156"/>
      <c r="LNN21" s="156"/>
      <c r="LNO21" s="156"/>
      <c r="LNP21" s="156"/>
      <c r="LNQ21" s="156"/>
      <c r="LNR21" s="156"/>
      <c r="LNS21" s="156"/>
      <c r="LNT21" s="156"/>
      <c r="LNU21" s="156"/>
      <c r="LNV21" s="156"/>
      <c r="LNW21" s="156"/>
      <c r="LNX21" s="156"/>
      <c r="LNY21" s="156"/>
      <c r="LNZ21" s="156"/>
      <c r="LOA21" s="156"/>
      <c r="LOB21" s="156"/>
      <c r="LOC21" s="156"/>
      <c r="LOD21" s="156"/>
      <c r="LOE21" s="156"/>
      <c r="LOF21" s="156"/>
      <c r="LOG21" s="156"/>
      <c r="LOH21" s="156"/>
      <c r="LOI21" s="156"/>
      <c r="LOJ21" s="156"/>
      <c r="LOK21" s="156"/>
      <c r="LOL21" s="156"/>
      <c r="LOM21" s="156"/>
      <c r="LON21" s="156"/>
      <c r="LOO21" s="156"/>
      <c r="LOP21" s="156"/>
      <c r="LOQ21" s="156"/>
      <c r="LOR21" s="156"/>
      <c r="LOS21" s="156"/>
      <c r="LOT21" s="156"/>
      <c r="LOU21" s="156"/>
      <c r="LOV21" s="156"/>
      <c r="LOW21" s="156"/>
      <c r="LOX21" s="156"/>
      <c r="LOY21" s="156"/>
      <c r="LOZ21" s="156"/>
      <c r="LPA21" s="156"/>
      <c r="LPB21" s="156"/>
      <c r="LPC21" s="156"/>
      <c r="LPD21" s="156"/>
      <c r="LPE21" s="156"/>
      <c r="LPF21" s="156"/>
      <c r="LPG21" s="156"/>
      <c r="LPH21" s="156"/>
      <c r="LPI21" s="156"/>
      <c r="LPJ21" s="156"/>
      <c r="LPK21" s="156"/>
      <c r="LPL21" s="156"/>
      <c r="LPM21" s="156"/>
      <c r="LPN21" s="156"/>
      <c r="LPO21" s="156"/>
      <c r="LPP21" s="156"/>
      <c r="LPQ21" s="156"/>
      <c r="LPR21" s="156"/>
      <c r="LPS21" s="156"/>
      <c r="LPT21" s="156"/>
      <c r="LPU21" s="156"/>
      <c r="LPV21" s="156"/>
      <c r="LPW21" s="156"/>
      <c r="LPX21" s="156"/>
      <c r="LPY21" s="156"/>
      <c r="LPZ21" s="156"/>
      <c r="LQA21" s="156"/>
      <c r="LQB21" s="156"/>
      <c r="LQC21" s="156"/>
      <c r="LQD21" s="156"/>
      <c r="LQE21" s="156"/>
      <c r="LQF21" s="156"/>
      <c r="LQG21" s="156"/>
      <c r="LQH21" s="156"/>
      <c r="LQI21" s="156"/>
      <c r="LQJ21" s="156"/>
      <c r="LQK21" s="156"/>
      <c r="LQL21" s="156"/>
      <c r="LQM21" s="156"/>
      <c r="LQN21" s="156"/>
      <c r="LQO21" s="156"/>
      <c r="LQP21" s="156"/>
      <c r="LQQ21" s="156"/>
      <c r="LQR21" s="156"/>
      <c r="LQS21" s="156"/>
      <c r="LQT21" s="156"/>
      <c r="LQU21" s="156"/>
      <c r="LQV21" s="156"/>
      <c r="LQW21" s="156"/>
      <c r="LQX21" s="156"/>
      <c r="LQY21" s="156"/>
      <c r="LQZ21" s="156"/>
      <c r="LRA21" s="156"/>
      <c r="LRB21" s="156"/>
      <c r="LRC21" s="156"/>
      <c r="LRD21" s="156"/>
      <c r="LRE21" s="156"/>
      <c r="LRF21" s="156"/>
      <c r="LRG21" s="156"/>
      <c r="LRH21" s="156"/>
      <c r="LRI21" s="156"/>
      <c r="LRJ21" s="156"/>
      <c r="LRK21" s="156"/>
      <c r="LRL21" s="156"/>
      <c r="LRM21" s="156"/>
      <c r="LRN21" s="156"/>
      <c r="LRO21" s="156"/>
      <c r="LRP21" s="156"/>
      <c r="LRQ21" s="156"/>
      <c r="LRR21" s="156"/>
      <c r="LRS21" s="156"/>
      <c r="LRT21" s="156"/>
      <c r="LRU21" s="156"/>
      <c r="LRV21" s="156"/>
      <c r="LRW21" s="156"/>
      <c r="LRX21" s="156"/>
      <c r="LRY21" s="156"/>
      <c r="LRZ21" s="156"/>
      <c r="LSA21" s="156"/>
      <c r="LSB21" s="156"/>
      <c r="LSC21" s="156"/>
      <c r="LSD21" s="156"/>
      <c r="LSE21" s="156"/>
      <c r="LSF21" s="156"/>
      <c r="LSG21" s="156"/>
      <c r="LSH21" s="156"/>
      <c r="LSI21" s="156"/>
      <c r="LSJ21" s="156"/>
      <c r="LSK21" s="156"/>
      <c r="LSL21" s="156"/>
      <c r="LSM21" s="156"/>
      <c r="LSN21" s="156"/>
      <c r="LSO21" s="156"/>
      <c r="LSP21" s="156"/>
      <c r="LSQ21" s="156"/>
      <c r="LSR21" s="156"/>
      <c r="LSS21" s="156"/>
      <c r="LST21" s="156"/>
      <c r="LSU21" s="156"/>
      <c r="LSV21" s="156"/>
      <c r="LSW21" s="156"/>
      <c r="LSX21" s="156"/>
      <c r="LSY21" s="156"/>
      <c r="LSZ21" s="156"/>
      <c r="LTA21" s="156"/>
      <c r="LTB21" s="156"/>
      <c r="LTC21" s="156"/>
      <c r="LTD21" s="156"/>
      <c r="LTE21" s="156"/>
      <c r="LTF21" s="156"/>
      <c r="LTG21" s="156"/>
      <c r="LTH21" s="156"/>
      <c r="LTI21" s="156"/>
      <c r="LTJ21" s="156"/>
      <c r="LTK21" s="156"/>
      <c r="LTL21" s="156"/>
      <c r="LTM21" s="156"/>
      <c r="LTN21" s="156"/>
      <c r="LTO21" s="156"/>
      <c r="LTP21" s="156"/>
      <c r="LTQ21" s="156"/>
      <c r="LTR21" s="156"/>
      <c r="LTS21" s="156"/>
      <c r="LTT21" s="156"/>
      <c r="LTU21" s="156"/>
      <c r="LTV21" s="156"/>
      <c r="LTW21" s="156"/>
      <c r="LTX21" s="156"/>
      <c r="LTY21" s="156"/>
      <c r="LTZ21" s="156"/>
      <c r="LUA21" s="156"/>
      <c r="LUB21" s="156"/>
      <c r="LUC21" s="156"/>
      <c r="LUD21" s="156"/>
      <c r="LUE21" s="156"/>
      <c r="LUF21" s="156"/>
      <c r="LUG21" s="156"/>
      <c r="LUH21" s="156"/>
      <c r="LUI21" s="156"/>
      <c r="LUJ21" s="156"/>
      <c r="LUK21" s="156"/>
      <c r="LUL21" s="156"/>
      <c r="LUM21" s="156"/>
      <c r="LUN21" s="156"/>
      <c r="LUO21" s="156"/>
      <c r="LUP21" s="156"/>
      <c r="LUQ21" s="156"/>
      <c r="LUR21" s="156"/>
      <c r="LUS21" s="156"/>
      <c r="LUT21" s="156"/>
      <c r="LUU21" s="156"/>
      <c r="LUV21" s="156"/>
      <c r="LUW21" s="156"/>
      <c r="LUX21" s="156"/>
      <c r="LUY21" s="156"/>
      <c r="LUZ21" s="156"/>
      <c r="LVA21" s="156"/>
      <c r="LVB21" s="156"/>
      <c r="LVC21" s="156"/>
      <c r="LVD21" s="156"/>
      <c r="LVE21" s="156"/>
      <c r="LVF21" s="156"/>
      <c r="LVG21" s="156"/>
      <c r="LVH21" s="156"/>
      <c r="LVI21" s="156"/>
      <c r="LVJ21" s="156"/>
      <c r="LVK21" s="156"/>
      <c r="LVL21" s="156"/>
      <c r="LVM21" s="156"/>
      <c r="LVN21" s="156"/>
      <c r="LVO21" s="156"/>
      <c r="LVP21" s="156"/>
      <c r="LVQ21" s="156"/>
      <c r="LVR21" s="156"/>
      <c r="LVS21" s="156"/>
      <c r="LVT21" s="156"/>
      <c r="LVU21" s="156"/>
      <c r="LVV21" s="156"/>
      <c r="LVW21" s="156"/>
      <c r="LVX21" s="156"/>
      <c r="LVY21" s="156"/>
      <c r="LVZ21" s="156"/>
      <c r="LWA21" s="156"/>
      <c r="LWB21" s="156"/>
      <c r="LWC21" s="156"/>
      <c r="LWD21" s="156"/>
      <c r="LWE21" s="156"/>
      <c r="LWF21" s="156"/>
      <c r="LWG21" s="156"/>
      <c r="LWH21" s="156"/>
      <c r="LWI21" s="156"/>
      <c r="LWJ21" s="156"/>
      <c r="LWK21" s="156"/>
      <c r="LWL21" s="156"/>
      <c r="LWM21" s="156"/>
      <c r="LWN21" s="156"/>
      <c r="LWO21" s="156"/>
      <c r="LWP21" s="156"/>
      <c r="LWQ21" s="156"/>
      <c r="LWR21" s="156"/>
      <c r="LWS21" s="156"/>
      <c r="LWT21" s="156"/>
      <c r="LWU21" s="156"/>
      <c r="LWV21" s="156"/>
      <c r="LWW21" s="156"/>
      <c r="LWX21" s="156"/>
      <c r="LWY21" s="156"/>
      <c r="LWZ21" s="156"/>
      <c r="LXA21" s="156"/>
      <c r="LXB21" s="156"/>
      <c r="LXC21" s="156"/>
      <c r="LXD21" s="156"/>
      <c r="LXE21" s="156"/>
      <c r="LXF21" s="156"/>
      <c r="LXG21" s="156"/>
      <c r="LXH21" s="156"/>
      <c r="LXI21" s="156"/>
      <c r="LXJ21" s="156"/>
      <c r="LXK21" s="156"/>
      <c r="LXL21" s="156"/>
      <c r="LXM21" s="156"/>
      <c r="LXN21" s="156"/>
      <c r="LXO21" s="156"/>
      <c r="LXP21" s="156"/>
      <c r="LXQ21" s="156"/>
      <c r="LXR21" s="156"/>
      <c r="LXS21" s="156"/>
      <c r="LXT21" s="156"/>
      <c r="LXU21" s="156"/>
      <c r="LXV21" s="156"/>
      <c r="LXW21" s="156"/>
      <c r="LXX21" s="156"/>
      <c r="LXY21" s="156"/>
      <c r="LXZ21" s="156"/>
      <c r="LYA21" s="156"/>
      <c r="LYB21" s="156"/>
      <c r="LYC21" s="156"/>
      <c r="LYD21" s="156"/>
      <c r="LYE21" s="156"/>
      <c r="LYF21" s="156"/>
      <c r="LYG21" s="156"/>
      <c r="LYH21" s="156"/>
      <c r="LYI21" s="156"/>
      <c r="LYJ21" s="156"/>
      <c r="LYK21" s="156"/>
      <c r="LYL21" s="156"/>
      <c r="LYM21" s="156"/>
      <c r="LYN21" s="156"/>
      <c r="LYO21" s="156"/>
      <c r="LYP21" s="156"/>
      <c r="LYQ21" s="156"/>
      <c r="LYR21" s="156"/>
      <c r="LYS21" s="156"/>
      <c r="LYT21" s="156"/>
      <c r="LYU21" s="156"/>
      <c r="LYV21" s="156"/>
      <c r="LYW21" s="156"/>
      <c r="LYX21" s="156"/>
      <c r="LYY21" s="156"/>
      <c r="LYZ21" s="156"/>
      <c r="LZA21" s="156"/>
      <c r="LZB21" s="156"/>
      <c r="LZC21" s="156"/>
      <c r="LZD21" s="156"/>
      <c r="LZE21" s="156"/>
      <c r="LZF21" s="156"/>
      <c r="LZG21" s="156"/>
      <c r="LZH21" s="156"/>
      <c r="LZI21" s="156"/>
      <c r="LZJ21" s="156"/>
      <c r="LZK21" s="156"/>
      <c r="LZL21" s="156"/>
      <c r="LZM21" s="156"/>
      <c r="LZN21" s="156"/>
      <c r="LZO21" s="156"/>
      <c r="LZP21" s="156"/>
      <c r="LZQ21" s="156"/>
      <c r="LZR21" s="156"/>
      <c r="LZS21" s="156"/>
      <c r="LZT21" s="156"/>
      <c r="LZU21" s="156"/>
      <c r="LZV21" s="156"/>
      <c r="LZW21" s="156"/>
      <c r="LZX21" s="156"/>
      <c r="LZY21" s="156"/>
      <c r="LZZ21" s="156"/>
      <c r="MAA21" s="156"/>
      <c r="MAB21" s="156"/>
      <c r="MAC21" s="156"/>
      <c r="MAD21" s="156"/>
      <c r="MAE21" s="156"/>
      <c r="MAF21" s="156"/>
      <c r="MAG21" s="156"/>
      <c r="MAH21" s="156"/>
      <c r="MAI21" s="156"/>
      <c r="MAJ21" s="156"/>
      <c r="MAK21" s="156"/>
      <c r="MAL21" s="156"/>
      <c r="MAM21" s="156"/>
      <c r="MAN21" s="156"/>
      <c r="MAO21" s="156"/>
      <c r="MAP21" s="156"/>
      <c r="MAQ21" s="156"/>
      <c r="MAR21" s="156"/>
      <c r="MAS21" s="156"/>
      <c r="MAT21" s="156"/>
      <c r="MAU21" s="156"/>
      <c r="MAV21" s="156"/>
      <c r="MAW21" s="156"/>
      <c r="MAX21" s="156"/>
      <c r="MAY21" s="156"/>
      <c r="MAZ21" s="156"/>
      <c r="MBA21" s="156"/>
      <c r="MBB21" s="156"/>
      <c r="MBC21" s="156"/>
      <c r="MBD21" s="156"/>
      <c r="MBE21" s="156"/>
      <c r="MBF21" s="156"/>
      <c r="MBG21" s="156"/>
      <c r="MBH21" s="156"/>
      <c r="MBI21" s="156"/>
      <c r="MBJ21" s="156"/>
      <c r="MBK21" s="156"/>
      <c r="MBL21" s="156"/>
      <c r="MBM21" s="156"/>
      <c r="MBN21" s="156"/>
      <c r="MBO21" s="156"/>
      <c r="MBP21" s="156"/>
      <c r="MBQ21" s="156"/>
      <c r="MBR21" s="156"/>
      <c r="MBS21" s="156"/>
      <c r="MBT21" s="156"/>
      <c r="MBU21" s="156"/>
      <c r="MBV21" s="156"/>
      <c r="MBW21" s="156"/>
      <c r="MBX21" s="156"/>
      <c r="MBY21" s="156"/>
      <c r="MBZ21" s="156"/>
      <c r="MCA21" s="156"/>
      <c r="MCB21" s="156"/>
      <c r="MCC21" s="156"/>
      <c r="MCD21" s="156"/>
      <c r="MCE21" s="156"/>
      <c r="MCF21" s="156"/>
      <c r="MCG21" s="156"/>
      <c r="MCH21" s="156"/>
      <c r="MCI21" s="156"/>
      <c r="MCJ21" s="156"/>
      <c r="MCK21" s="156"/>
      <c r="MCL21" s="156"/>
      <c r="MCM21" s="156"/>
      <c r="MCN21" s="156"/>
      <c r="MCO21" s="156"/>
      <c r="MCP21" s="156"/>
      <c r="MCQ21" s="156"/>
      <c r="MCR21" s="156"/>
      <c r="MCS21" s="156"/>
      <c r="MCT21" s="156"/>
      <c r="MCU21" s="156"/>
      <c r="MCV21" s="156"/>
      <c r="MCW21" s="156"/>
      <c r="MCX21" s="156"/>
      <c r="MCY21" s="156"/>
      <c r="MCZ21" s="156"/>
      <c r="MDA21" s="156"/>
      <c r="MDB21" s="156"/>
      <c r="MDC21" s="156"/>
      <c r="MDD21" s="156"/>
      <c r="MDE21" s="156"/>
      <c r="MDF21" s="156"/>
      <c r="MDG21" s="156"/>
      <c r="MDH21" s="156"/>
      <c r="MDI21" s="156"/>
      <c r="MDJ21" s="156"/>
      <c r="MDK21" s="156"/>
      <c r="MDL21" s="156"/>
      <c r="MDM21" s="156"/>
      <c r="MDN21" s="156"/>
      <c r="MDO21" s="156"/>
      <c r="MDP21" s="156"/>
      <c r="MDQ21" s="156"/>
      <c r="MDR21" s="156"/>
      <c r="MDS21" s="156"/>
      <c r="MDT21" s="156"/>
      <c r="MDU21" s="156"/>
      <c r="MDV21" s="156"/>
      <c r="MDW21" s="156"/>
      <c r="MDX21" s="156"/>
      <c r="MDY21" s="156"/>
      <c r="MDZ21" s="156"/>
      <c r="MEA21" s="156"/>
      <c r="MEB21" s="156"/>
      <c r="MEC21" s="156"/>
      <c r="MED21" s="156"/>
      <c r="MEE21" s="156"/>
      <c r="MEF21" s="156"/>
      <c r="MEG21" s="156"/>
      <c r="MEH21" s="156"/>
      <c r="MEI21" s="156"/>
      <c r="MEJ21" s="156"/>
      <c r="MEK21" s="156"/>
      <c r="MEL21" s="156"/>
      <c r="MEM21" s="156"/>
      <c r="MEN21" s="156"/>
      <c r="MEO21" s="156"/>
      <c r="MEP21" s="156"/>
      <c r="MEQ21" s="156"/>
      <c r="MER21" s="156"/>
      <c r="MES21" s="156"/>
      <c r="MET21" s="156"/>
      <c r="MEU21" s="156"/>
      <c r="MEV21" s="156"/>
      <c r="MEW21" s="156"/>
      <c r="MEX21" s="156"/>
      <c r="MEY21" s="156"/>
      <c r="MEZ21" s="156"/>
      <c r="MFA21" s="156"/>
      <c r="MFB21" s="156"/>
      <c r="MFC21" s="156"/>
      <c r="MFD21" s="156"/>
      <c r="MFE21" s="156"/>
      <c r="MFF21" s="156"/>
      <c r="MFG21" s="156"/>
      <c r="MFH21" s="156"/>
      <c r="MFI21" s="156"/>
      <c r="MFJ21" s="156"/>
      <c r="MFK21" s="156"/>
      <c r="MFL21" s="156"/>
      <c r="MFM21" s="156"/>
      <c r="MFN21" s="156"/>
      <c r="MFO21" s="156"/>
      <c r="MFP21" s="156"/>
      <c r="MFQ21" s="156"/>
      <c r="MFR21" s="156"/>
      <c r="MFS21" s="156"/>
      <c r="MFT21" s="156"/>
      <c r="MFU21" s="156"/>
      <c r="MFV21" s="156"/>
      <c r="MFW21" s="156"/>
      <c r="MFX21" s="156"/>
      <c r="MFY21" s="156"/>
      <c r="MFZ21" s="156"/>
      <c r="MGA21" s="156"/>
      <c r="MGB21" s="156"/>
      <c r="MGC21" s="156"/>
      <c r="MGD21" s="156"/>
      <c r="MGE21" s="156"/>
      <c r="MGF21" s="156"/>
      <c r="MGG21" s="156"/>
      <c r="MGH21" s="156"/>
      <c r="MGI21" s="156"/>
      <c r="MGJ21" s="156"/>
      <c r="MGK21" s="156"/>
      <c r="MGL21" s="156"/>
      <c r="MGM21" s="156"/>
      <c r="MGN21" s="156"/>
      <c r="MGO21" s="156"/>
      <c r="MGP21" s="156"/>
      <c r="MGQ21" s="156"/>
      <c r="MGR21" s="156"/>
      <c r="MGS21" s="156"/>
      <c r="MGT21" s="156"/>
      <c r="MGU21" s="156"/>
      <c r="MGV21" s="156"/>
      <c r="MGW21" s="156"/>
      <c r="MGX21" s="156"/>
      <c r="MGY21" s="156"/>
      <c r="MGZ21" s="156"/>
      <c r="MHA21" s="156"/>
      <c r="MHB21" s="156"/>
      <c r="MHC21" s="156"/>
      <c r="MHD21" s="156"/>
      <c r="MHE21" s="156"/>
      <c r="MHF21" s="156"/>
      <c r="MHG21" s="156"/>
      <c r="MHH21" s="156"/>
      <c r="MHI21" s="156"/>
      <c r="MHJ21" s="156"/>
      <c r="MHK21" s="156"/>
      <c r="MHL21" s="156"/>
      <c r="MHM21" s="156"/>
      <c r="MHN21" s="156"/>
      <c r="MHO21" s="156"/>
      <c r="MHP21" s="156"/>
      <c r="MHQ21" s="156"/>
      <c r="MHR21" s="156"/>
      <c r="MHS21" s="156"/>
      <c r="MHT21" s="156"/>
      <c r="MHU21" s="156"/>
      <c r="MHV21" s="156"/>
      <c r="MHW21" s="156"/>
      <c r="MHX21" s="156"/>
      <c r="MHY21" s="156"/>
      <c r="MHZ21" s="156"/>
      <c r="MIA21" s="156"/>
      <c r="MIB21" s="156"/>
      <c r="MIC21" s="156"/>
      <c r="MID21" s="156"/>
      <c r="MIE21" s="156"/>
      <c r="MIF21" s="156"/>
      <c r="MIG21" s="156"/>
      <c r="MIH21" s="156"/>
      <c r="MII21" s="156"/>
      <c r="MIJ21" s="156"/>
      <c r="MIK21" s="156"/>
      <c r="MIL21" s="156"/>
      <c r="MIM21" s="156"/>
      <c r="MIN21" s="156"/>
      <c r="MIO21" s="156"/>
      <c r="MIP21" s="156"/>
      <c r="MIQ21" s="156"/>
      <c r="MIR21" s="156"/>
      <c r="MIS21" s="156"/>
      <c r="MIT21" s="156"/>
      <c r="MIU21" s="156"/>
      <c r="MIV21" s="156"/>
      <c r="MIW21" s="156"/>
      <c r="MIX21" s="156"/>
      <c r="MIY21" s="156"/>
      <c r="MIZ21" s="156"/>
      <c r="MJA21" s="156"/>
      <c r="MJB21" s="156"/>
      <c r="MJC21" s="156"/>
      <c r="MJD21" s="156"/>
      <c r="MJE21" s="156"/>
      <c r="MJF21" s="156"/>
      <c r="MJG21" s="156"/>
      <c r="MJH21" s="156"/>
      <c r="MJI21" s="156"/>
      <c r="MJJ21" s="156"/>
      <c r="MJK21" s="156"/>
      <c r="MJL21" s="156"/>
      <c r="MJM21" s="156"/>
      <c r="MJN21" s="156"/>
      <c r="MJO21" s="156"/>
      <c r="MJP21" s="156"/>
      <c r="MJQ21" s="156"/>
      <c r="MJR21" s="156"/>
      <c r="MJS21" s="156"/>
      <c r="MJT21" s="156"/>
      <c r="MJU21" s="156"/>
      <c r="MJV21" s="156"/>
      <c r="MJW21" s="156"/>
      <c r="MJX21" s="156"/>
      <c r="MJY21" s="156"/>
      <c r="MJZ21" s="156"/>
      <c r="MKA21" s="156"/>
      <c r="MKB21" s="156"/>
      <c r="MKC21" s="156"/>
      <c r="MKD21" s="156"/>
      <c r="MKE21" s="156"/>
      <c r="MKF21" s="156"/>
      <c r="MKG21" s="156"/>
      <c r="MKH21" s="156"/>
      <c r="MKI21" s="156"/>
      <c r="MKJ21" s="156"/>
      <c r="MKK21" s="156"/>
      <c r="MKL21" s="156"/>
      <c r="MKM21" s="156"/>
      <c r="MKN21" s="156"/>
      <c r="MKO21" s="156"/>
      <c r="MKP21" s="156"/>
      <c r="MKQ21" s="156"/>
      <c r="MKR21" s="156"/>
      <c r="MKS21" s="156"/>
      <c r="MKT21" s="156"/>
      <c r="MKU21" s="156"/>
      <c r="MKV21" s="156"/>
      <c r="MKW21" s="156"/>
      <c r="MKX21" s="156"/>
      <c r="MKY21" s="156"/>
      <c r="MKZ21" s="156"/>
      <c r="MLA21" s="156"/>
      <c r="MLB21" s="156"/>
      <c r="MLC21" s="156"/>
      <c r="MLD21" s="156"/>
      <c r="MLE21" s="156"/>
      <c r="MLF21" s="156"/>
      <c r="MLG21" s="156"/>
      <c r="MLH21" s="156"/>
      <c r="MLI21" s="156"/>
      <c r="MLJ21" s="156"/>
      <c r="MLK21" s="156"/>
      <c r="MLL21" s="156"/>
      <c r="MLM21" s="156"/>
      <c r="MLN21" s="156"/>
      <c r="MLO21" s="156"/>
      <c r="MLP21" s="156"/>
      <c r="MLQ21" s="156"/>
      <c r="MLR21" s="156"/>
      <c r="MLS21" s="156"/>
      <c r="MLT21" s="156"/>
      <c r="MLU21" s="156"/>
      <c r="MLV21" s="156"/>
      <c r="MLW21" s="156"/>
      <c r="MLX21" s="156"/>
      <c r="MLY21" s="156"/>
      <c r="MLZ21" s="156"/>
      <c r="MMA21" s="156"/>
      <c r="MMB21" s="156"/>
      <c r="MMC21" s="156"/>
      <c r="MMD21" s="156"/>
      <c r="MME21" s="156"/>
      <c r="MMF21" s="156"/>
      <c r="MMG21" s="156"/>
      <c r="MMH21" s="156"/>
      <c r="MMI21" s="156"/>
      <c r="MMJ21" s="156"/>
      <c r="MMK21" s="156"/>
      <c r="MML21" s="156"/>
      <c r="MMM21" s="156"/>
      <c r="MMN21" s="156"/>
      <c r="MMO21" s="156"/>
      <c r="MMP21" s="156"/>
      <c r="MMQ21" s="156"/>
      <c r="MMR21" s="156"/>
      <c r="MMS21" s="156"/>
      <c r="MMT21" s="156"/>
      <c r="MMU21" s="156"/>
      <c r="MMV21" s="156"/>
      <c r="MMW21" s="156"/>
      <c r="MMX21" s="156"/>
      <c r="MMY21" s="156"/>
      <c r="MMZ21" s="156"/>
      <c r="MNA21" s="156"/>
      <c r="MNB21" s="156"/>
      <c r="MNC21" s="156"/>
      <c r="MND21" s="156"/>
      <c r="MNE21" s="156"/>
      <c r="MNF21" s="156"/>
      <c r="MNG21" s="156"/>
      <c r="MNH21" s="156"/>
      <c r="MNI21" s="156"/>
      <c r="MNJ21" s="156"/>
      <c r="MNK21" s="156"/>
      <c r="MNL21" s="156"/>
      <c r="MNM21" s="156"/>
      <c r="MNN21" s="156"/>
      <c r="MNO21" s="156"/>
      <c r="MNP21" s="156"/>
      <c r="MNQ21" s="156"/>
      <c r="MNR21" s="156"/>
      <c r="MNS21" s="156"/>
      <c r="MNT21" s="156"/>
      <c r="MNU21" s="156"/>
      <c r="MNV21" s="156"/>
      <c r="MNW21" s="156"/>
      <c r="MNX21" s="156"/>
      <c r="MNY21" s="156"/>
      <c r="MNZ21" s="156"/>
      <c r="MOA21" s="156"/>
      <c r="MOB21" s="156"/>
      <c r="MOC21" s="156"/>
      <c r="MOD21" s="156"/>
      <c r="MOE21" s="156"/>
      <c r="MOF21" s="156"/>
      <c r="MOG21" s="156"/>
      <c r="MOH21" s="156"/>
      <c r="MOI21" s="156"/>
      <c r="MOJ21" s="156"/>
      <c r="MOK21" s="156"/>
      <c r="MOL21" s="156"/>
      <c r="MOM21" s="156"/>
      <c r="MON21" s="156"/>
      <c r="MOO21" s="156"/>
      <c r="MOP21" s="156"/>
      <c r="MOQ21" s="156"/>
      <c r="MOR21" s="156"/>
      <c r="MOS21" s="156"/>
      <c r="MOT21" s="156"/>
      <c r="MOU21" s="156"/>
      <c r="MOV21" s="156"/>
      <c r="MOW21" s="156"/>
      <c r="MOX21" s="156"/>
      <c r="MOY21" s="156"/>
      <c r="MOZ21" s="156"/>
      <c r="MPA21" s="156"/>
      <c r="MPB21" s="156"/>
      <c r="MPC21" s="156"/>
      <c r="MPD21" s="156"/>
      <c r="MPE21" s="156"/>
      <c r="MPF21" s="156"/>
      <c r="MPG21" s="156"/>
      <c r="MPH21" s="156"/>
      <c r="MPI21" s="156"/>
      <c r="MPJ21" s="156"/>
      <c r="MPK21" s="156"/>
      <c r="MPL21" s="156"/>
      <c r="MPM21" s="156"/>
      <c r="MPN21" s="156"/>
      <c r="MPO21" s="156"/>
      <c r="MPP21" s="156"/>
      <c r="MPQ21" s="156"/>
      <c r="MPR21" s="156"/>
      <c r="MPS21" s="156"/>
      <c r="MPT21" s="156"/>
      <c r="MPU21" s="156"/>
      <c r="MPV21" s="156"/>
      <c r="MPW21" s="156"/>
      <c r="MPX21" s="156"/>
      <c r="MPY21" s="156"/>
      <c r="MPZ21" s="156"/>
      <c r="MQA21" s="156"/>
      <c r="MQB21" s="156"/>
      <c r="MQC21" s="156"/>
      <c r="MQD21" s="156"/>
      <c r="MQE21" s="156"/>
      <c r="MQF21" s="156"/>
      <c r="MQG21" s="156"/>
      <c r="MQH21" s="156"/>
      <c r="MQI21" s="156"/>
      <c r="MQJ21" s="156"/>
      <c r="MQK21" s="156"/>
      <c r="MQL21" s="156"/>
      <c r="MQM21" s="156"/>
      <c r="MQN21" s="156"/>
      <c r="MQO21" s="156"/>
      <c r="MQP21" s="156"/>
      <c r="MQQ21" s="156"/>
      <c r="MQR21" s="156"/>
      <c r="MQS21" s="156"/>
      <c r="MQT21" s="156"/>
      <c r="MQU21" s="156"/>
      <c r="MQV21" s="156"/>
      <c r="MQW21" s="156"/>
      <c r="MQX21" s="156"/>
      <c r="MQY21" s="156"/>
      <c r="MQZ21" s="156"/>
      <c r="MRA21" s="156"/>
      <c r="MRB21" s="156"/>
      <c r="MRC21" s="156"/>
      <c r="MRD21" s="156"/>
      <c r="MRE21" s="156"/>
      <c r="MRF21" s="156"/>
      <c r="MRG21" s="156"/>
      <c r="MRH21" s="156"/>
      <c r="MRI21" s="156"/>
      <c r="MRJ21" s="156"/>
      <c r="MRK21" s="156"/>
      <c r="MRL21" s="156"/>
      <c r="MRM21" s="156"/>
      <c r="MRN21" s="156"/>
      <c r="MRO21" s="156"/>
      <c r="MRP21" s="156"/>
      <c r="MRQ21" s="156"/>
      <c r="MRR21" s="156"/>
      <c r="MRS21" s="156"/>
      <c r="MRT21" s="156"/>
      <c r="MRU21" s="156"/>
      <c r="MRV21" s="156"/>
      <c r="MRW21" s="156"/>
      <c r="MRX21" s="156"/>
      <c r="MRY21" s="156"/>
      <c r="MRZ21" s="156"/>
      <c r="MSA21" s="156"/>
      <c r="MSB21" s="156"/>
      <c r="MSC21" s="156"/>
      <c r="MSD21" s="156"/>
      <c r="MSE21" s="156"/>
      <c r="MSF21" s="156"/>
      <c r="MSG21" s="156"/>
      <c r="MSH21" s="156"/>
      <c r="MSI21" s="156"/>
      <c r="MSJ21" s="156"/>
      <c r="MSK21" s="156"/>
      <c r="MSL21" s="156"/>
      <c r="MSM21" s="156"/>
      <c r="MSN21" s="156"/>
      <c r="MSO21" s="156"/>
      <c r="MSP21" s="156"/>
      <c r="MSQ21" s="156"/>
      <c r="MSR21" s="156"/>
      <c r="MSS21" s="156"/>
      <c r="MST21" s="156"/>
      <c r="MSU21" s="156"/>
      <c r="MSV21" s="156"/>
      <c r="MSW21" s="156"/>
      <c r="MSX21" s="156"/>
      <c r="MSY21" s="156"/>
      <c r="MSZ21" s="156"/>
      <c r="MTA21" s="156"/>
      <c r="MTB21" s="156"/>
      <c r="MTC21" s="156"/>
      <c r="MTD21" s="156"/>
      <c r="MTE21" s="156"/>
      <c r="MTF21" s="156"/>
      <c r="MTG21" s="156"/>
      <c r="MTH21" s="156"/>
      <c r="MTI21" s="156"/>
      <c r="MTJ21" s="156"/>
      <c r="MTK21" s="156"/>
      <c r="MTL21" s="156"/>
      <c r="MTM21" s="156"/>
      <c r="MTN21" s="156"/>
      <c r="MTO21" s="156"/>
      <c r="MTP21" s="156"/>
      <c r="MTQ21" s="156"/>
      <c r="MTR21" s="156"/>
      <c r="MTS21" s="156"/>
      <c r="MTT21" s="156"/>
      <c r="MTU21" s="156"/>
      <c r="MTV21" s="156"/>
      <c r="MTW21" s="156"/>
      <c r="MTX21" s="156"/>
      <c r="MTY21" s="156"/>
      <c r="MTZ21" s="156"/>
      <c r="MUA21" s="156"/>
      <c r="MUB21" s="156"/>
      <c r="MUC21" s="156"/>
      <c r="MUD21" s="156"/>
      <c r="MUE21" s="156"/>
      <c r="MUF21" s="156"/>
      <c r="MUG21" s="156"/>
      <c r="MUH21" s="156"/>
      <c r="MUI21" s="156"/>
      <c r="MUJ21" s="156"/>
      <c r="MUK21" s="156"/>
      <c r="MUL21" s="156"/>
      <c r="MUM21" s="156"/>
      <c r="MUN21" s="156"/>
      <c r="MUO21" s="156"/>
      <c r="MUP21" s="156"/>
      <c r="MUQ21" s="156"/>
      <c r="MUR21" s="156"/>
      <c r="MUS21" s="156"/>
      <c r="MUT21" s="156"/>
      <c r="MUU21" s="156"/>
      <c r="MUV21" s="156"/>
      <c r="MUW21" s="156"/>
      <c r="MUX21" s="156"/>
      <c r="MUY21" s="156"/>
      <c r="MUZ21" s="156"/>
      <c r="MVA21" s="156"/>
      <c r="MVB21" s="156"/>
      <c r="MVC21" s="156"/>
      <c r="MVD21" s="156"/>
      <c r="MVE21" s="156"/>
      <c r="MVF21" s="156"/>
      <c r="MVG21" s="156"/>
      <c r="MVH21" s="156"/>
      <c r="MVI21" s="156"/>
      <c r="MVJ21" s="156"/>
      <c r="MVK21" s="156"/>
      <c r="MVL21" s="156"/>
      <c r="MVM21" s="156"/>
      <c r="MVN21" s="156"/>
      <c r="MVO21" s="156"/>
      <c r="MVP21" s="156"/>
      <c r="MVQ21" s="156"/>
      <c r="MVR21" s="156"/>
      <c r="MVS21" s="156"/>
      <c r="MVT21" s="156"/>
      <c r="MVU21" s="156"/>
      <c r="MVV21" s="156"/>
      <c r="MVW21" s="156"/>
      <c r="MVX21" s="156"/>
      <c r="MVY21" s="156"/>
      <c r="MVZ21" s="156"/>
      <c r="MWA21" s="156"/>
      <c r="MWB21" s="156"/>
      <c r="MWC21" s="156"/>
      <c r="MWD21" s="156"/>
      <c r="MWE21" s="156"/>
      <c r="MWF21" s="156"/>
      <c r="MWG21" s="156"/>
      <c r="MWH21" s="156"/>
      <c r="MWI21" s="156"/>
      <c r="MWJ21" s="156"/>
      <c r="MWK21" s="156"/>
      <c r="MWL21" s="156"/>
      <c r="MWM21" s="156"/>
      <c r="MWN21" s="156"/>
      <c r="MWO21" s="156"/>
      <c r="MWP21" s="156"/>
      <c r="MWQ21" s="156"/>
      <c r="MWR21" s="156"/>
      <c r="MWS21" s="156"/>
      <c r="MWT21" s="156"/>
      <c r="MWU21" s="156"/>
      <c r="MWV21" s="156"/>
      <c r="MWW21" s="156"/>
      <c r="MWX21" s="156"/>
      <c r="MWY21" s="156"/>
      <c r="MWZ21" s="156"/>
      <c r="MXA21" s="156"/>
      <c r="MXB21" s="156"/>
      <c r="MXC21" s="156"/>
      <c r="MXD21" s="156"/>
      <c r="MXE21" s="156"/>
      <c r="MXF21" s="156"/>
      <c r="MXG21" s="156"/>
      <c r="MXH21" s="156"/>
      <c r="MXI21" s="156"/>
      <c r="MXJ21" s="156"/>
      <c r="MXK21" s="156"/>
      <c r="MXL21" s="156"/>
      <c r="MXM21" s="156"/>
      <c r="MXN21" s="156"/>
      <c r="MXO21" s="156"/>
      <c r="MXP21" s="156"/>
      <c r="MXQ21" s="156"/>
      <c r="MXR21" s="156"/>
      <c r="MXS21" s="156"/>
      <c r="MXT21" s="156"/>
      <c r="MXU21" s="156"/>
      <c r="MXV21" s="156"/>
      <c r="MXW21" s="156"/>
      <c r="MXX21" s="156"/>
      <c r="MXY21" s="156"/>
      <c r="MXZ21" s="156"/>
      <c r="MYA21" s="156"/>
      <c r="MYB21" s="156"/>
      <c r="MYC21" s="156"/>
      <c r="MYD21" s="156"/>
      <c r="MYE21" s="156"/>
      <c r="MYF21" s="156"/>
      <c r="MYG21" s="156"/>
      <c r="MYH21" s="156"/>
      <c r="MYI21" s="156"/>
      <c r="MYJ21" s="156"/>
      <c r="MYK21" s="156"/>
      <c r="MYL21" s="156"/>
      <c r="MYM21" s="156"/>
      <c r="MYN21" s="156"/>
      <c r="MYO21" s="156"/>
      <c r="MYP21" s="156"/>
      <c r="MYQ21" s="156"/>
      <c r="MYR21" s="156"/>
      <c r="MYS21" s="156"/>
      <c r="MYT21" s="156"/>
      <c r="MYU21" s="156"/>
      <c r="MYV21" s="156"/>
      <c r="MYW21" s="156"/>
      <c r="MYX21" s="156"/>
      <c r="MYY21" s="156"/>
      <c r="MYZ21" s="156"/>
      <c r="MZA21" s="156"/>
      <c r="MZB21" s="156"/>
      <c r="MZC21" s="156"/>
      <c r="MZD21" s="156"/>
      <c r="MZE21" s="156"/>
      <c r="MZF21" s="156"/>
      <c r="MZG21" s="156"/>
      <c r="MZH21" s="156"/>
      <c r="MZI21" s="156"/>
      <c r="MZJ21" s="156"/>
      <c r="MZK21" s="156"/>
      <c r="MZL21" s="156"/>
      <c r="MZM21" s="156"/>
      <c r="MZN21" s="156"/>
      <c r="MZO21" s="156"/>
      <c r="MZP21" s="156"/>
      <c r="MZQ21" s="156"/>
      <c r="MZR21" s="156"/>
      <c r="MZS21" s="156"/>
      <c r="MZT21" s="156"/>
      <c r="MZU21" s="156"/>
      <c r="MZV21" s="156"/>
      <c r="MZW21" s="156"/>
      <c r="MZX21" s="156"/>
      <c r="MZY21" s="156"/>
      <c r="MZZ21" s="156"/>
      <c r="NAA21" s="156"/>
      <c r="NAB21" s="156"/>
      <c r="NAC21" s="156"/>
      <c r="NAD21" s="156"/>
      <c r="NAE21" s="156"/>
      <c r="NAF21" s="156"/>
      <c r="NAG21" s="156"/>
      <c r="NAH21" s="156"/>
      <c r="NAI21" s="156"/>
      <c r="NAJ21" s="156"/>
      <c r="NAK21" s="156"/>
      <c r="NAL21" s="156"/>
      <c r="NAM21" s="156"/>
      <c r="NAN21" s="156"/>
      <c r="NAO21" s="156"/>
      <c r="NAP21" s="156"/>
      <c r="NAQ21" s="156"/>
      <c r="NAR21" s="156"/>
      <c r="NAS21" s="156"/>
      <c r="NAT21" s="156"/>
      <c r="NAU21" s="156"/>
      <c r="NAV21" s="156"/>
      <c r="NAW21" s="156"/>
      <c r="NAX21" s="156"/>
      <c r="NAY21" s="156"/>
      <c r="NAZ21" s="156"/>
      <c r="NBA21" s="156"/>
      <c r="NBB21" s="156"/>
      <c r="NBC21" s="156"/>
      <c r="NBD21" s="156"/>
      <c r="NBE21" s="156"/>
      <c r="NBF21" s="156"/>
      <c r="NBG21" s="156"/>
      <c r="NBH21" s="156"/>
      <c r="NBI21" s="156"/>
      <c r="NBJ21" s="156"/>
      <c r="NBK21" s="156"/>
      <c r="NBL21" s="156"/>
      <c r="NBM21" s="156"/>
      <c r="NBN21" s="156"/>
      <c r="NBO21" s="156"/>
      <c r="NBP21" s="156"/>
      <c r="NBQ21" s="156"/>
      <c r="NBR21" s="156"/>
      <c r="NBS21" s="156"/>
      <c r="NBT21" s="156"/>
      <c r="NBU21" s="156"/>
      <c r="NBV21" s="156"/>
      <c r="NBW21" s="156"/>
      <c r="NBX21" s="156"/>
      <c r="NBY21" s="156"/>
      <c r="NBZ21" s="156"/>
      <c r="NCA21" s="156"/>
      <c r="NCB21" s="156"/>
      <c r="NCC21" s="156"/>
      <c r="NCD21" s="156"/>
      <c r="NCE21" s="156"/>
      <c r="NCF21" s="156"/>
      <c r="NCG21" s="156"/>
      <c r="NCH21" s="156"/>
      <c r="NCI21" s="156"/>
      <c r="NCJ21" s="156"/>
      <c r="NCK21" s="156"/>
      <c r="NCL21" s="156"/>
      <c r="NCM21" s="156"/>
      <c r="NCN21" s="156"/>
      <c r="NCO21" s="156"/>
      <c r="NCP21" s="156"/>
      <c r="NCQ21" s="156"/>
      <c r="NCR21" s="156"/>
      <c r="NCS21" s="156"/>
      <c r="NCT21" s="156"/>
      <c r="NCU21" s="156"/>
      <c r="NCV21" s="156"/>
      <c r="NCW21" s="156"/>
      <c r="NCX21" s="156"/>
      <c r="NCY21" s="156"/>
      <c r="NCZ21" s="156"/>
      <c r="NDA21" s="156"/>
      <c r="NDB21" s="156"/>
      <c r="NDC21" s="156"/>
      <c r="NDD21" s="156"/>
      <c r="NDE21" s="156"/>
      <c r="NDF21" s="156"/>
      <c r="NDG21" s="156"/>
      <c r="NDH21" s="156"/>
      <c r="NDI21" s="156"/>
      <c r="NDJ21" s="156"/>
      <c r="NDK21" s="156"/>
      <c r="NDL21" s="156"/>
      <c r="NDM21" s="156"/>
      <c r="NDN21" s="156"/>
      <c r="NDO21" s="156"/>
      <c r="NDP21" s="156"/>
      <c r="NDQ21" s="156"/>
      <c r="NDR21" s="156"/>
      <c r="NDS21" s="156"/>
      <c r="NDT21" s="156"/>
      <c r="NDU21" s="156"/>
      <c r="NDV21" s="156"/>
      <c r="NDW21" s="156"/>
      <c r="NDX21" s="156"/>
      <c r="NDY21" s="156"/>
      <c r="NDZ21" s="156"/>
      <c r="NEA21" s="156"/>
      <c r="NEB21" s="156"/>
      <c r="NEC21" s="156"/>
      <c r="NED21" s="156"/>
      <c r="NEE21" s="156"/>
      <c r="NEF21" s="156"/>
      <c r="NEG21" s="156"/>
      <c r="NEH21" s="156"/>
      <c r="NEI21" s="156"/>
      <c r="NEJ21" s="156"/>
      <c r="NEK21" s="156"/>
      <c r="NEL21" s="156"/>
      <c r="NEM21" s="156"/>
      <c r="NEN21" s="156"/>
      <c r="NEO21" s="156"/>
      <c r="NEP21" s="156"/>
      <c r="NEQ21" s="156"/>
      <c r="NER21" s="156"/>
      <c r="NES21" s="156"/>
      <c r="NET21" s="156"/>
      <c r="NEU21" s="156"/>
      <c r="NEV21" s="156"/>
      <c r="NEW21" s="156"/>
      <c r="NEX21" s="156"/>
      <c r="NEY21" s="156"/>
      <c r="NEZ21" s="156"/>
      <c r="NFA21" s="156"/>
      <c r="NFB21" s="156"/>
      <c r="NFC21" s="156"/>
      <c r="NFD21" s="156"/>
      <c r="NFE21" s="156"/>
      <c r="NFF21" s="156"/>
      <c r="NFG21" s="156"/>
      <c r="NFH21" s="156"/>
      <c r="NFI21" s="156"/>
      <c r="NFJ21" s="156"/>
      <c r="NFK21" s="156"/>
      <c r="NFL21" s="156"/>
      <c r="NFM21" s="156"/>
      <c r="NFN21" s="156"/>
      <c r="NFO21" s="156"/>
      <c r="NFP21" s="156"/>
      <c r="NFQ21" s="156"/>
      <c r="NFR21" s="156"/>
      <c r="NFS21" s="156"/>
      <c r="NFT21" s="156"/>
      <c r="NFU21" s="156"/>
      <c r="NFV21" s="156"/>
      <c r="NFW21" s="156"/>
      <c r="NFX21" s="156"/>
      <c r="NFY21" s="156"/>
      <c r="NFZ21" s="156"/>
      <c r="NGA21" s="156"/>
      <c r="NGB21" s="156"/>
      <c r="NGC21" s="156"/>
      <c r="NGD21" s="156"/>
      <c r="NGE21" s="156"/>
      <c r="NGF21" s="156"/>
      <c r="NGG21" s="156"/>
      <c r="NGH21" s="156"/>
      <c r="NGI21" s="156"/>
      <c r="NGJ21" s="156"/>
      <c r="NGK21" s="156"/>
      <c r="NGL21" s="156"/>
      <c r="NGM21" s="156"/>
      <c r="NGN21" s="156"/>
      <c r="NGO21" s="156"/>
      <c r="NGP21" s="156"/>
      <c r="NGQ21" s="156"/>
      <c r="NGR21" s="156"/>
      <c r="NGS21" s="156"/>
      <c r="NGT21" s="156"/>
      <c r="NGU21" s="156"/>
      <c r="NGV21" s="156"/>
      <c r="NGW21" s="156"/>
      <c r="NGX21" s="156"/>
      <c r="NGY21" s="156"/>
      <c r="NGZ21" s="156"/>
      <c r="NHA21" s="156"/>
      <c r="NHB21" s="156"/>
      <c r="NHC21" s="156"/>
      <c r="NHD21" s="156"/>
      <c r="NHE21" s="156"/>
      <c r="NHF21" s="156"/>
      <c r="NHG21" s="156"/>
      <c r="NHH21" s="156"/>
      <c r="NHI21" s="156"/>
      <c r="NHJ21" s="156"/>
      <c r="NHK21" s="156"/>
      <c r="NHL21" s="156"/>
      <c r="NHM21" s="156"/>
      <c r="NHN21" s="156"/>
      <c r="NHO21" s="156"/>
      <c r="NHP21" s="156"/>
      <c r="NHQ21" s="156"/>
      <c r="NHR21" s="156"/>
      <c r="NHS21" s="156"/>
      <c r="NHT21" s="156"/>
      <c r="NHU21" s="156"/>
      <c r="NHV21" s="156"/>
      <c r="NHW21" s="156"/>
      <c r="NHX21" s="156"/>
      <c r="NHY21" s="156"/>
      <c r="NHZ21" s="156"/>
      <c r="NIA21" s="156"/>
      <c r="NIB21" s="156"/>
      <c r="NIC21" s="156"/>
      <c r="NID21" s="156"/>
      <c r="NIE21" s="156"/>
      <c r="NIF21" s="156"/>
      <c r="NIG21" s="156"/>
      <c r="NIH21" s="156"/>
      <c r="NII21" s="156"/>
      <c r="NIJ21" s="156"/>
      <c r="NIK21" s="156"/>
      <c r="NIL21" s="156"/>
      <c r="NIM21" s="156"/>
      <c r="NIN21" s="156"/>
      <c r="NIO21" s="156"/>
      <c r="NIP21" s="156"/>
      <c r="NIQ21" s="156"/>
      <c r="NIR21" s="156"/>
      <c r="NIS21" s="156"/>
      <c r="NIT21" s="156"/>
      <c r="NIU21" s="156"/>
      <c r="NIV21" s="156"/>
      <c r="NIW21" s="156"/>
      <c r="NIX21" s="156"/>
      <c r="NIY21" s="156"/>
      <c r="NIZ21" s="156"/>
      <c r="NJA21" s="156"/>
      <c r="NJB21" s="156"/>
      <c r="NJC21" s="156"/>
      <c r="NJD21" s="156"/>
      <c r="NJE21" s="156"/>
      <c r="NJF21" s="156"/>
      <c r="NJG21" s="156"/>
      <c r="NJH21" s="156"/>
      <c r="NJI21" s="156"/>
      <c r="NJJ21" s="156"/>
      <c r="NJK21" s="156"/>
      <c r="NJL21" s="156"/>
      <c r="NJM21" s="156"/>
      <c r="NJN21" s="156"/>
      <c r="NJO21" s="156"/>
      <c r="NJP21" s="156"/>
      <c r="NJQ21" s="156"/>
      <c r="NJR21" s="156"/>
      <c r="NJS21" s="156"/>
      <c r="NJT21" s="156"/>
      <c r="NJU21" s="156"/>
      <c r="NJV21" s="156"/>
      <c r="NJW21" s="156"/>
      <c r="NJX21" s="156"/>
      <c r="NJY21" s="156"/>
      <c r="NJZ21" s="156"/>
      <c r="NKA21" s="156"/>
      <c r="NKB21" s="156"/>
      <c r="NKC21" s="156"/>
      <c r="NKD21" s="156"/>
      <c r="NKE21" s="156"/>
      <c r="NKF21" s="156"/>
      <c r="NKG21" s="156"/>
      <c r="NKH21" s="156"/>
      <c r="NKI21" s="156"/>
      <c r="NKJ21" s="156"/>
      <c r="NKK21" s="156"/>
      <c r="NKL21" s="156"/>
      <c r="NKM21" s="156"/>
      <c r="NKN21" s="156"/>
      <c r="NKO21" s="156"/>
      <c r="NKP21" s="156"/>
      <c r="NKQ21" s="156"/>
      <c r="NKR21" s="156"/>
      <c r="NKS21" s="156"/>
      <c r="NKT21" s="156"/>
      <c r="NKU21" s="156"/>
      <c r="NKV21" s="156"/>
      <c r="NKW21" s="156"/>
      <c r="NKX21" s="156"/>
      <c r="NKY21" s="156"/>
      <c r="NKZ21" s="156"/>
      <c r="NLA21" s="156"/>
      <c r="NLB21" s="156"/>
      <c r="NLC21" s="156"/>
      <c r="NLD21" s="156"/>
      <c r="NLE21" s="156"/>
      <c r="NLF21" s="156"/>
      <c r="NLG21" s="156"/>
      <c r="NLH21" s="156"/>
      <c r="NLI21" s="156"/>
      <c r="NLJ21" s="156"/>
      <c r="NLK21" s="156"/>
      <c r="NLL21" s="156"/>
      <c r="NLM21" s="156"/>
      <c r="NLN21" s="156"/>
      <c r="NLO21" s="156"/>
      <c r="NLP21" s="156"/>
      <c r="NLQ21" s="156"/>
      <c r="NLR21" s="156"/>
      <c r="NLS21" s="156"/>
      <c r="NLT21" s="156"/>
      <c r="NLU21" s="156"/>
      <c r="NLV21" s="156"/>
      <c r="NLW21" s="156"/>
      <c r="NLX21" s="156"/>
      <c r="NLY21" s="156"/>
      <c r="NLZ21" s="156"/>
      <c r="NMA21" s="156"/>
      <c r="NMB21" s="156"/>
      <c r="NMC21" s="156"/>
      <c r="NMD21" s="156"/>
      <c r="NME21" s="156"/>
      <c r="NMF21" s="156"/>
      <c r="NMG21" s="156"/>
      <c r="NMH21" s="156"/>
      <c r="NMI21" s="156"/>
      <c r="NMJ21" s="156"/>
      <c r="NMK21" s="156"/>
      <c r="NML21" s="156"/>
      <c r="NMM21" s="156"/>
      <c r="NMN21" s="156"/>
      <c r="NMO21" s="156"/>
      <c r="NMP21" s="156"/>
      <c r="NMQ21" s="156"/>
      <c r="NMR21" s="156"/>
      <c r="NMS21" s="156"/>
      <c r="NMT21" s="156"/>
      <c r="NMU21" s="156"/>
      <c r="NMV21" s="156"/>
      <c r="NMW21" s="156"/>
      <c r="NMX21" s="156"/>
      <c r="NMY21" s="156"/>
      <c r="NMZ21" s="156"/>
      <c r="NNA21" s="156"/>
      <c r="NNB21" s="156"/>
      <c r="NNC21" s="156"/>
      <c r="NND21" s="156"/>
      <c r="NNE21" s="156"/>
      <c r="NNF21" s="156"/>
      <c r="NNG21" s="156"/>
      <c r="NNH21" s="156"/>
      <c r="NNI21" s="156"/>
      <c r="NNJ21" s="156"/>
      <c r="NNK21" s="156"/>
      <c r="NNL21" s="156"/>
      <c r="NNM21" s="156"/>
      <c r="NNN21" s="156"/>
      <c r="NNO21" s="156"/>
      <c r="NNP21" s="156"/>
      <c r="NNQ21" s="156"/>
      <c r="NNR21" s="156"/>
      <c r="NNS21" s="156"/>
      <c r="NNT21" s="156"/>
      <c r="NNU21" s="156"/>
      <c r="NNV21" s="156"/>
      <c r="NNW21" s="156"/>
      <c r="NNX21" s="156"/>
      <c r="NNY21" s="156"/>
      <c r="NNZ21" s="156"/>
      <c r="NOA21" s="156"/>
      <c r="NOB21" s="156"/>
      <c r="NOC21" s="156"/>
      <c r="NOD21" s="156"/>
      <c r="NOE21" s="156"/>
      <c r="NOF21" s="156"/>
      <c r="NOG21" s="156"/>
      <c r="NOH21" s="156"/>
      <c r="NOI21" s="156"/>
      <c r="NOJ21" s="156"/>
      <c r="NOK21" s="156"/>
      <c r="NOL21" s="156"/>
      <c r="NOM21" s="156"/>
      <c r="NON21" s="156"/>
      <c r="NOO21" s="156"/>
      <c r="NOP21" s="156"/>
      <c r="NOQ21" s="156"/>
      <c r="NOR21" s="156"/>
      <c r="NOS21" s="156"/>
      <c r="NOT21" s="156"/>
      <c r="NOU21" s="156"/>
      <c r="NOV21" s="156"/>
      <c r="NOW21" s="156"/>
      <c r="NOX21" s="156"/>
      <c r="NOY21" s="156"/>
      <c r="NOZ21" s="156"/>
      <c r="NPA21" s="156"/>
      <c r="NPB21" s="156"/>
      <c r="NPC21" s="156"/>
      <c r="NPD21" s="156"/>
      <c r="NPE21" s="156"/>
      <c r="NPF21" s="156"/>
      <c r="NPG21" s="156"/>
      <c r="NPH21" s="156"/>
      <c r="NPI21" s="156"/>
      <c r="NPJ21" s="156"/>
      <c r="NPK21" s="156"/>
      <c r="NPL21" s="156"/>
      <c r="NPM21" s="156"/>
      <c r="NPN21" s="156"/>
      <c r="NPO21" s="156"/>
      <c r="NPP21" s="156"/>
      <c r="NPQ21" s="156"/>
      <c r="NPR21" s="156"/>
      <c r="NPS21" s="156"/>
      <c r="NPT21" s="156"/>
      <c r="NPU21" s="156"/>
      <c r="NPV21" s="156"/>
      <c r="NPW21" s="156"/>
      <c r="NPX21" s="156"/>
      <c r="NPY21" s="156"/>
      <c r="NPZ21" s="156"/>
      <c r="NQA21" s="156"/>
      <c r="NQB21" s="156"/>
      <c r="NQC21" s="156"/>
      <c r="NQD21" s="156"/>
      <c r="NQE21" s="156"/>
      <c r="NQF21" s="156"/>
      <c r="NQG21" s="156"/>
      <c r="NQH21" s="156"/>
      <c r="NQI21" s="156"/>
      <c r="NQJ21" s="156"/>
      <c r="NQK21" s="156"/>
      <c r="NQL21" s="156"/>
      <c r="NQM21" s="156"/>
      <c r="NQN21" s="156"/>
      <c r="NQO21" s="156"/>
      <c r="NQP21" s="156"/>
      <c r="NQQ21" s="156"/>
      <c r="NQR21" s="156"/>
      <c r="NQS21" s="156"/>
      <c r="NQT21" s="156"/>
      <c r="NQU21" s="156"/>
      <c r="NQV21" s="156"/>
      <c r="NQW21" s="156"/>
      <c r="NQX21" s="156"/>
      <c r="NQY21" s="156"/>
      <c r="NQZ21" s="156"/>
      <c r="NRA21" s="156"/>
      <c r="NRB21" s="156"/>
      <c r="NRC21" s="156"/>
      <c r="NRD21" s="156"/>
      <c r="NRE21" s="156"/>
      <c r="NRF21" s="156"/>
      <c r="NRG21" s="156"/>
      <c r="NRH21" s="156"/>
      <c r="NRI21" s="156"/>
      <c r="NRJ21" s="156"/>
      <c r="NRK21" s="156"/>
      <c r="NRL21" s="156"/>
      <c r="NRM21" s="156"/>
      <c r="NRN21" s="156"/>
      <c r="NRO21" s="156"/>
      <c r="NRP21" s="156"/>
      <c r="NRQ21" s="156"/>
      <c r="NRR21" s="156"/>
      <c r="NRS21" s="156"/>
      <c r="NRT21" s="156"/>
      <c r="NRU21" s="156"/>
      <c r="NRV21" s="156"/>
      <c r="NRW21" s="156"/>
      <c r="NRX21" s="156"/>
      <c r="NRY21" s="156"/>
      <c r="NRZ21" s="156"/>
      <c r="NSA21" s="156"/>
      <c r="NSB21" s="156"/>
      <c r="NSC21" s="156"/>
      <c r="NSD21" s="156"/>
      <c r="NSE21" s="156"/>
      <c r="NSF21" s="156"/>
      <c r="NSG21" s="156"/>
      <c r="NSH21" s="156"/>
      <c r="NSI21" s="156"/>
      <c r="NSJ21" s="156"/>
      <c r="NSK21" s="156"/>
      <c r="NSL21" s="156"/>
      <c r="NSM21" s="156"/>
      <c r="NSN21" s="156"/>
      <c r="NSO21" s="156"/>
      <c r="NSP21" s="156"/>
      <c r="NSQ21" s="156"/>
      <c r="NSR21" s="156"/>
      <c r="NSS21" s="156"/>
      <c r="NST21" s="156"/>
      <c r="NSU21" s="156"/>
      <c r="NSV21" s="156"/>
      <c r="NSW21" s="156"/>
      <c r="NSX21" s="156"/>
      <c r="NSY21" s="156"/>
      <c r="NSZ21" s="156"/>
      <c r="NTA21" s="156"/>
      <c r="NTB21" s="156"/>
      <c r="NTC21" s="156"/>
      <c r="NTD21" s="156"/>
      <c r="NTE21" s="156"/>
      <c r="NTF21" s="156"/>
      <c r="NTG21" s="156"/>
      <c r="NTH21" s="156"/>
      <c r="NTI21" s="156"/>
      <c r="NTJ21" s="156"/>
      <c r="NTK21" s="156"/>
      <c r="NTL21" s="156"/>
      <c r="NTM21" s="156"/>
      <c r="NTN21" s="156"/>
      <c r="NTO21" s="156"/>
      <c r="NTP21" s="156"/>
      <c r="NTQ21" s="156"/>
      <c r="NTR21" s="156"/>
      <c r="NTS21" s="156"/>
      <c r="NTT21" s="156"/>
      <c r="NTU21" s="156"/>
      <c r="NTV21" s="156"/>
      <c r="NTW21" s="156"/>
      <c r="NTX21" s="156"/>
      <c r="NTY21" s="156"/>
      <c r="NTZ21" s="156"/>
      <c r="NUA21" s="156"/>
      <c r="NUB21" s="156"/>
      <c r="NUC21" s="156"/>
      <c r="NUD21" s="156"/>
      <c r="NUE21" s="156"/>
      <c r="NUF21" s="156"/>
      <c r="NUG21" s="156"/>
      <c r="NUH21" s="156"/>
      <c r="NUI21" s="156"/>
      <c r="NUJ21" s="156"/>
      <c r="NUK21" s="156"/>
      <c r="NUL21" s="156"/>
      <c r="NUM21" s="156"/>
      <c r="NUN21" s="156"/>
      <c r="NUO21" s="156"/>
      <c r="NUP21" s="156"/>
      <c r="NUQ21" s="156"/>
      <c r="NUR21" s="156"/>
      <c r="NUS21" s="156"/>
      <c r="NUT21" s="156"/>
      <c r="NUU21" s="156"/>
      <c r="NUV21" s="156"/>
      <c r="NUW21" s="156"/>
      <c r="NUX21" s="156"/>
      <c r="NUY21" s="156"/>
      <c r="NUZ21" s="156"/>
      <c r="NVA21" s="156"/>
      <c r="NVB21" s="156"/>
      <c r="NVC21" s="156"/>
      <c r="NVD21" s="156"/>
      <c r="NVE21" s="156"/>
      <c r="NVF21" s="156"/>
      <c r="NVG21" s="156"/>
      <c r="NVH21" s="156"/>
      <c r="NVI21" s="156"/>
      <c r="NVJ21" s="156"/>
      <c r="NVK21" s="156"/>
      <c r="NVL21" s="156"/>
      <c r="NVM21" s="156"/>
      <c r="NVN21" s="156"/>
      <c r="NVO21" s="156"/>
      <c r="NVP21" s="156"/>
      <c r="NVQ21" s="156"/>
      <c r="NVR21" s="156"/>
      <c r="NVS21" s="156"/>
      <c r="NVT21" s="156"/>
      <c r="NVU21" s="156"/>
      <c r="NVV21" s="156"/>
      <c r="NVW21" s="156"/>
      <c r="NVX21" s="156"/>
      <c r="NVY21" s="156"/>
      <c r="NVZ21" s="156"/>
      <c r="NWA21" s="156"/>
      <c r="NWB21" s="156"/>
      <c r="NWC21" s="156"/>
      <c r="NWD21" s="156"/>
      <c r="NWE21" s="156"/>
      <c r="NWF21" s="156"/>
      <c r="NWG21" s="156"/>
      <c r="NWH21" s="156"/>
      <c r="NWI21" s="156"/>
      <c r="NWJ21" s="156"/>
      <c r="NWK21" s="156"/>
      <c r="NWL21" s="156"/>
      <c r="NWM21" s="156"/>
      <c r="NWN21" s="156"/>
      <c r="NWO21" s="156"/>
      <c r="NWP21" s="156"/>
      <c r="NWQ21" s="156"/>
      <c r="NWR21" s="156"/>
      <c r="NWS21" s="156"/>
      <c r="NWT21" s="156"/>
      <c r="NWU21" s="156"/>
      <c r="NWV21" s="156"/>
      <c r="NWW21" s="156"/>
      <c r="NWX21" s="156"/>
      <c r="NWY21" s="156"/>
      <c r="NWZ21" s="156"/>
      <c r="NXA21" s="156"/>
      <c r="NXB21" s="156"/>
      <c r="NXC21" s="156"/>
      <c r="NXD21" s="156"/>
      <c r="NXE21" s="156"/>
      <c r="NXF21" s="156"/>
      <c r="NXG21" s="156"/>
      <c r="NXH21" s="156"/>
      <c r="NXI21" s="156"/>
      <c r="NXJ21" s="156"/>
      <c r="NXK21" s="156"/>
      <c r="NXL21" s="156"/>
      <c r="NXM21" s="156"/>
      <c r="NXN21" s="156"/>
      <c r="NXO21" s="156"/>
      <c r="NXP21" s="156"/>
      <c r="NXQ21" s="156"/>
      <c r="NXR21" s="156"/>
      <c r="NXS21" s="156"/>
      <c r="NXT21" s="156"/>
      <c r="NXU21" s="156"/>
      <c r="NXV21" s="156"/>
      <c r="NXW21" s="156"/>
      <c r="NXX21" s="156"/>
      <c r="NXY21" s="156"/>
      <c r="NXZ21" s="156"/>
      <c r="NYA21" s="156"/>
      <c r="NYB21" s="156"/>
      <c r="NYC21" s="156"/>
      <c r="NYD21" s="156"/>
      <c r="NYE21" s="156"/>
      <c r="NYF21" s="156"/>
      <c r="NYG21" s="156"/>
      <c r="NYH21" s="156"/>
      <c r="NYI21" s="156"/>
      <c r="NYJ21" s="156"/>
      <c r="NYK21" s="156"/>
      <c r="NYL21" s="156"/>
      <c r="NYM21" s="156"/>
      <c r="NYN21" s="156"/>
      <c r="NYO21" s="156"/>
      <c r="NYP21" s="156"/>
      <c r="NYQ21" s="156"/>
      <c r="NYR21" s="156"/>
      <c r="NYS21" s="156"/>
      <c r="NYT21" s="156"/>
      <c r="NYU21" s="156"/>
      <c r="NYV21" s="156"/>
      <c r="NYW21" s="156"/>
      <c r="NYX21" s="156"/>
      <c r="NYY21" s="156"/>
      <c r="NYZ21" s="156"/>
      <c r="NZA21" s="156"/>
      <c r="NZB21" s="156"/>
      <c r="NZC21" s="156"/>
      <c r="NZD21" s="156"/>
      <c r="NZE21" s="156"/>
      <c r="NZF21" s="156"/>
      <c r="NZG21" s="156"/>
      <c r="NZH21" s="156"/>
      <c r="NZI21" s="156"/>
      <c r="NZJ21" s="156"/>
      <c r="NZK21" s="156"/>
      <c r="NZL21" s="156"/>
      <c r="NZM21" s="156"/>
      <c r="NZN21" s="156"/>
      <c r="NZO21" s="156"/>
      <c r="NZP21" s="156"/>
      <c r="NZQ21" s="156"/>
      <c r="NZR21" s="156"/>
      <c r="NZS21" s="156"/>
      <c r="NZT21" s="156"/>
      <c r="NZU21" s="156"/>
      <c r="NZV21" s="156"/>
      <c r="NZW21" s="156"/>
      <c r="NZX21" s="156"/>
      <c r="NZY21" s="156"/>
      <c r="NZZ21" s="156"/>
      <c r="OAA21" s="156"/>
      <c r="OAB21" s="156"/>
      <c r="OAC21" s="156"/>
      <c r="OAD21" s="156"/>
      <c r="OAE21" s="156"/>
      <c r="OAF21" s="156"/>
      <c r="OAG21" s="156"/>
      <c r="OAH21" s="156"/>
      <c r="OAI21" s="156"/>
      <c r="OAJ21" s="156"/>
      <c r="OAK21" s="156"/>
      <c r="OAL21" s="156"/>
      <c r="OAM21" s="156"/>
      <c r="OAN21" s="156"/>
      <c r="OAO21" s="156"/>
      <c r="OAP21" s="156"/>
      <c r="OAQ21" s="156"/>
      <c r="OAR21" s="156"/>
      <c r="OAS21" s="156"/>
      <c r="OAT21" s="156"/>
      <c r="OAU21" s="156"/>
      <c r="OAV21" s="156"/>
      <c r="OAW21" s="156"/>
      <c r="OAX21" s="156"/>
      <c r="OAY21" s="156"/>
      <c r="OAZ21" s="156"/>
      <c r="OBA21" s="156"/>
      <c r="OBB21" s="156"/>
      <c r="OBC21" s="156"/>
      <c r="OBD21" s="156"/>
      <c r="OBE21" s="156"/>
      <c r="OBF21" s="156"/>
      <c r="OBG21" s="156"/>
      <c r="OBH21" s="156"/>
      <c r="OBI21" s="156"/>
      <c r="OBJ21" s="156"/>
      <c r="OBK21" s="156"/>
      <c r="OBL21" s="156"/>
      <c r="OBM21" s="156"/>
      <c r="OBN21" s="156"/>
      <c r="OBO21" s="156"/>
      <c r="OBP21" s="156"/>
      <c r="OBQ21" s="156"/>
      <c r="OBR21" s="156"/>
      <c r="OBS21" s="156"/>
      <c r="OBT21" s="156"/>
      <c r="OBU21" s="156"/>
      <c r="OBV21" s="156"/>
      <c r="OBW21" s="156"/>
      <c r="OBX21" s="156"/>
      <c r="OBY21" s="156"/>
      <c r="OBZ21" s="156"/>
      <c r="OCA21" s="156"/>
      <c r="OCB21" s="156"/>
      <c r="OCC21" s="156"/>
      <c r="OCD21" s="156"/>
      <c r="OCE21" s="156"/>
      <c r="OCF21" s="156"/>
      <c r="OCG21" s="156"/>
      <c r="OCH21" s="156"/>
      <c r="OCI21" s="156"/>
      <c r="OCJ21" s="156"/>
      <c r="OCK21" s="156"/>
      <c r="OCL21" s="156"/>
      <c r="OCM21" s="156"/>
      <c r="OCN21" s="156"/>
      <c r="OCO21" s="156"/>
      <c r="OCP21" s="156"/>
      <c r="OCQ21" s="156"/>
      <c r="OCR21" s="156"/>
      <c r="OCS21" s="156"/>
      <c r="OCT21" s="156"/>
      <c r="OCU21" s="156"/>
      <c r="OCV21" s="156"/>
      <c r="OCW21" s="156"/>
      <c r="OCX21" s="156"/>
      <c r="OCY21" s="156"/>
      <c r="OCZ21" s="156"/>
      <c r="ODA21" s="156"/>
      <c r="ODB21" s="156"/>
      <c r="ODC21" s="156"/>
      <c r="ODD21" s="156"/>
      <c r="ODE21" s="156"/>
      <c r="ODF21" s="156"/>
      <c r="ODG21" s="156"/>
      <c r="ODH21" s="156"/>
      <c r="ODI21" s="156"/>
      <c r="ODJ21" s="156"/>
      <c r="ODK21" s="156"/>
      <c r="ODL21" s="156"/>
      <c r="ODM21" s="156"/>
      <c r="ODN21" s="156"/>
      <c r="ODO21" s="156"/>
      <c r="ODP21" s="156"/>
      <c r="ODQ21" s="156"/>
      <c r="ODR21" s="156"/>
      <c r="ODS21" s="156"/>
      <c r="ODT21" s="156"/>
      <c r="ODU21" s="156"/>
      <c r="ODV21" s="156"/>
      <c r="ODW21" s="156"/>
      <c r="ODX21" s="156"/>
      <c r="ODY21" s="156"/>
      <c r="ODZ21" s="156"/>
      <c r="OEA21" s="156"/>
      <c r="OEB21" s="156"/>
      <c r="OEC21" s="156"/>
      <c r="OED21" s="156"/>
      <c r="OEE21" s="156"/>
      <c r="OEF21" s="156"/>
      <c r="OEG21" s="156"/>
      <c r="OEH21" s="156"/>
      <c r="OEI21" s="156"/>
      <c r="OEJ21" s="156"/>
      <c r="OEK21" s="156"/>
      <c r="OEL21" s="156"/>
      <c r="OEM21" s="156"/>
      <c r="OEN21" s="156"/>
      <c r="OEO21" s="156"/>
      <c r="OEP21" s="156"/>
      <c r="OEQ21" s="156"/>
      <c r="OER21" s="156"/>
      <c r="OES21" s="156"/>
      <c r="OET21" s="156"/>
      <c r="OEU21" s="156"/>
      <c r="OEV21" s="156"/>
      <c r="OEW21" s="156"/>
      <c r="OEX21" s="156"/>
      <c r="OEY21" s="156"/>
      <c r="OEZ21" s="156"/>
      <c r="OFA21" s="156"/>
      <c r="OFB21" s="156"/>
      <c r="OFC21" s="156"/>
      <c r="OFD21" s="156"/>
      <c r="OFE21" s="156"/>
      <c r="OFF21" s="156"/>
      <c r="OFG21" s="156"/>
      <c r="OFH21" s="156"/>
      <c r="OFI21" s="156"/>
      <c r="OFJ21" s="156"/>
      <c r="OFK21" s="156"/>
      <c r="OFL21" s="156"/>
      <c r="OFM21" s="156"/>
      <c r="OFN21" s="156"/>
      <c r="OFO21" s="156"/>
      <c r="OFP21" s="156"/>
      <c r="OFQ21" s="156"/>
      <c r="OFR21" s="156"/>
      <c r="OFS21" s="156"/>
      <c r="OFT21" s="156"/>
      <c r="OFU21" s="156"/>
      <c r="OFV21" s="156"/>
      <c r="OFW21" s="156"/>
      <c r="OFX21" s="156"/>
      <c r="OFY21" s="156"/>
      <c r="OFZ21" s="156"/>
      <c r="OGA21" s="156"/>
      <c r="OGB21" s="156"/>
      <c r="OGC21" s="156"/>
      <c r="OGD21" s="156"/>
      <c r="OGE21" s="156"/>
      <c r="OGF21" s="156"/>
      <c r="OGG21" s="156"/>
      <c r="OGH21" s="156"/>
      <c r="OGI21" s="156"/>
      <c r="OGJ21" s="156"/>
      <c r="OGK21" s="156"/>
      <c r="OGL21" s="156"/>
      <c r="OGM21" s="156"/>
      <c r="OGN21" s="156"/>
      <c r="OGO21" s="156"/>
      <c r="OGP21" s="156"/>
      <c r="OGQ21" s="156"/>
      <c r="OGR21" s="156"/>
      <c r="OGS21" s="156"/>
      <c r="OGT21" s="156"/>
      <c r="OGU21" s="156"/>
      <c r="OGV21" s="156"/>
      <c r="OGW21" s="156"/>
      <c r="OGX21" s="156"/>
      <c r="OGY21" s="156"/>
      <c r="OGZ21" s="156"/>
      <c r="OHA21" s="156"/>
      <c r="OHB21" s="156"/>
      <c r="OHC21" s="156"/>
      <c r="OHD21" s="156"/>
      <c r="OHE21" s="156"/>
      <c r="OHF21" s="156"/>
      <c r="OHG21" s="156"/>
      <c r="OHH21" s="156"/>
      <c r="OHI21" s="156"/>
      <c r="OHJ21" s="156"/>
      <c r="OHK21" s="156"/>
      <c r="OHL21" s="156"/>
      <c r="OHM21" s="156"/>
      <c r="OHN21" s="156"/>
      <c r="OHO21" s="156"/>
      <c r="OHP21" s="156"/>
      <c r="OHQ21" s="156"/>
      <c r="OHR21" s="156"/>
      <c r="OHS21" s="156"/>
      <c r="OHT21" s="156"/>
      <c r="OHU21" s="156"/>
      <c r="OHV21" s="156"/>
      <c r="OHW21" s="156"/>
      <c r="OHX21" s="156"/>
      <c r="OHY21" s="156"/>
      <c r="OHZ21" s="156"/>
      <c r="OIA21" s="156"/>
      <c r="OIB21" s="156"/>
      <c r="OIC21" s="156"/>
      <c r="OID21" s="156"/>
      <c r="OIE21" s="156"/>
      <c r="OIF21" s="156"/>
      <c r="OIG21" s="156"/>
      <c r="OIH21" s="156"/>
      <c r="OII21" s="156"/>
      <c r="OIJ21" s="156"/>
      <c r="OIK21" s="156"/>
      <c r="OIL21" s="156"/>
      <c r="OIM21" s="156"/>
      <c r="OIN21" s="156"/>
      <c r="OIO21" s="156"/>
      <c r="OIP21" s="156"/>
      <c r="OIQ21" s="156"/>
      <c r="OIR21" s="156"/>
      <c r="OIS21" s="156"/>
      <c r="OIT21" s="156"/>
      <c r="OIU21" s="156"/>
      <c r="OIV21" s="156"/>
      <c r="OIW21" s="156"/>
      <c r="OIX21" s="156"/>
      <c r="OIY21" s="156"/>
      <c r="OIZ21" s="156"/>
      <c r="OJA21" s="156"/>
      <c r="OJB21" s="156"/>
      <c r="OJC21" s="156"/>
      <c r="OJD21" s="156"/>
      <c r="OJE21" s="156"/>
      <c r="OJF21" s="156"/>
      <c r="OJG21" s="156"/>
      <c r="OJH21" s="156"/>
      <c r="OJI21" s="156"/>
      <c r="OJJ21" s="156"/>
      <c r="OJK21" s="156"/>
      <c r="OJL21" s="156"/>
      <c r="OJM21" s="156"/>
      <c r="OJN21" s="156"/>
      <c r="OJO21" s="156"/>
      <c r="OJP21" s="156"/>
      <c r="OJQ21" s="156"/>
      <c r="OJR21" s="156"/>
      <c r="OJS21" s="156"/>
      <c r="OJT21" s="156"/>
      <c r="OJU21" s="156"/>
      <c r="OJV21" s="156"/>
      <c r="OJW21" s="156"/>
      <c r="OJX21" s="156"/>
      <c r="OJY21" s="156"/>
      <c r="OJZ21" s="156"/>
      <c r="OKA21" s="156"/>
      <c r="OKB21" s="156"/>
      <c r="OKC21" s="156"/>
      <c r="OKD21" s="156"/>
      <c r="OKE21" s="156"/>
      <c r="OKF21" s="156"/>
      <c r="OKG21" s="156"/>
      <c r="OKH21" s="156"/>
      <c r="OKI21" s="156"/>
      <c r="OKJ21" s="156"/>
      <c r="OKK21" s="156"/>
      <c r="OKL21" s="156"/>
      <c r="OKM21" s="156"/>
      <c r="OKN21" s="156"/>
      <c r="OKO21" s="156"/>
      <c r="OKP21" s="156"/>
      <c r="OKQ21" s="156"/>
      <c r="OKR21" s="156"/>
      <c r="OKS21" s="156"/>
      <c r="OKT21" s="156"/>
      <c r="OKU21" s="156"/>
      <c r="OKV21" s="156"/>
      <c r="OKW21" s="156"/>
      <c r="OKX21" s="156"/>
      <c r="OKY21" s="156"/>
      <c r="OKZ21" s="156"/>
      <c r="OLA21" s="156"/>
      <c r="OLB21" s="156"/>
      <c r="OLC21" s="156"/>
      <c r="OLD21" s="156"/>
      <c r="OLE21" s="156"/>
      <c r="OLF21" s="156"/>
      <c r="OLG21" s="156"/>
      <c r="OLH21" s="156"/>
      <c r="OLI21" s="156"/>
      <c r="OLJ21" s="156"/>
      <c r="OLK21" s="156"/>
      <c r="OLL21" s="156"/>
      <c r="OLM21" s="156"/>
      <c r="OLN21" s="156"/>
      <c r="OLO21" s="156"/>
      <c r="OLP21" s="156"/>
      <c r="OLQ21" s="156"/>
      <c r="OLR21" s="156"/>
      <c r="OLS21" s="156"/>
      <c r="OLT21" s="156"/>
      <c r="OLU21" s="156"/>
      <c r="OLV21" s="156"/>
      <c r="OLW21" s="156"/>
      <c r="OLX21" s="156"/>
      <c r="OLY21" s="156"/>
      <c r="OLZ21" s="156"/>
      <c r="OMA21" s="156"/>
      <c r="OMB21" s="156"/>
      <c r="OMC21" s="156"/>
      <c r="OMD21" s="156"/>
      <c r="OME21" s="156"/>
      <c r="OMF21" s="156"/>
      <c r="OMG21" s="156"/>
      <c r="OMH21" s="156"/>
      <c r="OMI21" s="156"/>
      <c r="OMJ21" s="156"/>
      <c r="OMK21" s="156"/>
      <c r="OML21" s="156"/>
      <c r="OMM21" s="156"/>
      <c r="OMN21" s="156"/>
      <c r="OMO21" s="156"/>
      <c r="OMP21" s="156"/>
      <c r="OMQ21" s="156"/>
      <c r="OMR21" s="156"/>
      <c r="OMS21" s="156"/>
      <c r="OMT21" s="156"/>
      <c r="OMU21" s="156"/>
      <c r="OMV21" s="156"/>
      <c r="OMW21" s="156"/>
      <c r="OMX21" s="156"/>
      <c r="OMY21" s="156"/>
      <c r="OMZ21" s="156"/>
      <c r="ONA21" s="156"/>
      <c r="ONB21" s="156"/>
      <c r="ONC21" s="156"/>
      <c r="OND21" s="156"/>
      <c r="ONE21" s="156"/>
      <c r="ONF21" s="156"/>
      <c r="ONG21" s="156"/>
      <c r="ONH21" s="156"/>
      <c r="ONI21" s="156"/>
      <c r="ONJ21" s="156"/>
      <c r="ONK21" s="156"/>
      <c r="ONL21" s="156"/>
      <c r="ONM21" s="156"/>
      <c r="ONN21" s="156"/>
      <c r="ONO21" s="156"/>
      <c r="ONP21" s="156"/>
      <c r="ONQ21" s="156"/>
      <c r="ONR21" s="156"/>
      <c r="ONS21" s="156"/>
      <c r="ONT21" s="156"/>
      <c r="ONU21" s="156"/>
      <c r="ONV21" s="156"/>
      <c r="ONW21" s="156"/>
      <c r="ONX21" s="156"/>
      <c r="ONY21" s="156"/>
      <c r="ONZ21" s="156"/>
      <c r="OOA21" s="156"/>
      <c r="OOB21" s="156"/>
      <c r="OOC21" s="156"/>
      <c r="OOD21" s="156"/>
      <c r="OOE21" s="156"/>
      <c r="OOF21" s="156"/>
      <c r="OOG21" s="156"/>
      <c r="OOH21" s="156"/>
      <c r="OOI21" s="156"/>
      <c r="OOJ21" s="156"/>
      <c r="OOK21" s="156"/>
      <c r="OOL21" s="156"/>
      <c r="OOM21" s="156"/>
      <c r="OON21" s="156"/>
      <c r="OOO21" s="156"/>
      <c r="OOP21" s="156"/>
      <c r="OOQ21" s="156"/>
      <c r="OOR21" s="156"/>
      <c r="OOS21" s="156"/>
      <c r="OOT21" s="156"/>
      <c r="OOU21" s="156"/>
      <c r="OOV21" s="156"/>
      <c r="OOW21" s="156"/>
      <c r="OOX21" s="156"/>
      <c r="OOY21" s="156"/>
      <c r="OOZ21" s="156"/>
      <c r="OPA21" s="156"/>
      <c r="OPB21" s="156"/>
      <c r="OPC21" s="156"/>
      <c r="OPD21" s="156"/>
      <c r="OPE21" s="156"/>
      <c r="OPF21" s="156"/>
      <c r="OPG21" s="156"/>
      <c r="OPH21" s="156"/>
      <c r="OPI21" s="156"/>
      <c r="OPJ21" s="156"/>
      <c r="OPK21" s="156"/>
      <c r="OPL21" s="156"/>
      <c r="OPM21" s="156"/>
      <c r="OPN21" s="156"/>
      <c r="OPO21" s="156"/>
      <c r="OPP21" s="156"/>
      <c r="OPQ21" s="156"/>
      <c r="OPR21" s="156"/>
      <c r="OPS21" s="156"/>
      <c r="OPT21" s="156"/>
      <c r="OPU21" s="156"/>
      <c r="OPV21" s="156"/>
      <c r="OPW21" s="156"/>
      <c r="OPX21" s="156"/>
      <c r="OPY21" s="156"/>
      <c r="OPZ21" s="156"/>
      <c r="OQA21" s="156"/>
      <c r="OQB21" s="156"/>
      <c r="OQC21" s="156"/>
      <c r="OQD21" s="156"/>
      <c r="OQE21" s="156"/>
      <c r="OQF21" s="156"/>
      <c r="OQG21" s="156"/>
      <c r="OQH21" s="156"/>
      <c r="OQI21" s="156"/>
      <c r="OQJ21" s="156"/>
      <c r="OQK21" s="156"/>
      <c r="OQL21" s="156"/>
      <c r="OQM21" s="156"/>
      <c r="OQN21" s="156"/>
      <c r="OQO21" s="156"/>
      <c r="OQP21" s="156"/>
      <c r="OQQ21" s="156"/>
      <c r="OQR21" s="156"/>
      <c r="OQS21" s="156"/>
      <c r="OQT21" s="156"/>
      <c r="OQU21" s="156"/>
      <c r="OQV21" s="156"/>
      <c r="OQW21" s="156"/>
      <c r="OQX21" s="156"/>
      <c r="OQY21" s="156"/>
      <c r="OQZ21" s="156"/>
      <c r="ORA21" s="156"/>
      <c r="ORB21" s="156"/>
      <c r="ORC21" s="156"/>
      <c r="ORD21" s="156"/>
      <c r="ORE21" s="156"/>
      <c r="ORF21" s="156"/>
      <c r="ORG21" s="156"/>
      <c r="ORH21" s="156"/>
      <c r="ORI21" s="156"/>
      <c r="ORJ21" s="156"/>
      <c r="ORK21" s="156"/>
      <c r="ORL21" s="156"/>
      <c r="ORM21" s="156"/>
      <c r="ORN21" s="156"/>
      <c r="ORO21" s="156"/>
      <c r="ORP21" s="156"/>
      <c r="ORQ21" s="156"/>
      <c r="ORR21" s="156"/>
      <c r="ORS21" s="156"/>
      <c r="ORT21" s="156"/>
      <c r="ORU21" s="156"/>
      <c r="ORV21" s="156"/>
      <c r="ORW21" s="156"/>
      <c r="ORX21" s="156"/>
      <c r="ORY21" s="156"/>
      <c r="ORZ21" s="156"/>
      <c r="OSA21" s="156"/>
      <c r="OSB21" s="156"/>
      <c r="OSC21" s="156"/>
      <c r="OSD21" s="156"/>
      <c r="OSE21" s="156"/>
      <c r="OSF21" s="156"/>
      <c r="OSG21" s="156"/>
      <c r="OSH21" s="156"/>
      <c r="OSI21" s="156"/>
      <c r="OSJ21" s="156"/>
      <c r="OSK21" s="156"/>
      <c r="OSL21" s="156"/>
      <c r="OSM21" s="156"/>
      <c r="OSN21" s="156"/>
      <c r="OSO21" s="156"/>
      <c r="OSP21" s="156"/>
      <c r="OSQ21" s="156"/>
      <c r="OSR21" s="156"/>
      <c r="OSS21" s="156"/>
      <c r="OST21" s="156"/>
      <c r="OSU21" s="156"/>
      <c r="OSV21" s="156"/>
      <c r="OSW21" s="156"/>
      <c r="OSX21" s="156"/>
      <c r="OSY21" s="156"/>
      <c r="OSZ21" s="156"/>
      <c r="OTA21" s="156"/>
      <c r="OTB21" s="156"/>
      <c r="OTC21" s="156"/>
      <c r="OTD21" s="156"/>
      <c r="OTE21" s="156"/>
      <c r="OTF21" s="156"/>
      <c r="OTG21" s="156"/>
      <c r="OTH21" s="156"/>
      <c r="OTI21" s="156"/>
      <c r="OTJ21" s="156"/>
      <c r="OTK21" s="156"/>
      <c r="OTL21" s="156"/>
      <c r="OTM21" s="156"/>
      <c r="OTN21" s="156"/>
      <c r="OTO21" s="156"/>
      <c r="OTP21" s="156"/>
      <c r="OTQ21" s="156"/>
      <c r="OTR21" s="156"/>
      <c r="OTS21" s="156"/>
      <c r="OTT21" s="156"/>
      <c r="OTU21" s="156"/>
      <c r="OTV21" s="156"/>
      <c r="OTW21" s="156"/>
      <c r="OTX21" s="156"/>
      <c r="OTY21" s="156"/>
      <c r="OTZ21" s="156"/>
      <c r="OUA21" s="156"/>
      <c r="OUB21" s="156"/>
      <c r="OUC21" s="156"/>
      <c r="OUD21" s="156"/>
      <c r="OUE21" s="156"/>
      <c r="OUF21" s="156"/>
      <c r="OUG21" s="156"/>
      <c r="OUH21" s="156"/>
      <c r="OUI21" s="156"/>
      <c r="OUJ21" s="156"/>
      <c r="OUK21" s="156"/>
      <c r="OUL21" s="156"/>
      <c r="OUM21" s="156"/>
      <c r="OUN21" s="156"/>
      <c r="OUO21" s="156"/>
      <c r="OUP21" s="156"/>
      <c r="OUQ21" s="156"/>
      <c r="OUR21" s="156"/>
      <c r="OUS21" s="156"/>
      <c r="OUT21" s="156"/>
      <c r="OUU21" s="156"/>
      <c r="OUV21" s="156"/>
      <c r="OUW21" s="156"/>
      <c r="OUX21" s="156"/>
      <c r="OUY21" s="156"/>
      <c r="OUZ21" s="156"/>
      <c r="OVA21" s="156"/>
      <c r="OVB21" s="156"/>
      <c r="OVC21" s="156"/>
      <c r="OVD21" s="156"/>
      <c r="OVE21" s="156"/>
      <c r="OVF21" s="156"/>
      <c r="OVG21" s="156"/>
      <c r="OVH21" s="156"/>
      <c r="OVI21" s="156"/>
      <c r="OVJ21" s="156"/>
      <c r="OVK21" s="156"/>
      <c r="OVL21" s="156"/>
      <c r="OVM21" s="156"/>
      <c r="OVN21" s="156"/>
      <c r="OVO21" s="156"/>
      <c r="OVP21" s="156"/>
      <c r="OVQ21" s="156"/>
      <c r="OVR21" s="156"/>
      <c r="OVS21" s="156"/>
      <c r="OVT21" s="156"/>
      <c r="OVU21" s="156"/>
      <c r="OVV21" s="156"/>
      <c r="OVW21" s="156"/>
      <c r="OVX21" s="156"/>
      <c r="OVY21" s="156"/>
      <c r="OVZ21" s="156"/>
      <c r="OWA21" s="156"/>
      <c r="OWB21" s="156"/>
      <c r="OWC21" s="156"/>
      <c r="OWD21" s="156"/>
      <c r="OWE21" s="156"/>
      <c r="OWF21" s="156"/>
      <c r="OWG21" s="156"/>
      <c r="OWH21" s="156"/>
      <c r="OWI21" s="156"/>
      <c r="OWJ21" s="156"/>
      <c r="OWK21" s="156"/>
      <c r="OWL21" s="156"/>
      <c r="OWM21" s="156"/>
      <c r="OWN21" s="156"/>
      <c r="OWO21" s="156"/>
      <c r="OWP21" s="156"/>
      <c r="OWQ21" s="156"/>
      <c r="OWR21" s="156"/>
      <c r="OWS21" s="156"/>
      <c r="OWT21" s="156"/>
      <c r="OWU21" s="156"/>
      <c r="OWV21" s="156"/>
      <c r="OWW21" s="156"/>
      <c r="OWX21" s="156"/>
      <c r="OWY21" s="156"/>
      <c r="OWZ21" s="156"/>
      <c r="OXA21" s="156"/>
      <c r="OXB21" s="156"/>
      <c r="OXC21" s="156"/>
      <c r="OXD21" s="156"/>
      <c r="OXE21" s="156"/>
      <c r="OXF21" s="156"/>
      <c r="OXG21" s="156"/>
      <c r="OXH21" s="156"/>
      <c r="OXI21" s="156"/>
      <c r="OXJ21" s="156"/>
      <c r="OXK21" s="156"/>
      <c r="OXL21" s="156"/>
      <c r="OXM21" s="156"/>
      <c r="OXN21" s="156"/>
      <c r="OXO21" s="156"/>
      <c r="OXP21" s="156"/>
      <c r="OXQ21" s="156"/>
      <c r="OXR21" s="156"/>
      <c r="OXS21" s="156"/>
      <c r="OXT21" s="156"/>
      <c r="OXU21" s="156"/>
      <c r="OXV21" s="156"/>
      <c r="OXW21" s="156"/>
      <c r="OXX21" s="156"/>
      <c r="OXY21" s="156"/>
      <c r="OXZ21" s="156"/>
      <c r="OYA21" s="156"/>
      <c r="OYB21" s="156"/>
      <c r="OYC21" s="156"/>
      <c r="OYD21" s="156"/>
      <c r="OYE21" s="156"/>
      <c r="OYF21" s="156"/>
      <c r="OYG21" s="156"/>
      <c r="OYH21" s="156"/>
      <c r="OYI21" s="156"/>
      <c r="OYJ21" s="156"/>
      <c r="OYK21" s="156"/>
      <c r="OYL21" s="156"/>
      <c r="OYM21" s="156"/>
      <c r="OYN21" s="156"/>
      <c r="OYO21" s="156"/>
      <c r="OYP21" s="156"/>
      <c r="OYQ21" s="156"/>
      <c r="OYR21" s="156"/>
      <c r="OYS21" s="156"/>
      <c r="OYT21" s="156"/>
      <c r="OYU21" s="156"/>
      <c r="OYV21" s="156"/>
      <c r="OYW21" s="156"/>
      <c r="OYX21" s="156"/>
      <c r="OYY21" s="156"/>
      <c r="OYZ21" s="156"/>
      <c r="OZA21" s="156"/>
      <c r="OZB21" s="156"/>
      <c r="OZC21" s="156"/>
      <c r="OZD21" s="156"/>
      <c r="OZE21" s="156"/>
      <c r="OZF21" s="156"/>
      <c r="OZG21" s="156"/>
      <c r="OZH21" s="156"/>
      <c r="OZI21" s="156"/>
      <c r="OZJ21" s="156"/>
      <c r="OZK21" s="156"/>
      <c r="OZL21" s="156"/>
      <c r="OZM21" s="156"/>
      <c r="OZN21" s="156"/>
      <c r="OZO21" s="156"/>
      <c r="OZP21" s="156"/>
      <c r="OZQ21" s="156"/>
      <c r="OZR21" s="156"/>
      <c r="OZS21" s="156"/>
      <c r="OZT21" s="156"/>
      <c r="OZU21" s="156"/>
      <c r="OZV21" s="156"/>
      <c r="OZW21" s="156"/>
      <c r="OZX21" s="156"/>
      <c r="OZY21" s="156"/>
      <c r="OZZ21" s="156"/>
      <c r="PAA21" s="156"/>
      <c r="PAB21" s="156"/>
      <c r="PAC21" s="156"/>
      <c r="PAD21" s="156"/>
      <c r="PAE21" s="156"/>
      <c r="PAF21" s="156"/>
      <c r="PAG21" s="156"/>
      <c r="PAH21" s="156"/>
      <c r="PAI21" s="156"/>
      <c r="PAJ21" s="156"/>
      <c r="PAK21" s="156"/>
      <c r="PAL21" s="156"/>
      <c r="PAM21" s="156"/>
      <c r="PAN21" s="156"/>
      <c r="PAO21" s="156"/>
      <c r="PAP21" s="156"/>
      <c r="PAQ21" s="156"/>
      <c r="PAR21" s="156"/>
      <c r="PAS21" s="156"/>
      <c r="PAT21" s="156"/>
      <c r="PAU21" s="156"/>
      <c r="PAV21" s="156"/>
      <c r="PAW21" s="156"/>
      <c r="PAX21" s="156"/>
      <c r="PAY21" s="156"/>
      <c r="PAZ21" s="156"/>
      <c r="PBA21" s="156"/>
      <c r="PBB21" s="156"/>
      <c r="PBC21" s="156"/>
      <c r="PBD21" s="156"/>
      <c r="PBE21" s="156"/>
      <c r="PBF21" s="156"/>
      <c r="PBG21" s="156"/>
      <c r="PBH21" s="156"/>
      <c r="PBI21" s="156"/>
      <c r="PBJ21" s="156"/>
      <c r="PBK21" s="156"/>
      <c r="PBL21" s="156"/>
      <c r="PBM21" s="156"/>
      <c r="PBN21" s="156"/>
      <c r="PBO21" s="156"/>
      <c r="PBP21" s="156"/>
      <c r="PBQ21" s="156"/>
      <c r="PBR21" s="156"/>
      <c r="PBS21" s="156"/>
      <c r="PBT21" s="156"/>
      <c r="PBU21" s="156"/>
      <c r="PBV21" s="156"/>
      <c r="PBW21" s="156"/>
      <c r="PBX21" s="156"/>
      <c r="PBY21" s="156"/>
      <c r="PBZ21" s="156"/>
      <c r="PCA21" s="156"/>
      <c r="PCB21" s="156"/>
      <c r="PCC21" s="156"/>
      <c r="PCD21" s="156"/>
      <c r="PCE21" s="156"/>
      <c r="PCF21" s="156"/>
      <c r="PCG21" s="156"/>
      <c r="PCH21" s="156"/>
      <c r="PCI21" s="156"/>
      <c r="PCJ21" s="156"/>
      <c r="PCK21" s="156"/>
      <c r="PCL21" s="156"/>
      <c r="PCM21" s="156"/>
      <c r="PCN21" s="156"/>
      <c r="PCO21" s="156"/>
      <c r="PCP21" s="156"/>
      <c r="PCQ21" s="156"/>
      <c r="PCR21" s="156"/>
      <c r="PCS21" s="156"/>
      <c r="PCT21" s="156"/>
      <c r="PCU21" s="156"/>
      <c r="PCV21" s="156"/>
      <c r="PCW21" s="156"/>
      <c r="PCX21" s="156"/>
      <c r="PCY21" s="156"/>
      <c r="PCZ21" s="156"/>
      <c r="PDA21" s="156"/>
      <c r="PDB21" s="156"/>
      <c r="PDC21" s="156"/>
      <c r="PDD21" s="156"/>
      <c r="PDE21" s="156"/>
      <c r="PDF21" s="156"/>
      <c r="PDG21" s="156"/>
      <c r="PDH21" s="156"/>
      <c r="PDI21" s="156"/>
      <c r="PDJ21" s="156"/>
      <c r="PDK21" s="156"/>
      <c r="PDL21" s="156"/>
      <c r="PDM21" s="156"/>
      <c r="PDN21" s="156"/>
      <c r="PDO21" s="156"/>
      <c r="PDP21" s="156"/>
      <c r="PDQ21" s="156"/>
      <c r="PDR21" s="156"/>
      <c r="PDS21" s="156"/>
      <c r="PDT21" s="156"/>
      <c r="PDU21" s="156"/>
      <c r="PDV21" s="156"/>
      <c r="PDW21" s="156"/>
      <c r="PDX21" s="156"/>
      <c r="PDY21" s="156"/>
      <c r="PDZ21" s="156"/>
      <c r="PEA21" s="156"/>
      <c r="PEB21" s="156"/>
      <c r="PEC21" s="156"/>
      <c r="PED21" s="156"/>
      <c r="PEE21" s="156"/>
      <c r="PEF21" s="156"/>
      <c r="PEG21" s="156"/>
      <c r="PEH21" s="156"/>
      <c r="PEI21" s="156"/>
      <c r="PEJ21" s="156"/>
      <c r="PEK21" s="156"/>
      <c r="PEL21" s="156"/>
      <c r="PEM21" s="156"/>
      <c r="PEN21" s="156"/>
      <c r="PEO21" s="156"/>
      <c r="PEP21" s="156"/>
      <c r="PEQ21" s="156"/>
      <c r="PER21" s="156"/>
      <c r="PES21" s="156"/>
      <c r="PET21" s="156"/>
      <c r="PEU21" s="156"/>
      <c r="PEV21" s="156"/>
      <c r="PEW21" s="156"/>
      <c r="PEX21" s="156"/>
      <c r="PEY21" s="156"/>
      <c r="PEZ21" s="156"/>
      <c r="PFA21" s="156"/>
      <c r="PFB21" s="156"/>
      <c r="PFC21" s="156"/>
      <c r="PFD21" s="156"/>
      <c r="PFE21" s="156"/>
      <c r="PFF21" s="156"/>
      <c r="PFG21" s="156"/>
      <c r="PFH21" s="156"/>
      <c r="PFI21" s="156"/>
      <c r="PFJ21" s="156"/>
      <c r="PFK21" s="156"/>
      <c r="PFL21" s="156"/>
      <c r="PFM21" s="156"/>
      <c r="PFN21" s="156"/>
      <c r="PFO21" s="156"/>
      <c r="PFP21" s="156"/>
      <c r="PFQ21" s="156"/>
      <c r="PFR21" s="156"/>
      <c r="PFS21" s="156"/>
      <c r="PFT21" s="156"/>
      <c r="PFU21" s="156"/>
      <c r="PFV21" s="156"/>
      <c r="PFW21" s="156"/>
      <c r="PFX21" s="156"/>
      <c r="PFY21" s="156"/>
      <c r="PFZ21" s="156"/>
      <c r="PGA21" s="156"/>
      <c r="PGB21" s="156"/>
      <c r="PGC21" s="156"/>
      <c r="PGD21" s="156"/>
      <c r="PGE21" s="156"/>
      <c r="PGF21" s="156"/>
      <c r="PGG21" s="156"/>
      <c r="PGH21" s="156"/>
      <c r="PGI21" s="156"/>
      <c r="PGJ21" s="156"/>
      <c r="PGK21" s="156"/>
      <c r="PGL21" s="156"/>
      <c r="PGM21" s="156"/>
      <c r="PGN21" s="156"/>
      <c r="PGO21" s="156"/>
      <c r="PGP21" s="156"/>
      <c r="PGQ21" s="156"/>
      <c r="PGR21" s="156"/>
      <c r="PGS21" s="156"/>
      <c r="PGT21" s="156"/>
      <c r="PGU21" s="156"/>
      <c r="PGV21" s="156"/>
      <c r="PGW21" s="156"/>
      <c r="PGX21" s="156"/>
      <c r="PGY21" s="156"/>
      <c r="PGZ21" s="156"/>
      <c r="PHA21" s="156"/>
      <c r="PHB21" s="156"/>
      <c r="PHC21" s="156"/>
      <c r="PHD21" s="156"/>
      <c r="PHE21" s="156"/>
      <c r="PHF21" s="156"/>
      <c r="PHG21" s="156"/>
      <c r="PHH21" s="156"/>
      <c r="PHI21" s="156"/>
      <c r="PHJ21" s="156"/>
      <c r="PHK21" s="156"/>
      <c r="PHL21" s="156"/>
      <c r="PHM21" s="156"/>
      <c r="PHN21" s="156"/>
      <c r="PHO21" s="156"/>
      <c r="PHP21" s="156"/>
      <c r="PHQ21" s="156"/>
      <c r="PHR21" s="156"/>
      <c r="PHS21" s="156"/>
      <c r="PHT21" s="156"/>
      <c r="PHU21" s="156"/>
      <c r="PHV21" s="156"/>
      <c r="PHW21" s="156"/>
      <c r="PHX21" s="156"/>
      <c r="PHY21" s="156"/>
      <c r="PHZ21" s="156"/>
      <c r="PIA21" s="156"/>
      <c r="PIB21" s="156"/>
      <c r="PIC21" s="156"/>
      <c r="PID21" s="156"/>
      <c r="PIE21" s="156"/>
      <c r="PIF21" s="156"/>
      <c r="PIG21" s="156"/>
      <c r="PIH21" s="156"/>
      <c r="PII21" s="156"/>
      <c r="PIJ21" s="156"/>
      <c r="PIK21" s="156"/>
      <c r="PIL21" s="156"/>
      <c r="PIM21" s="156"/>
      <c r="PIN21" s="156"/>
      <c r="PIO21" s="156"/>
      <c r="PIP21" s="156"/>
      <c r="PIQ21" s="156"/>
      <c r="PIR21" s="156"/>
      <c r="PIS21" s="156"/>
      <c r="PIT21" s="156"/>
      <c r="PIU21" s="156"/>
      <c r="PIV21" s="156"/>
      <c r="PIW21" s="156"/>
      <c r="PIX21" s="156"/>
      <c r="PIY21" s="156"/>
      <c r="PIZ21" s="156"/>
      <c r="PJA21" s="156"/>
      <c r="PJB21" s="156"/>
      <c r="PJC21" s="156"/>
      <c r="PJD21" s="156"/>
      <c r="PJE21" s="156"/>
      <c r="PJF21" s="156"/>
      <c r="PJG21" s="156"/>
      <c r="PJH21" s="156"/>
      <c r="PJI21" s="156"/>
      <c r="PJJ21" s="156"/>
      <c r="PJK21" s="156"/>
      <c r="PJL21" s="156"/>
      <c r="PJM21" s="156"/>
      <c r="PJN21" s="156"/>
      <c r="PJO21" s="156"/>
      <c r="PJP21" s="156"/>
      <c r="PJQ21" s="156"/>
      <c r="PJR21" s="156"/>
      <c r="PJS21" s="156"/>
      <c r="PJT21" s="156"/>
      <c r="PJU21" s="156"/>
      <c r="PJV21" s="156"/>
      <c r="PJW21" s="156"/>
      <c r="PJX21" s="156"/>
      <c r="PJY21" s="156"/>
      <c r="PJZ21" s="156"/>
      <c r="PKA21" s="156"/>
      <c r="PKB21" s="156"/>
      <c r="PKC21" s="156"/>
      <c r="PKD21" s="156"/>
      <c r="PKE21" s="156"/>
      <c r="PKF21" s="156"/>
      <c r="PKG21" s="156"/>
      <c r="PKH21" s="156"/>
      <c r="PKI21" s="156"/>
      <c r="PKJ21" s="156"/>
      <c r="PKK21" s="156"/>
      <c r="PKL21" s="156"/>
      <c r="PKM21" s="156"/>
      <c r="PKN21" s="156"/>
      <c r="PKO21" s="156"/>
      <c r="PKP21" s="156"/>
      <c r="PKQ21" s="156"/>
      <c r="PKR21" s="156"/>
      <c r="PKS21" s="156"/>
      <c r="PKT21" s="156"/>
      <c r="PKU21" s="156"/>
      <c r="PKV21" s="156"/>
      <c r="PKW21" s="156"/>
      <c r="PKX21" s="156"/>
      <c r="PKY21" s="156"/>
      <c r="PKZ21" s="156"/>
      <c r="PLA21" s="156"/>
      <c r="PLB21" s="156"/>
      <c r="PLC21" s="156"/>
      <c r="PLD21" s="156"/>
      <c r="PLE21" s="156"/>
      <c r="PLF21" s="156"/>
      <c r="PLG21" s="156"/>
      <c r="PLH21" s="156"/>
      <c r="PLI21" s="156"/>
      <c r="PLJ21" s="156"/>
      <c r="PLK21" s="156"/>
      <c r="PLL21" s="156"/>
      <c r="PLM21" s="156"/>
      <c r="PLN21" s="156"/>
      <c r="PLO21" s="156"/>
      <c r="PLP21" s="156"/>
      <c r="PLQ21" s="156"/>
      <c r="PLR21" s="156"/>
      <c r="PLS21" s="156"/>
      <c r="PLT21" s="156"/>
      <c r="PLU21" s="156"/>
      <c r="PLV21" s="156"/>
      <c r="PLW21" s="156"/>
      <c r="PLX21" s="156"/>
      <c r="PLY21" s="156"/>
      <c r="PLZ21" s="156"/>
      <c r="PMA21" s="156"/>
      <c r="PMB21" s="156"/>
      <c r="PMC21" s="156"/>
      <c r="PMD21" s="156"/>
      <c r="PME21" s="156"/>
      <c r="PMF21" s="156"/>
      <c r="PMG21" s="156"/>
      <c r="PMH21" s="156"/>
      <c r="PMI21" s="156"/>
      <c r="PMJ21" s="156"/>
      <c r="PMK21" s="156"/>
      <c r="PML21" s="156"/>
      <c r="PMM21" s="156"/>
      <c r="PMN21" s="156"/>
      <c r="PMO21" s="156"/>
      <c r="PMP21" s="156"/>
      <c r="PMQ21" s="156"/>
      <c r="PMR21" s="156"/>
      <c r="PMS21" s="156"/>
      <c r="PMT21" s="156"/>
      <c r="PMU21" s="156"/>
      <c r="PMV21" s="156"/>
      <c r="PMW21" s="156"/>
      <c r="PMX21" s="156"/>
      <c r="PMY21" s="156"/>
      <c r="PMZ21" s="156"/>
      <c r="PNA21" s="156"/>
      <c r="PNB21" s="156"/>
      <c r="PNC21" s="156"/>
      <c r="PND21" s="156"/>
      <c r="PNE21" s="156"/>
      <c r="PNF21" s="156"/>
      <c r="PNG21" s="156"/>
      <c r="PNH21" s="156"/>
      <c r="PNI21" s="156"/>
      <c r="PNJ21" s="156"/>
      <c r="PNK21" s="156"/>
      <c r="PNL21" s="156"/>
      <c r="PNM21" s="156"/>
      <c r="PNN21" s="156"/>
      <c r="PNO21" s="156"/>
      <c r="PNP21" s="156"/>
      <c r="PNQ21" s="156"/>
      <c r="PNR21" s="156"/>
      <c r="PNS21" s="156"/>
      <c r="PNT21" s="156"/>
      <c r="PNU21" s="156"/>
      <c r="PNV21" s="156"/>
      <c r="PNW21" s="156"/>
      <c r="PNX21" s="156"/>
      <c r="PNY21" s="156"/>
      <c r="PNZ21" s="156"/>
      <c r="POA21" s="156"/>
      <c r="POB21" s="156"/>
      <c r="POC21" s="156"/>
      <c r="POD21" s="156"/>
      <c r="POE21" s="156"/>
      <c r="POF21" s="156"/>
      <c r="POG21" s="156"/>
      <c r="POH21" s="156"/>
      <c r="POI21" s="156"/>
      <c r="POJ21" s="156"/>
      <c r="POK21" s="156"/>
      <c r="POL21" s="156"/>
      <c r="POM21" s="156"/>
      <c r="PON21" s="156"/>
      <c r="POO21" s="156"/>
      <c r="POP21" s="156"/>
      <c r="POQ21" s="156"/>
      <c r="POR21" s="156"/>
      <c r="POS21" s="156"/>
      <c r="POT21" s="156"/>
      <c r="POU21" s="156"/>
      <c r="POV21" s="156"/>
      <c r="POW21" s="156"/>
      <c r="POX21" s="156"/>
      <c r="POY21" s="156"/>
      <c r="POZ21" s="156"/>
      <c r="PPA21" s="156"/>
      <c r="PPB21" s="156"/>
      <c r="PPC21" s="156"/>
      <c r="PPD21" s="156"/>
      <c r="PPE21" s="156"/>
      <c r="PPF21" s="156"/>
      <c r="PPG21" s="156"/>
      <c r="PPH21" s="156"/>
      <c r="PPI21" s="156"/>
      <c r="PPJ21" s="156"/>
      <c r="PPK21" s="156"/>
      <c r="PPL21" s="156"/>
      <c r="PPM21" s="156"/>
      <c r="PPN21" s="156"/>
      <c r="PPO21" s="156"/>
      <c r="PPP21" s="156"/>
      <c r="PPQ21" s="156"/>
      <c r="PPR21" s="156"/>
      <c r="PPS21" s="156"/>
      <c r="PPT21" s="156"/>
      <c r="PPU21" s="156"/>
      <c r="PPV21" s="156"/>
      <c r="PPW21" s="156"/>
      <c r="PPX21" s="156"/>
      <c r="PPY21" s="156"/>
      <c r="PPZ21" s="156"/>
      <c r="PQA21" s="156"/>
      <c r="PQB21" s="156"/>
      <c r="PQC21" s="156"/>
      <c r="PQD21" s="156"/>
      <c r="PQE21" s="156"/>
      <c r="PQF21" s="156"/>
      <c r="PQG21" s="156"/>
      <c r="PQH21" s="156"/>
      <c r="PQI21" s="156"/>
      <c r="PQJ21" s="156"/>
      <c r="PQK21" s="156"/>
      <c r="PQL21" s="156"/>
      <c r="PQM21" s="156"/>
      <c r="PQN21" s="156"/>
      <c r="PQO21" s="156"/>
      <c r="PQP21" s="156"/>
      <c r="PQQ21" s="156"/>
      <c r="PQR21" s="156"/>
      <c r="PQS21" s="156"/>
      <c r="PQT21" s="156"/>
      <c r="PQU21" s="156"/>
      <c r="PQV21" s="156"/>
      <c r="PQW21" s="156"/>
      <c r="PQX21" s="156"/>
      <c r="PQY21" s="156"/>
      <c r="PQZ21" s="156"/>
      <c r="PRA21" s="156"/>
      <c r="PRB21" s="156"/>
      <c r="PRC21" s="156"/>
      <c r="PRD21" s="156"/>
      <c r="PRE21" s="156"/>
      <c r="PRF21" s="156"/>
      <c r="PRG21" s="156"/>
      <c r="PRH21" s="156"/>
      <c r="PRI21" s="156"/>
      <c r="PRJ21" s="156"/>
      <c r="PRK21" s="156"/>
      <c r="PRL21" s="156"/>
      <c r="PRM21" s="156"/>
      <c r="PRN21" s="156"/>
      <c r="PRO21" s="156"/>
      <c r="PRP21" s="156"/>
      <c r="PRQ21" s="156"/>
      <c r="PRR21" s="156"/>
      <c r="PRS21" s="156"/>
      <c r="PRT21" s="156"/>
      <c r="PRU21" s="156"/>
      <c r="PRV21" s="156"/>
      <c r="PRW21" s="156"/>
      <c r="PRX21" s="156"/>
      <c r="PRY21" s="156"/>
      <c r="PRZ21" s="156"/>
      <c r="PSA21" s="156"/>
      <c r="PSB21" s="156"/>
      <c r="PSC21" s="156"/>
      <c r="PSD21" s="156"/>
      <c r="PSE21" s="156"/>
      <c r="PSF21" s="156"/>
      <c r="PSG21" s="156"/>
      <c r="PSH21" s="156"/>
      <c r="PSI21" s="156"/>
      <c r="PSJ21" s="156"/>
      <c r="PSK21" s="156"/>
      <c r="PSL21" s="156"/>
      <c r="PSM21" s="156"/>
      <c r="PSN21" s="156"/>
      <c r="PSO21" s="156"/>
      <c r="PSP21" s="156"/>
      <c r="PSQ21" s="156"/>
      <c r="PSR21" s="156"/>
      <c r="PSS21" s="156"/>
      <c r="PST21" s="156"/>
      <c r="PSU21" s="156"/>
      <c r="PSV21" s="156"/>
      <c r="PSW21" s="156"/>
      <c r="PSX21" s="156"/>
      <c r="PSY21" s="156"/>
      <c r="PSZ21" s="156"/>
      <c r="PTA21" s="156"/>
      <c r="PTB21" s="156"/>
      <c r="PTC21" s="156"/>
      <c r="PTD21" s="156"/>
      <c r="PTE21" s="156"/>
      <c r="PTF21" s="156"/>
      <c r="PTG21" s="156"/>
      <c r="PTH21" s="156"/>
      <c r="PTI21" s="156"/>
      <c r="PTJ21" s="156"/>
      <c r="PTK21" s="156"/>
      <c r="PTL21" s="156"/>
      <c r="PTM21" s="156"/>
      <c r="PTN21" s="156"/>
      <c r="PTO21" s="156"/>
      <c r="PTP21" s="156"/>
      <c r="PTQ21" s="156"/>
      <c r="PTR21" s="156"/>
      <c r="PTS21" s="156"/>
      <c r="PTT21" s="156"/>
      <c r="PTU21" s="156"/>
      <c r="PTV21" s="156"/>
      <c r="PTW21" s="156"/>
      <c r="PTX21" s="156"/>
      <c r="PTY21" s="156"/>
      <c r="PTZ21" s="156"/>
      <c r="PUA21" s="156"/>
      <c r="PUB21" s="156"/>
      <c r="PUC21" s="156"/>
      <c r="PUD21" s="156"/>
      <c r="PUE21" s="156"/>
      <c r="PUF21" s="156"/>
      <c r="PUG21" s="156"/>
      <c r="PUH21" s="156"/>
      <c r="PUI21" s="156"/>
      <c r="PUJ21" s="156"/>
      <c r="PUK21" s="156"/>
      <c r="PUL21" s="156"/>
      <c r="PUM21" s="156"/>
      <c r="PUN21" s="156"/>
      <c r="PUO21" s="156"/>
      <c r="PUP21" s="156"/>
      <c r="PUQ21" s="156"/>
      <c r="PUR21" s="156"/>
      <c r="PUS21" s="156"/>
      <c r="PUT21" s="156"/>
      <c r="PUU21" s="156"/>
      <c r="PUV21" s="156"/>
      <c r="PUW21" s="156"/>
      <c r="PUX21" s="156"/>
      <c r="PUY21" s="156"/>
      <c r="PUZ21" s="156"/>
      <c r="PVA21" s="156"/>
      <c r="PVB21" s="156"/>
      <c r="PVC21" s="156"/>
      <c r="PVD21" s="156"/>
      <c r="PVE21" s="156"/>
      <c r="PVF21" s="156"/>
      <c r="PVG21" s="156"/>
      <c r="PVH21" s="156"/>
      <c r="PVI21" s="156"/>
      <c r="PVJ21" s="156"/>
      <c r="PVK21" s="156"/>
      <c r="PVL21" s="156"/>
      <c r="PVM21" s="156"/>
      <c r="PVN21" s="156"/>
      <c r="PVO21" s="156"/>
      <c r="PVP21" s="156"/>
      <c r="PVQ21" s="156"/>
      <c r="PVR21" s="156"/>
      <c r="PVS21" s="156"/>
      <c r="PVT21" s="156"/>
      <c r="PVU21" s="156"/>
      <c r="PVV21" s="156"/>
      <c r="PVW21" s="156"/>
      <c r="PVX21" s="156"/>
      <c r="PVY21" s="156"/>
      <c r="PVZ21" s="156"/>
      <c r="PWA21" s="156"/>
      <c r="PWB21" s="156"/>
      <c r="PWC21" s="156"/>
      <c r="PWD21" s="156"/>
      <c r="PWE21" s="156"/>
      <c r="PWF21" s="156"/>
      <c r="PWG21" s="156"/>
      <c r="PWH21" s="156"/>
      <c r="PWI21" s="156"/>
      <c r="PWJ21" s="156"/>
      <c r="PWK21" s="156"/>
      <c r="PWL21" s="156"/>
      <c r="PWM21" s="156"/>
      <c r="PWN21" s="156"/>
      <c r="PWO21" s="156"/>
      <c r="PWP21" s="156"/>
      <c r="PWQ21" s="156"/>
      <c r="PWR21" s="156"/>
      <c r="PWS21" s="156"/>
      <c r="PWT21" s="156"/>
      <c r="PWU21" s="156"/>
      <c r="PWV21" s="156"/>
      <c r="PWW21" s="156"/>
      <c r="PWX21" s="156"/>
      <c r="PWY21" s="156"/>
      <c r="PWZ21" s="156"/>
      <c r="PXA21" s="156"/>
      <c r="PXB21" s="156"/>
      <c r="PXC21" s="156"/>
      <c r="PXD21" s="156"/>
      <c r="PXE21" s="156"/>
      <c r="PXF21" s="156"/>
      <c r="PXG21" s="156"/>
      <c r="PXH21" s="156"/>
      <c r="PXI21" s="156"/>
      <c r="PXJ21" s="156"/>
      <c r="PXK21" s="156"/>
      <c r="PXL21" s="156"/>
      <c r="PXM21" s="156"/>
      <c r="PXN21" s="156"/>
      <c r="PXO21" s="156"/>
      <c r="PXP21" s="156"/>
      <c r="PXQ21" s="156"/>
      <c r="PXR21" s="156"/>
      <c r="PXS21" s="156"/>
      <c r="PXT21" s="156"/>
      <c r="PXU21" s="156"/>
      <c r="PXV21" s="156"/>
      <c r="PXW21" s="156"/>
      <c r="PXX21" s="156"/>
      <c r="PXY21" s="156"/>
      <c r="PXZ21" s="156"/>
      <c r="PYA21" s="156"/>
      <c r="PYB21" s="156"/>
      <c r="PYC21" s="156"/>
      <c r="PYD21" s="156"/>
      <c r="PYE21" s="156"/>
      <c r="PYF21" s="156"/>
      <c r="PYG21" s="156"/>
      <c r="PYH21" s="156"/>
      <c r="PYI21" s="156"/>
      <c r="PYJ21" s="156"/>
      <c r="PYK21" s="156"/>
      <c r="PYL21" s="156"/>
      <c r="PYM21" s="156"/>
      <c r="PYN21" s="156"/>
      <c r="PYO21" s="156"/>
      <c r="PYP21" s="156"/>
      <c r="PYQ21" s="156"/>
      <c r="PYR21" s="156"/>
      <c r="PYS21" s="156"/>
      <c r="PYT21" s="156"/>
      <c r="PYU21" s="156"/>
      <c r="PYV21" s="156"/>
      <c r="PYW21" s="156"/>
      <c r="PYX21" s="156"/>
      <c r="PYY21" s="156"/>
      <c r="PYZ21" s="156"/>
      <c r="PZA21" s="156"/>
      <c r="PZB21" s="156"/>
      <c r="PZC21" s="156"/>
      <c r="PZD21" s="156"/>
      <c r="PZE21" s="156"/>
      <c r="PZF21" s="156"/>
      <c r="PZG21" s="156"/>
      <c r="PZH21" s="156"/>
      <c r="PZI21" s="156"/>
      <c r="PZJ21" s="156"/>
      <c r="PZK21" s="156"/>
      <c r="PZL21" s="156"/>
      <c r="PZM21" s="156"/>
      <c r="PZN21" s="156"/>
      <c r="PZO21" s="156"/>
      <c r="PZP21" s="156"/>
      <c r="PZQ21" s="156"/>
      <c r="PZR21" s="156"/>
      <c r="PZS21" s="156"/>
      <c r="PZT21" s="156"/>
      <c r="PZU21" s="156"/>
      <c r="PZV21" s="156"/>
      <c r="PZW21" s="156"/>
      <c r="PZX21" s="156"/>
      <c r="PZY21" s="156"/>
      <c r="PZZ21" s="156"/>
      <c r="QAA21" s="156"/>
      <c r="QAB21" s="156"/>
      <c r="QAC21" s="156"/>
      <c r="QAD21" s="156"/>
      <c r="QAE21" s="156"/>
      <c r="QAF21" s="156"/>
      <c r="QAG21" s="156"/>
      <c r="QAH21" s="156"/>
      <c r="QAI21" s="156"/>
      <c r="QAJ21" s="156"/>
      <c r="QAK21" s="156"/>
      <c r="QAL21" s="156"/>
      <c r="QAM21" s="156"/>
      <c r="QAN21" s="156"/>
      <c r="QAO21" s="156"/>
      <c r="QAP21" s="156"/>
      <c r="QAQ21" s="156"/>
      <c r="QAR21" s="156"/>
      <c r="QAS21" s="156"/>
      <c r="QAT21" s="156"/>
      <c r="QAU21" s="156"/>
      <c r="QAV21" s="156"/>
      <c r="QAW21" s="156"/>
      <c r="QAX21" s="156"/>
      <c r="QAY21" s="156"/>
      <c r="QAZ21" s="156"/>
      <c r="QBA21" s="156"/>
      <c r="QBB21" s="156"/>
      <c r="QBC21" s="156"/>
      <c r="QBD21" s="156"/>
      <c r="QBE21" s="156"/>
      <c r="QBF21" s="156"/>
      <c r="QBG21" s="156"/>
      <c r="QBH21" s="156"/>
      <c r="QBI21" s="156"/>
      <c r="QBJ21" s="156"/>
      <c r="QBK21" s="156"/>
      <c r="QBL21" s="156"/>
      <c r="QBM21" s="156"/>
      <c r="QBN21" s="156"/>
      <c r="QBO21" s="156"/>
      <c r="QBP21" s="156"/>
      <c r="QBQ21" s="156"/>
      <c r="QBR21" s="156"/>
      <c r="QBS21" s="156"/>
      <c r="QBT21" s="156"/>
      <c r="QBU21" s="156"/>
      <c r="QBV21" s="156"/>
      <c r="QBW21" s="156"/>
      <c r="QBX21" s="156"/>
      <c r="QBY21" s="156"/>
      <c r="QBZ21" s="156"/>
      <c r="QCA21" s="156"/>
      <c r="QCB21" s="156"/>
      <c r="QCC21" s="156"/>
      <c r="QCD21" s="156"/>
      <c r="QCE21" s="156"/>
      <c r="QCF21" s="156"/>
      <c r="QCG21" s="156"/>
      <c r="QCH21" s="156"/>
      <c r="QCI21" s="156"/>
      <c r="QCJ21" s="156"/>
      <c r="QCK21" s="156"/>
      <c r="QCL21" s="156"/>
      <c r="QCM21" s="156"/>
      <c r="QCN21" s="156"/>
      <c r="QCO21" s="156"/>
      <c r="QCP21" s="156"/>
      <c r="QCQ21" s="156"/>
      <c r="QCR21" s="156"/>
      <c r="QCS21" s="156"/>
      <c r="QCT21" s="156"/>
      <c r="QCU21" s="156"/>
      <c r="QCV21" s="156"/>
      <c r="QCW21" s="156"/>
      <c r="QCX21" s="156"/>
      <c r="QCY21" s="156"/>
      <c r="QCZ21" s="156"/>
      <c r="QDA21" s="156"/>
      <c r="QDB21" s="156"/>
      <c r="QDC21" s="156"/>
      <c r="QDD21" s="156"/>
      <c r="QDE21" s="156"/>
      <c r="QDF21" s="156"/>
      <c r="QDG21" s="156"/>
      <c r="QDH21" s="156"/>
      <c r="QDI21" s="156"/>
      <c r="QDJ21" s="156"/>
      <c r="QDK21" s="156"/>
      <c r="QDL21" s="156"/>
      <c r="QDM21" s="156"/>
      <c r="QDN21" s="156"/>
      <c r="QDO21" s="156"/>
      <c r="QDP21" s="156"/>
      <c r="QDQ21" s="156"/>
      <c r="QDR21" s="156"/>
      <c r="QDS21" s="156"/>
      <c r="QDT21" s="156"/>
      <c r="QDU21" s="156"/>
      <c r="QDV21" s="156"/>
      <c r="QDW21" s="156"/>
      <c r="QDX21" s="156"/>
      <c r="QDY21" s="156"/>
      <c r="QDZ21" s="156"/>
      <c r="QEA21" s="156"/>
      <c r="QEB21" s="156"/>
      <c r="QEC21" s="156"/>
      <c r="QED21" s="156"/>
      <c r="QEE21" s="156"/>
      <c r="QEF21" s="156"/>
      <c r="QEG21" s="156"/>
      <c r="QEH21" s="156"/>
      <c r="QEI21" s="156"/>
      <c r="QEJ21" s="156"/>
      <c r="QEK21" s="156"/>
      <c r="QEL21" s="156"/>
      <c r="QEM21" s="156"/>
      <c r="QEN21" s="156"/>
      <c r="QEO21" s="156"/>
      <c r="QEP21" s="156"/>
      <c r="QEQ21" s="156"/>
      <c r="QER21" s="156"/>
      <c r="QES21" s="156"/>
      <c r="QET21" s="156"/>
      <c r="QEU21" s="156"/>
      <c r="QEV21" s="156"/>
      <c r="QEW21" s="156"/>
      <c r="QEX21" s="156"/>
      <c r="QEY21" s="156"/>
      <c r="QEZ21" s="156"/>
      <c r="QFA21" s="156"/>
      <c r="QFB21" s="156"/>
      <c r="QFC21" s="156"/>
      <c r="QFD21" s="156"/>
      <c r="QFE21" s="156"/>
      <c r="QFF21" s="156"/>
      <c r="QFG21" s="156"/>
      <c r="QFH21" s="156"/>
      <c r="QFI21" s="156"/>
      <c r="QFJ21" s="156"/>
      <c r="QFK21" s="156"/>
      <c r="QFL21" s="156"/>
      <c r="QFM21" s="156"/>
      <c r="QFN21" s="156"/>
      <c r="QFO21" s="156"/>
      <c r="QFP21" s="156"/>
      <c r="QFQ21" s="156"/>
      <c r="QFR21" s="156"/>
      <c r="QFS21" s="156"/>
      <c r="QFT21" s="156"/>
      <c r="QFU21" s="156"/>
      <c r="QFV21" s="156"/>
      <c r="QFW21" s="156"/>
      <c r="QFX21" s="156"/>
      <c r="QFY21" s="156"/>
      <c r="QFZ21" s="156"/>
      <c r="QGA21" s="156"/>
      <c r="QGB21" s="156"/>
      <c r="QGC21" s="156"/>
      <c r="QGD21" s="156"/>
      <c r="QGE21" s="156"/>
      <c r="QGF21" s="156"/>
      <c r="QGG21" s="156"/>
      <c r="QGH21" s="156"/>
      <c r="QGI21" s="156"/>
      <c r="QGJ21" s="156"/>
      <c r="QGK21" s="156"/>
      <c r="QGL21" s="156"/>
      <c r="QGM21" s="156"/>
      <c r="QGN21" s="156"/>
      <c r="QGO21" s="156"/>
      <c r="QGP21" s="156"/>
      <c r="QGQ21" s="156"/>
      <c r="QGR21" s="156"/>
      <c r="QGS21" s="156"/>
      <c r="QGT21" s="156"/>
      <c r="QGU21" s="156"/>
      <c r="QGV21" s="156"/>
      <c r="QGW21" s="156"/>
      <c r="QGX21" s="156"/>
      <c r="QGY21" s="156"/>
      <c r="QGZ21" s="156"/>
      <c r="QHA21" s="156"/>
      <c r="QHB21" s="156"/>
      <c r="QHC21" s="156"/>
      <c r="QHD21" s="156"/>
      <c r="QHE21" s="156"/>
      <c r="QHF21" s="156"/>
      <c r="QHG21" s="156"/>
      <c r="QHH21" s="156"/>
      <c r="QHI21" s="156"/>
      <c r="QHJ21" s="156"/>
      <c r="QHK21" s="156"/>
      <c r="QHL21" s="156"/>
      <c r="QHM21" s="156"/>
      <c r="QHN21" s="156"/>
      <c r="QHO21" s="156"/>
      <c r="QHP21" s="156"/>
      <c r="QHQ21" s="156"/>
      <c r="QHR21" s="156"/>
      <c r="QHS21" s="156"/>
      <c r="QHT21" s="156"/>
      <c r="QHU21" s="156"/>
      <c r="QHV21" s="156"/>
      <c r="QHW21" s="156"/>
      <c r="QHX21" s="156"/>
      <c r="QHY21" s="156"/>
      <c r="QHZ21" s="156"/>
      <c r="QIA21" s="156"/>
      <c r="QIB21" s="156"/>
      <c r="QIC21" s="156"/>
      <c r="QID21" s="156"/>
      <c r="QIE21" s="156"/>
      <c r="QIF21" s="156"/>
      <c r="QIG21" s="156"/>
      <c r="QIH21" s="156"/>
      <c r="QII21" s="156"/>
      <c r="QIJ21" s="156"/>
      <c r="QIK21" s="156"/>
      <c r="QIL21" s="156"/>
      <c r="QIM21" s="156"/>
      <c r="QIN21" s="156"/>
      <c r="QIO21" s="156"/>
      <c r="QIP21" s="156"/>
      <c r="QIQ21" s="156"/>
      <c r="QIR21" s="156"/>
      <c r="QIS21" s="156"/>
      <c r="QIT21" s="156"/>
      <c r="QIU21" s="156"/>
      <c r="QIV21" s="156"/>
      <c r="QIW21" s="156"/>
      <c r="QIX21" s="156"/>
      <c r="QIY21" s="156"/>
      <c r="QIZ21" s="156"/>
      <c r="QJA21" s="156"/>
      <c r="QJB21" s="156"/>
      <c r="QJC21" s="156"/>
      <c r="QJD21" s="156"/>
      <c r="QJE21" s="156"/>
      <c r="QJF21" s="156"/>
      <c r="QJG21" s="156"/>
      <c r="QJH21" s="156"/>
      <c r="QJI21" s="156"/>
      <c r="QJJ21" s="156"/>
      <c r="QJK21" s="156"/>
      <c r="QJL21" s="156"/>
      <c r="QJM21" s="156"/>
      <c r="QJN21" s="156"/>
      <c r="QJO21" s="156"/>
      <c r="QJP21" s="156"/>
      <c r="QJQ21" s="156"/>
      <c r="QJR21" s="156"/>
      <c r="QJS21" s="156"/>
      <c r="QJT21" s="156"/>
      <c r="QJU21" s="156"/>
      <c r="QJV21" s="156"/>
      <c r="QJW21" s="156"/>
      <c r="QJX21" s="156"/>
      <c r="QJY21" s="156"/>
      <c r="QJZ21" s="156"/>
      <c r="QKA21" s="156"/>
      <c r="QKB21" s="156"/>
      <c r="QKC21" s="156"/>
      <c r="QKD21" s="156"/>
      <c r="QKE21" s="156"/>
      <c r="QKF21" s="156"/>
      <c r="QKG21" s="156"/>
      <c r="QKH21" s="156"/>
      <c r="QKI21" s="156"/>
      <c r="QKJ21" s="156"/>
      <c r="QKK21" s="156"/>
      <c r="QKL21" s="156"/>
      <c r="QKM21" s="156"/>
      <c r="QKN21" s="156"/>
      <c r="QKO21" s="156"/>
      <c r="QKP21" s="156"/>
      <c r="QKQ21" s="156"/>
      <c r="QKR21" s="156"/>
      <c r="QKS21" s="156"/>
      <c r="QKT21" s="156"/>
      <c r="QKU21" s="156"/>
      <c r="QKV21" s="156"/>
      <c r="QKW21" s="156"/>
      <c r="QKX21" s="156"/>
      <c r="QKY21" s="156"/>
      <c r="QKZ21" s="156"/>
      <c r="QLA21" s="156"/>
      <c r="QLB21" s="156"/>
      <c r="QLC21" s="156"/>
      <c r="QLD21" s="156"/>
      <c r="QLE21" s="156"/>
      <c r="QLF21" s="156"/>
      <c r="QLG21" s="156"/>
      <c r="QLH21" s="156"/>
      <c r="QLI21" s="156"/>
      <c r="QLJ21" s="156"/>
      <c r="QLK21" s="156"/>
      <c r="QLL21" s="156"/>
      <c r="QLM21" s="156"/>
      <c r="QLN21" s="156"/>
      <c r="QLO21" s="156"/>
      <c r="QLP21" s="156"/>
      <c r="QLQ21" s="156"/>
      <c r="QLR21" s="156"/>
      <c r="QLS21" s="156"/>
      <c r="QLT21" s="156"/>
      <c r="QLU21" s="156"/>
      <c r="QLV21" s="156"/>
      <c r="QLW21" s="156"/>
      <c r="QLX21" s="156"/>
      <c r="QLY21" s="156"/>
      <c r="QLZ21" s="156"/>
      <c r="QMA21" s="156"/>
      <c r="QMB21" s="156"/>
      <c r="QMC21" s="156"/>
      <c r="QMD21" s="156"/>
      <c r="QME21" s="156"/>
      <c r="QMF21" s="156"/>
      <c r="QMG21" s="156"/>
      <c r="QMH21" s="156"/>
      <c r="QMI21" s="156"/>
      <c r="QMJ21" s="156"/>
      <c r="QMK21" s="156"/>
      <c r="QML21" s="156"/>
      <c r="QMM21" s="156"/>
      <c r="QMN21" s="156"/>
      <c r="QMO21" s="156"/>
      <c r="QMP21" s="156"/>
      <c r="QMQ21" s="156"/>
      <c r="QMR21" s="156"/>
      <c r="QMS21" s="156"/>
      <c r="QMT21" s="156"/>
      <c r="QMU21" s="156"/>
      <c r="QMV21" s="156"/>
      <c r="QMW21" s="156"/>
      <c r="QMX21" s="156"/>
      <c r="QMY21" s="156"/>
      <c r="QMZ21" s="156"/>
      <c r="QNA21" s="156"/>
      <c r="QNB21" s="156"/>
      <c r="QNC21" s="156"/>
      <c r="QND21" s="156"/>
      <c r="QNE21" s="156"/>
      <c r="QNF21" s="156"/>
      <c r="QNG21" s="156"/>
      <c r="QNH21" s="156"/>
      <c r="QNI21" s="156"/>
      <c r="QNJ21" s="156"/>
      <c r="QNK21" s="156"/>
      <c r="QNL21" s="156"/>
      <c r="QNM21" s="156"/>
      <c r="QNN21" s="156"/>
      <c r="QNO21" s="156"/>
      <c r="QNP21" s="156"/>
      <c r="QNQ21" s="156"/>
      <c r="QNR21" s="156"/>
      <c r="QNS21" s="156"/>
      <c r="QNT21" s="156"/>
      <c r="QNU21" s="156"/>
      <c r="QNV21" s="156"/>
      <c r="QNW21" s="156"/>
      <c r="QNX21" s="156"/>
      <c r="QNY21" s="156"/>
      <c r="QNZ21" s="156"/>
      <c r="QOA21" s="156"/>
      <c r="QOB21" s="156"/>
      <c r="QOC21" s="156"/>
      <c r="QOD21" s="156"/>
      <c r="QOE21" s="156"/>
      <c r="QOF21" s="156"/>
      <c r="QOG21" s="156"/>
      <c r="QOH21" s="156"/>
      <c r="QOI21" s="156"/>
      <c r="QOJ21" s="156"/>
      <c r="QOK21" s="156"/>
      <c r="QOL21" s="156"/>
      <c r="QOM21" s="156"/>
      <c r="QON21" s="156"/>
      <c r="QOO21" s="156"/>
      <c r="QOP21" s="156"/>
      <c r="QOQ21" s="156"/>
      <c r="QOR21" s="156"/>
      <c r="QOS21" s="156"/>
      <c r="QOT21" s="156"/>
      <c r="QOU21" s="156"/>
      <c r="QOV21" s="156"/>
      <c r="QOW21" s="156"/>
      <c r="QOX21" s="156"/>
      <c r="QOY21" s="156"/>
      <c r="QOZ21" s="156"/>
      <c r="QPA21" s="156"/>
      <c r="QPB21" s="156"/>
      <c r="QPC21" s="156"/>
      <c r="QPD21" s="156"/>
      <c r="QPE21" s="156"/>
      <c r="QPF21" s="156"/>
      <c r="QPG21" s="156"/>
      <c r="QPH21" s="156"/>
      <c r="QPI21" s="156"/>
      <c r="QPJ21" s="156"/>
      <c r="QPK21" s="156"/>
      <c r="QPL21" s="156"/>
      <c r="QPM21" s="156"/>
      <c r="QPN21" s="156"/>
      <c r="QPO21" s="156"/>
      <c r="QPP21" s="156"/>
      <c r="QPQ21" s="156"/>
      <c r="QPR21" s="156"/>
      <c r="QPS21" s="156"/>
      <c r="QPT21" s="156"/>
      <c r="QPU21" s="156"/>
      <c r="QPV21" s="156"/>
      <c r="QPW21" s="156"/>
      <c r="QPX21" s="156"/>
      <c r="QPY21" s="156"/>
      <c r="QPZ21" s="156"/>
      <c r="QQA21" s="156"/>
      <c r="QQB21" s="156"/>
      <c r="QQC21" s="156"/>
      <c r="QQD21" s="156"/>
      <c r="QQE21" s="156"/>
      <c r="QQF21" s="156"/>
      <c r="QQG21" s="156"/>
      <c r="QQH21" s="156"/>
      <c r="QQI21" s="156"/>
      <c r="QQJ21" s="156"/>
      <c r="QQK21" s="156"/>
      <c r="QQL21" s="156"/>
      <c r="QQM21" s="156"/>
      <c r="QQN21" s="156"/>
      <c r="QQO21" s="156"/>
      <c r="QQP21" s="156"/>
      <c r="QQQ21" s="156"/>
      <c r="QQR21" s="156"/>
      <c r="QQS21" s="156"/>
      <c r="QQT21" s="156"/>
      <c r="QQU21" s="156"/>
      <c r="QQV21" s="156"/>
      <c r="QQW21" s="156"/>
      <c r="QQX21" s="156"/>
      <c r="QQY21" s="156"/>
      <c r="QQZ21" s="156"/>
      <c r="QRA21" s="156"/>
      <c r="QRB21" s="156"/>
      <c r="QRC21" s="156"/>
      <c r="QRD21" s="156"/>
      <c r="QRE21" s="156"/>
      <c r="QRF21" s="156"/>
      <c r="QRG21" s="156"/>
      <c r="QRH21" s="156"/>
      <c r="QRI21" s="156"/>
      <c r="QRJ21" s="156"/>
      <c r="QRK21" s="156"/>
      <c r="QRL21" s="156"/>
      <c r="QRM21" s="156"/>
      <c r="QRN21" s="156"/>
      <c r="QRO21" s="156"/>
      <c r="QRP21" s="156"/>
      <c r="QRQ21" s="156"/>
      <c r="QRR21" s="156"/>
      <c r="QRS21" s="156"/>
      <c r="QRT21" s="156"/>
      <c r="QRU21" s="156"/>
      <c r="QRV21" s="156"/>
      <c r="QRW21" s="156"/>
      <c r="QRX21" s="156"/>
      <c r="QRY21" s="156"/>
      <c r="QRZ21" s="156"/>
      <c r="QSA21" s="156"/>
      <c r="QSB21" s="156"/>
      <c r="QSC21" s="156"/>
      <c r="QSD21" s="156"/>
      <c r="QSE21" s="156"/>
      <c r="QSF21" s="156"/>
      <c r="QSG21" s="156"/>
      <c r="QSH21" s="156"/>
      <c r="QSI21" s="156"/>
      <c r="QSJ21" s="156"/>
      <c r="QSK21" s="156"/>
      <c r="QSL21" s="156"/>
      <c r="QSM21" s="156"/>
      <c r="QSN21" s="156"/>
      <c r="QSO21" s="156"/>
      <c r="QSP21" s="156"/>
      <c r="QSQ21" s="156"/>
      <c r="QSR21" s="156"/>
      <c r="QSS21" s="156"/>
      <c r="QST21" s="156"/>
      <c r="QSU21" s="156"/>
      <c r="QSV21" s="156"/>
      <c r="QSW21" s="156"/>
      <c r="QSX21" s="156"/>
      <c r="QSY21" s="156"/>
      <c r="QSZ21" s="156"/>
      <c r="QTA21" s="156"/>
      <c r="QTB21" s="156"/>
      <c r="QTC21" s="156"/>
      <c r="QTD21" s="156"/>
      <c r="QTE21" s="156"/>
      <c r="QTF21" s="156"/>
      <c r="QTG21" s="156"/>
      <c r="QTH21" s="156"/>
      <c r="QTI21" s="156"/>
      <c r="QTJ21" s="156"/>
      <c r="QTK21" s="156"/>
      <c r="QTL21" s="156"/>
      <c r="QTM21" s="156"/>
      <c r="QTN21" s="156"/>
      <c r="QTO21" s="156"/>
      <c r="QTP21" s="156"/>
      <c r="QTQ21" s="156"/>
      <c r="QTR21" s="156"/>
      <c r="QTS21" s="156"/>
      <c r="QTT21" s="156"/>
      <c r="QTU21" s="156"/>
      <c r="QTV21" s="156"/>
      <c r="QTW21" s="156"/>
      <c r="QTX21" s="156"/>
      <c r="QTY21" s="156"/>
      <c r="QTZ21" s="156"/>
      <c r="QUA21" s="156"/>
      <c r="QUB21" s="156"/>
      <c r="QUC21" s="156"/>
      <c r="QUD21" s="156"/>
      <c r="QUE21" s="156"/>
      <c r="QUF21" s="156"/>
      <c r="QUG21" s="156"/>
      <c r="QUH21" s="156"/>
      <c r="QUI21" s="156"/>
      <c r="QUJ21" s="156"/>
      <c r="QUK21" s="156"/>
      <c r="QUL21" s="156"/>
      <c r="QUM21" s="156"/>
      <c r="QUN21" s="156"/>
      <c r="QUO21" s="156"/>
      <c r="QUP21" s="156"/>
      <c r="QUQ21" s="156"/>
      <c r="QUR21" s="156"/>
      <c r="QUS21" s="156"/>
      <c r="QUT21" s="156"/>
      <c r="QUU21" s="156"/>
      <c r="QUV21" s="156"/>
      <c r="QUW21" s="156"/>
      <c r="QUX21" s="156"/>
      <c r="QUY21" s="156"/>
      <c r="QUZ21" s="156"/>
      <c r="QVA21" s="156"/>
      <c r="QVB21" s="156"/>
      <c r="QVC21" s="156"/>
      <c r="QVD21" s="156"/>
      <c r="QVE21" s="156"/>
      <c r="QVF21" s="156"/>
      <c r="QVG21" s="156"/>
      <c r="QVH21" s="156"/>
      <c r="QVI21" s="156"/>
      <c r="QVJ21" s="156"/>
      <c r="QVK21" s="156"/>
      <c r="QVL21" s="156"/>
      <c r="QVM21" s="156"/>
      <c r="QVN21" s="156"/>
      <c r="QVO21" s="156"/>
      <c r="QVP21" s="156"/>
      <c r="QVQ21" s="156"/>
      <c r="QVR21" s="156"/>
      <c r="QVS21" s="156"/>
      <c r="QVT21" s="156"/>
      <c r="QVU21" s="156"/>
      <c r="QVV21" s="156"/>
      <c r="QVW21" s="156"/>
      <c r="QVX21" s="156"/>
      <c r="QVY21" s="156"/>
      <c r="QVZ21" s="156"/>
      <c r="QWA21" s="156"/>
      <c r="QWB21" s="156"/>
      <c r="QWC21" s="156"/>
      <c r="QWD21" s="156"/>
      <c r="QWE21" s="156"/>
      <c r="QWF21" s="156"/>
      <c r="QWG21" s="156"/>
      <c r="QWH21" s="156"/>
      <c r="QWI21" s="156"/>
      <c r="QWJ21" s="156"/>
      <c r="QWK21" s="156"/>
      <c r="QWL21" s="156"/>
      <c r="QWM21" s="156"/>
      <c r="QWN21" s="156"/>
      <c r="QWO21" s="156"/>
      <c r="QWP21" s="156"/>
      <c r="QWQ21" s="156"/>
      <c r="QWR21" s="156"/>
      <c r="QWS21" s="156"/>
      <c r="QWT21" s="156"/>
      <c r="QWU21" s="156"/>
      <c r="QWV21" s="156"/>
      <c r="QWW21" s="156"/>
      <c r="QWX21" s="156"/>
      <c r="QWY21" s="156"/>
      <c r="QWZ21" s="156"/>
      <c r="QXA21" s="156"/>
      <c r="QXB21" s="156"/>
      <c r="QXC21" s="156"/>
      <c r="QXD21" s="156"/>
      <c r="QXE21" s="156"/>
      <c r="QXF21" s="156"/>
      <c r="QXG21" s="156"/>
      <c r="QXH21" s="156"/>
      <c r="QXI21" s="156"/>
      <c r="QXJ21" s="156"/>
      <c r="QXK21" s="156"/>
      <c r="QXL21" s="156"/>
      <c r="QXM21" s="156"/>
      <c r="QXN21" s="156"/>
      <c r="QXO21" s="156"/>
      <c r="QXP21" s="156"/>
      <c r="QXQ21" s="156"/>
      <c r="QXR21" s="156"/>
      <c r="QXS21" s="156"/>
      <c r="QXT21" s="156"/>
      <c r="QXU21" s="156"/>
      <c r="QXV21" s="156"/>
      <c r="QXW21" s="156"/>
      <c r="QXX21" s="156"/>
      <c r="QXY21" s="156"/>
      <c r="QXZ21" s="156"/>
      <c r="QYA21" s="156"/>
      <c r="QYB21" s="156"/>
      <c r="QYC21" s="156"/>
      <c r="QYD21" s="156"/>
      <c r="QYE21" s="156"/>
      <c r="QYF21" s="156"/>
      <c r="QYG21" s="156"/>
      <c r="QYH21" s="156"/>
      <c r="QYI21" s="156"/>
      <c r="QYJ21" s="156"/>
      <c r="QYK21" s="156"/>
      <c r="QYL21" s="156"/>
      <c r="QYM21" s="156"/>
      <c r="QYN21" s="156"/>
      <c r="QYO21" s="156"/>
      <c r="QYP21" s="156"/>
      <c r="QYQ21" s="156"/>
      <c r="QYR21" s="156"/>
      <c r="QYS21" s="156"/>
      <c r="QYT21" s="156"/>
      <c r="QYU21" s="156"/>
      <c r="QYV21" s="156"/>
      <c r="QYW21" s="156"/>
      <c r="QYX21" s="156"/>
      <c r="QYY21" s="156"/>
      <c r="QYZ21" s="156"/>
      <c r="QZA21" s="156"/>
      <c r="QZB21" s="156"/>
      <c r="QZC21" s="156"/>
      <c r="QZD21" s="156"/>
      <c r="QZE21" s="156"/>
      <c r="QZF21" s="156"/>
      <c r="QZG21" s="156"/>
      <c r="QZH21" s="156"/>
      <c r="QZI21" s="156"/>
      <c r="QZJ21" s="156"/>
      <c r="QZK21" s="156"/>
      <c r="QZL21" s="156"/>
      <c r="QZM21" s="156"/>
      <c r="QZN21" s="156"/>
      <c r="QZO21" s="156"/>
      <c r="QZP21" s="156"/>
      <c r="QZQ21" s="156"/>
      <c r="QZR21" s="156"/>
      <c r="QZS21" s="156"/>
      <c r="QZT21" s="156"/>
      <c r="QZU21" s="156"/>
      <c r="QZV21" s="156"/>
      <c r="QZW21" s="156"/>
      <c r="QZX21" s="156"/>
      <c r="QZY21" s="156"/>
      <c r="QZZ21" s="156"/>
      <c r="RAA21" s="156"/>
      <c r="RAB21" s="156"/>
      <c r="RAC21" s="156"/>
      <c r="RAD21" s="156"/>
      <c r="RAE21" s="156"/>
      <c r="RAF21" s="156"/>
      <c r="RAG21" s="156"/>
      <c r="RAH21" s="156"/>
      <c r="RAI21" s="156"/>
      <c r="RAJ21" s="156"/>
      <c r="RAK21" s="156"/>
      <c r="RAL21" s="156"/>
      <c r="RAM21" s="156"/>
      <c r="RAN21" s="156"/>
      <c r="RAO21" s="156"/>
      <c r="RAP21" s="156"/>
      <c r="RAQ21" s="156"/>
      <c r="RAR21" s="156"/>
      <c r="RAS21" s="156"/>
      <c r="RAT21" s="156"/>
      <c r="RAU21" s="156"/>
      <c r="RAV21" s="156"/>
      <c r="RAW21" s="156"/>
      <c r="RAX21" s="156"/>
      <c r="RAY21" s="156"/>
      <c r="RAZ21" s="156"/>
      <c r="RBA21" s="156"/>
      <c r="RBB21" s="156"/>
      <c r="RBC21" s="156"/>
      <c r="RBD21" s="156"/>
      <c r="RBE21" s="156"/>
      <c r="RBF21" s="156"/>
      <c r="RBG21" s="156"/>
      <c r="RBH21" s="156"/>
      <c r="RBI21" s="156"/>
      <c r="RBJ21" s="156"/>
      <c r="RBK21" s="156"/>
      <c r="RBL21" s="156"/>
      <c r="RBM21" s="156"/>
      <c r="RBN21" s="156"/>
      <c r="RBO21" s="156"/>
      <c r="RBP21" s="156"/>
      <c r="RBQ21" s="156"/>
      <c r="RBR21" s="156"/>
      <c r="RBS21" s="156"/>
      <c r="RBT21" s="156"/>
      <c r="RBU21" s="156"/>
      <c r="RBV21" s="156"/>
      <c r="RBW21" s="156"/>
      <c r="RBX21" s="156"/>
      <c r="RBY21" s="156"/>
      <c r="RBZ21" s="156"/>
      <c r="RCA21" s="156"/>
      <c r="RCB21" s="156"/>
      <c r="RCC21" s="156"/>
      <c r="RCD21" s="156"/>
      <c r="RCE21" s="156"/>
      <c r="RCF21" s="156"/>
      <c r="RCG21" s="156"/>
      <c r="RCH21" s="156"/>
      <c r="RCI21" s="156"/>
      <c r="RCJ21" s="156"/>
      <c r="RCK21" s="156"/>
      <c r="RCL21" s="156"/>
      <c r="RCM21" s="156"/>
      <c r="RCN21" s="156"/>
      <c r="RCO21" s="156"/>
      <c r="RCP21" s="156"/>
      <c r="RCQ21" s="156"/>
      <c r="RCR21" s="156"/>
      <c r="RCS21" s="156"/>
      <c r="RCT21" s="156"/>
      <c r="RCU21" s="156"/>
      <c r="RCV21" s="156"/>
      <c r="RCW21" s="156"/>
      <c r="RCX21" s="156"/>
      <c r="RCY21" s="156"/>
      <c r="RCZ21" s="156"/>
      <c r="RDA21" s="156"/>
      <c r="RDB21" s="156"/>
      <c r="RDC21" s="156"/>
      <c r="RDD21" s="156"/>
      <c r="RDE21" s="156"/>
      <c r="RDF21" s="156"/>
      <c r="RDG21" s="156"/>
      <c r="RDH21" s="156"/>
      <c r="RDI21" s="156"/>
      <c r="RDJ21" s="156"/>
      <c r="RDK21" s="156"/>
      <c r="RDL21" s="156"/>
      <c r="RDM21" s="156"/>
      <c r="RDN21" s="156"/>
      <c r="RDO21" s="156"/>
      <c r="RDP21" s="156"/>
      <c r="RDQ21" s="156"/>
      <c r="RDR21" s="156"/>
      <c r="RDS21" s="156"/>
      <c r="RDT21" s="156"/>
      <c r="RDU21" s="156"/>
      <c r="RDV21" s="156"/>
      <c r="RDW21" s="156"/>
      <c r="RDX21" s="156"/>
      <c r="RDY21" s="156"/>
      <c r="RDZ21" s="156"/>
      <c r="REA21" s="156"/>
      <c r="REB21" s="156"/>
      <c r="REC21" s="156"/>
      <c r="RED21" s="156"/>
      <c r="REE21" s="156"/>
      <c r="REF21" s="156"/>
      <c r="REG21" s="156"/>
      <c r="REH21" s="156"/>
      <c r="REI21" s="156"/>
      <c r="REJ21" s="156"/>
      <c r="REK21" s="156"/>
      <c r="REL21" s="156"/>
      <c r="REM21" s="156"/>
      <c r="REN21" s="156"/>
      <c r="REO21" s="156"/>
      <c r="REP21" s="156"/>
      <c r="REQ21" s="156"/>
      <c r="RER21" s="156"/>
      <c r="RES21" s="156"/>
      <c r="RET21" s="156"/>
      <c r="REU21" s="156"/>
      <c r="REV21" s="156"/>
      <c r="REW21" s="156"/>
      <c r="REX21" s="156"/>
      <c r="REY21" s="156"/>
      <c r="REZ21" s="156"/>
      <c r="RFA21" s="156"/>
      <c r="RFB21" s="156"/>
      <c r="RFC21" s="156"/>
      <c r="RFD21" s="156"/>
      <c r="RFE21" s="156"/>
      <c r="RFF21" s="156"/>
      <c r="RFG21" s="156"/>
      <c r="RFH21" s="156"/>
      <c r="RFI21" s="156"/>
      <c r="RFJ21" s="156"/>
      <c r="RFK21" s="156"/>
      <c r="RFL21" s="156"/>
      <c r="RFM21" s="156"/>
      <c r="RFN21" s="156"/>
      <c r="RFO21" s="156"/>
      <c r="RFP21" s="156"/>
      <c r="RFQ21" s="156"/>
      <c r="RFR21" s="156"/>
      <c r="RFS21" s="156"/>
      <c r="RFT21" s="156"/>
      <c r="RFU21" s="156"/>
      <c r="RFV21" s="156"/>
      <c r="RFW21" s="156"/>
      <c r="RFX21" s="156"/>
      <c r="RFY21" s="156"/>
      <c r="RFZ21" s="156"/>
      <c r="RGA21" s="156"/>
      <c r="RGB21" s="156"/>
      <c r="RGC21" s="156"/>
      <c r="RGD21" s="156"/>
      <c r="RGE21" s="156"/>
      <c r="RGF21" s="156"/>
      <c r="RGG21" s="156"/>
      <c r="RGH21" s="156"/>
      <c r="RGI21" s="156"/>
      <c r="RGJ21" s="156"/>
      <c r="RGK21" s="156"/>
      <c r="RGL21" s="156"/>
      <c r="RGM21" s="156"/>
      <c r="RGN21" s="156"/>
      <c r="RGO21" s="156"/>
      <c r="RGP21" s="156"/>
      <c r="RGQ21" s="156"/>
      <c r="RGR21" s="156"/>
      <c r="RGS21" s="156"/>
      <c r="RGT21" s="156"/>
      <c r="RGU21" s="156"/>
      <c r="RGV21" s="156"/>
      <c r="RGW21" s="156"/>
      <c r="RGX21" s="156"/>
      <c r="RGY21" s="156"/>
      <c r="RGZ21" s="156"/>
      <c r="RHA21" s="156"/>
      <c r="RHB21" s="156"/>
      <c r="RHC21" s="156"/>
      <c r="RHD21" s="156"/>
      <c r="RHE21" s="156"/>
      <c r="RHF21" s="156"/>
      <c r="RHG21" s="156"/>
      <c r="RHH21" s="156"/>
      <c r="RHI21" s="156"/>
      <c r="RHJ21" s="156"/>
      <c r="RHK21" s="156"/>
      <c r="RHL21" s="156"/>
      <c r="RHM21" s="156"/>
      <c r="RHN21" s="156"/>
      <c r="RHO21" s="156"/>
      <c r="RHP21" s="156"/>
      <c r="RHQ21" s="156"/>
      <c r="RHR21" s="156"/>
      <c r="RHS21" s="156"/>
      <c r="RHT21" s="156"/>
      <c r="RHU21" s="156"/>
      <c r="RHV21" s="156"/>
      <c r="RHW21" s="156"/>
      <c r="RHX21" s="156"/>
      <c r="RHY21" s="156"/>
      <c r="RHZ21" s="156"/>
      <c r="RIA21" s="156"/>
      <c r="RIB21" s="156"/>
      <c r="RIC21" s="156"/>
      <c r="RID21" s="156"/>
      <c r="RIE21" s="156"/>
      <c r="RIF21" s="156"/>
      <c r="RIG21" s="156"/>
      <c r="RIH21" s="156"/>
      <c r="RII21" s="156"/>
      <c r="RIJ21" s="156"/>
      <c r="RIK21" s="156"/>
      <c r="RIL21" s="156"/>
      <c r="RIM21" s="156"/>
      <c r="RIN21" s="156"/>
      <c r="RIO21" s="156"/>
      <c r="RIP21" s="156"/>
      <c r="RIQ21" s="156"/>
      <c r="RIR21" s="156"/>
      <c r="RIS21" s="156"/>
      <c r="RIT21" s="156"/>
      <c r="RIU21" s="156"/>
      <c r="RIV21" s="156"/>
      <c r="RIW21" s="156"/>
      <c r="RIX21" s="156"/>
      <c r="RIY21" s="156"/>
      <c r="RIZ21" s="156"/>
      <c r="RJA21" s="156"/>
      <c r="RJB21" s="156"/>
      <c r="RJC21" s="156"/>
      <c r="RJD21" s="156"/>
      <c r="RJE21" s="156"/>
      <c r="RJF21" s="156"/>
      <c r="RJG21" s="156"/>
      <c r="RJH21" s="156"/>
      <c r="RJI21" s="156"/>
      <c r="RJJ21" s="156"/>
      <c r="RJK21" s="156"/>
      <c r="RJL21" s="156"/>
      <c r="RJM21" s="156"/>
      <c r="RJN21" s="156"/>
      <c r="RJO21" s="156"/>
      <c r="RJP21" s="156"/>
      <c r="RJQ21" s="156"/>
      <c r="RJR21" s="156"/>
      <c r="RJS21" s="156"/>
      <c r="RJT21" s="156"/>
      <c r="RJU21" s="156"/>
      <c r="RJV21" s="156"/>
      <c r="RJW21" s="156"/>
      <c r="RJX21" s="156"/>
      <c r="RJY21" s="156"/>
      <c r="RJZ21" s="156"/>
      <c r="RKA21" s="156"/>
      <c r="RKB21" s="156"/>
      <c r="RKC21" s="156"/>
      <c r="RKD21" s="156"/>
      <c r="RKE21" s="156"/>
      <c r="RKF21" s="156"/>
      <c r="RKG21" s="156"/>
      <c r="RKH21" s="156"/>
      <c r="RKI21" s="156"/>
      <c r="RKJ21" s="156"/>
      <c r="RKK21" s="156"/>
      <c r="RKL21" s="156"/>
      <c r="RKM21" s="156"/>
      <c r="RKN21" s="156"/>
      <c r="RKO21" s="156"/>
      <c r="RKP21" s="156"/>
      <c r="RKQ21" s="156"/>
      <c r="RKR21" s="156"/>
      <c r="RKS21" s="156"/>
      <c r="RKT21" s="156"/>
      <c r="RKU21" s="156"/>
      <c r="RKV21" s="156"/>
      <c r="RKW21" s="156"/>
      <c r="RKX21" s="156"/>
      <c r="RKY21" s="156"/>
      <c r="RKZ21" s="156"/>
      <c r="RLA21" s="156"/>
      <c r="RLB21" s="156"/>
      <c r="RLC21" s="156"/>
      <c r="RLD21" s="156"/>
      <c r="RLE21" s="156"/>
      <c r="RLF21" s="156"/>
      <c r="RLG21" s="156"/>
      <c r="RLH21" s="156"/>
      <c r="RLI21" s="156"/>
      <c r="RLJ21" s="156"/>
      <c r="RLK21" s="156"/>
      <c r="RLL21" s="156"/>
      <c r="RLM21" s="156"/>
      <c r="RLN21" s="156"/>
      <c r="RLO21" s="156"/>
      <c r="RLP21" s="156"/>
      <c r="RLQ21" s="156"/>
      <c r="RLR21" s="156"/>
      <c r="RLS21" s="156"/>
      <c r="RLT21" s="156"/>
      <c r="RLU21" s="156"/>
      <c r="RLV21" s="156"/>
      <c r="RLW21" s="156"/>
      <c r="RLX21" s="156"/>
      <c r="RLY21" s="156"/>
      <c r="RLZ21" s="156"/>
      <c r="RMA21" s="156"/>
      <c r="RMB21" s="156"/>
      <c r="RMC21" s="156"/>
      <c r="RMD21" s="156"/>
      <c r="RME21" s="156"/>
      <c r="RMF21" s="156"/>
      <c r="RMG21" s="156"/>
      <c r="RMH21" s="156"/>
      <c r="RMI21" s="156"/>
      <c r="RMJ21" s="156"/>
      <c r="RMK21" s="156"/>
      <c r="RML21" s="156"/>
      <c r="RMM21" s="156"/>
      <c r="RMN21" s="156"/>
      <c r="RMO21" s="156"/>
      <c r="RMP21" s="156"/>
      <c r="RMQ21" s="156"/>
      <c r="RMR21" s="156"/>
      <c r="RMS21" s="156"/>
      <c r="RMT21" s="156"/>
      <c r="RMU21" s="156"/>
      <c r="RMV21" s="156"/>
      <c r="RMW21" s="156"/>
      <c r="RMX21" s="156"/>
      <c r="RMY21" s="156"/>
      <c r="RMZ21" s="156"/>
      <c r="RNA21" s="156"/>
      <c r="RNB21" s="156"/>
      <c r="RNC21" s="156"/>
      <c r="RND21" s="156"/>
      <c r="RNE21" s="156"/>
      <c r="RNF21" s="156"/>
      <c r="RNG21" s="156"/>
      <c r="RNH21" s="156"/>
      <c r="RNI21" s="156"/>
      <c r="RNJ21" s="156"/>
      <c r="RNK21" s="156"/>
      <c r="RNL21" s="156"/>
      <c r="RNM21" s="156"/>
      <c r="RNN21" s="156"/>
      <c r="RNO21" s="156"/>
      <c r="RNP21" s="156"/>
      <c r="RNQ21" s="156"/>
      <c r="RNR21" s="156"/>
      <c r="RNS21" s="156"/>
      <c r="RNT21" s="156"/>
      <c r="RNU21" s="156"/>
      <c r="RNV21" s="156"/>
      <c r="RNW21" s="156"/>
      <c r="RNX21" s="156"/>
      <c r="RNY21" s="156"/>
      <c r="RNZ21" s="156"/>
      <c r="ROA21" s="156"/>
      <c r="ROB21" s="156"/>
      <c r="ROC21" s="156"/>
      <c r="ROD21" s="156"/>
      <c r="ROE21" s="156"/>
      <c r="ROF21" s="156"/>
      <c r="ROG21" s="156"/>
      <c r="ROH21" s="156"/>
      <c r="ROI21" s="156"/>
      <c r="ROJ21" s="156"/>
      <c r="ROK21" s="156"/>
      <c r="ROL21" s="156"/>
      <c r="ROM21" s="156"/>
      <c r="RON21" s="156"/>
      <c r="ROO21" s="156"/>
      <c r="ROP21" s="156"/>
      <c r="ROQ21" s="156"/>
      <c r="ROR21" s="156"/>
      <c r="ROS21" s="156"/>
      <c r="ROT21" s="156"/>
      <c r="ROU21" s="156"/>
      <c r="ROV21" s="156"/>
      <c r="ROW21" s="156"/>
      <c r="ROX21" s="156"/>
      <c r="ROY21" s="156"/>
      <c r="ROZ21" s="156"/>
      <c r="RPA21" s="156"/>
      <c r="RPB21" s="156"/>
      <c r="RPC21" s="156"/>
      <c r="RPD21" s="156"/>
      <c r="RPE21" s="156"/>
      <c r="RPF21" s="156"/>
      <c r="RPG21" s="156"/>
      <c r="RPH21" s="156"/>
      <c r="RPI21" s="156"/>
      <c r="RPJ21" s="156"/>
      <c r="RPK21" s="156"/>
      <c r="RPL21" s="156"/>
      <c r="RPM21" s="156"/>
      <c r="RPN21" s="156"/>
      <c r="RPO21" s="156"/>
      <c r="RPP21" s="156"/>
      <c r="RPQ21" s="156"/>
      <c r="RPR21" s="156"/>
      <c r="RPS21" s="156"/>
      <c r="RPT21" s="156"/>
      <c r="RPU21" s="156"/>
      <c r="RPV21" s="156"/>
      <c r="RPW21" s="156"/>
      <c r="RPX21" s="156"/>
      <c r="RPY21" s="156"/>
      <c r="RPZ21" s="156"/>
      <c r="RQA21" s="156"/>
      <c r="RQB21" s="156"/>
      <c r="RQC21" s="156"/>
      <c r="RQD21" s="156"/>
      <c r="RQE21" s="156"/>
      <c r="RQF21" s="156"/>
      <c r="RQG21" s="156"/>
      <c r="RQH21" s="156"/>
      <c r="RQI21" s="156"/>
      <c r="RQJ21" s="156"/>
      <c r="RQK21" s="156"/>
      <c r="RQL21" s="156"/>
      <c r="RQM21" s="156"/>
      <c r="RQN21" s="156"/>
      <c r="RQO21" s="156"/>
      <c r="RQP21" s="156"/>
      <c r="RQQ21" s="156"/>
      <c r="RQR21" s="156"/>
      <c r="RQS21" s="156"/>
      <c r="RQT21" s="156"/>
      <c r="RQU21" s="156"/>
      <c r="RQV21" s="156"/>
      <c r="RQW21" s="156"/>
      <c r="RQX21" s="156"/>
      <c r="RQY21" s="156"/>
      <c r="RQZ21" s="156"/>
      <c r="RRA21" s="156"/>
      <c r="RRB21" s="156"/>
      <c r="RRC21" s="156"/>
      <c r="RRD21" s="156"/>
      <c r="RRE21" s="156"/>
      <c r="RRF21" s="156"/>
      <c r="RRG21" s="156"/>
      <c r="RRH21" s="156"/>
      <c r="RRI21" s="156"/>
      <c r="RRJ21" s="156"/>
      <c r="RRK21" s="156"/>
      <c r="RRL21" s="156"/>
      <c r="RRM21" s="156"/>
      <c r="RRN21" s="156"/>
      <c r="RRO21" s="156"/>
      <c r="RRP21" s="156"/>
      <c r="RRQ21" s="156"/>
      <c r="RRR21" s="156"/>
      <c r="RRS21" s="156"/>
      <c r="RRT21" s="156"/>
      <c r="RRU21" s="156"/>
      <c r="RRV21" s="156"/>
      <c r="RRW21" s="156"/>
      <c r="RRX21" s="156"/>
      <c r="RRY21" s="156"/>
      <c r="RRZ21" s="156"/>
      <c r="RSA21" s="156"/>
      <c r="RSB21" s="156"/>
      <c r="RSC21" s="156"/>
      <c r="RSD21" s="156"/>
      <c r="RSE21" s="156"/>
      <c r="RSF21" s="156"/>
      <c r="RSG21" s="156"/>
      <c r="RSH21" s="156"/>
      <c r="RSI21" s="156"/>
      <c r="RSJ21" s="156"/>
      <c r="RSK21" s="156"/>
      <c r="RSL21" s="156"/>
      <c r="RSM21" s="156"/>
      <c r="RSN21" s="156"/>
      <c r="RSO21" s="156"/>
      <c r="RSP21" s="156"/>
      <c r="RSQ21" s="156"/>
      <c r="RSR21" s="156"/>
      <c r="RSS21" s="156"/>
      <c r="RST21" s="156"/>
      <c r="RSU21" s="156"/>
      <c r="RSV21" s="156"/>
      <c r="RSW21" s="156"/>
      <c r="RSX21" s="156"/>
      <c r="RSY21" s="156"/>
      <c r="RSZ21" s="156"/>
      <c r="RTA21" s="156"/>
      <c r="RTB21" s="156"/>
      <c r="RTC21" s="156"/>
      <c r="RTD21" s="156"/>
      <c r="RTE21" s="156"/>
      <c r="RTF21" s="156"/>
      <c r="RTG21" s="156"/>
      <c r="RTH21" s="156"/>
      <c r="RTI21" s="156"/>
      <c r="RTJ21" s="156"/>
      <c r="RTK21" s="156"/>
      <c r="RTL21" s="156"/>
      <c r="RTM21" s="156"/>
      <c r="RTN21" s="156"/>
      <c r="RTO21" s="156"/>
      <c r="RTP21" s="156"/>
      <c r="RTQ21" s="156"/>
      <c r="RTR21" s="156"/>
      <c r="RTS21" s="156"/>
      <c r="RTT21" s="156"/>
      <c r="RTU21" s="156"/>
      <c r="RTV21" s="156"/>
      <c r="RTW21" s="156"/>
      <c r="RTX21" s="156"/>
      <c r="RTY21" s="156"/>
      <c r="RTZ21" s="156"/>
      <c r="RUA21" s="156"/>
      <c r="RUB21" s="156"/>
      <c r="RUC21" s="156"/>
      <c r="RUD21" s="156"/>
      <c r="RUE21" s="156"/>
      <c r="RUF21" s="156"/>
      <c r="RUG21" s="156"/>
      <c r="RUH21" s="156"/>
      <c r="RUI21" s="156"/>
      <c r="RUJ21" s="156"/>
      <c r="RUK21" s="156"/>
      <c r="RUL21" s="156"/>
      <c r="RUM21" s="156"/>
      <c r="RUN21" s="156"/>
      <c r="RUO21" s="156"/>
      <c r="RUP21" s="156"/>
      <c r="RUQ21" s="156"/>
      <c r="RUR21" s="156"/>
      <c r="RUS21" s="156"/>
      <c r="RUT21" s="156"/>
      <c r="RUU21" s="156"/>
      <c r="RUV21" s="156"/>
      <c r="RUW21" s="156"/>
      <c r="RUX21" s="156"/>
      <c r="RUY21" s="156"/>
      <c r="RUZ21" s="156"/>
      <c r="RVA21" s="156"/>
      <c r="RVB21" s="156"/>
      <c r="RVC21" s="156"/>
      <c r="RVD21" s="156"/>
      <c r="RVE21" s="156"/>
      <c r="RVF21" s="156"/>
      <c r="RVG21" s="156"/>
      <c r="RVH21" s="156"/>
      <c r="RVI21" s="156"/>
      <c r="RVJ21" s="156"/>
      <c r="RVK21" s="156"/>
      <c r="RVL21" s="156"/>
      <c r="RVM21" s="156"/>
      <c r="RVN21" s="156"/>
      <c r="RVO21" s="156"/>
      <c r="RVP21" s="156"/>
      <c r="RVQ21" s="156"/>
      <c r="RVR21" s="156"/>
      <c r="RVS21" s="156"/>
      <c r="RVT21" s="156"/>
      <c r="RVU21" s="156"/>
      <c r="RVV21" s="156"/>
      <c r="RVW21" s="156"/>
      <c r="RVX21" s="156"/>
      <c r="RVY21" s="156"/>
      <c r="RVZ21" s="156"/>
      <c r="RWA21" s="156"/>
      <c r="RWB21" s="156"/>
      <c r="RWC21" s="156"/>
      <c r="RWD21" s="156"/>
      <c r="RWE21" s="156"/>
      <c r="RWF21" s="156"/>
      <c r="RWG21" s="156"/>
      <c r="RWH21" s="156"/>
      <c r="RWI21" s="156"/>
      <c r="RWJ21" s="156"/>
      <c r="RWK21" s="156"/>
      <c r="RWL21" s="156"/>
      <c r="RWM21" s="156"/>
      <c r="RWN21" s="156"/>
      <c r="RWO21" s="156"/>
      <c r="RWP21" s="156"/>
      <c r="RWQ21" s="156"/>
      <c r="RWR21" s="156"/>
      <c r="RWS21" s="156"/>
      <c r="RWT21" s="156"/>
      <c r="RWU21" s="156"/>
      <c r="RWV21" s="156"/>
      <c r="RWW21" s="156"/>
      <c r="RWX21" s="156"/>
      <c r="RWY21" s="156"/>
      <c r="RWZ21" s="156"/>
      <c r="RXA21" s="156"/>
      <c r="RXB21" s="156"/>
      <c r="RXC21" s="156"/>
      <c r="RXD21" s="156"/>
      <c r="RXE21" s="156"/>
      <c r="RXF21" s="156"/>
      <c r="RXG21" s="156"/>
      <c r="RXH21" s="156"/>
      <c r="RXI21" s="156"/>
      <c r="RXJ21" s="156"/>
      <c r="RXK21" s="156"/>
      <c r="RXL21" s="156"/>
      <c r="RXM21" s="156"/>
      <c r="RXN21" s="156"/>
      <c r="RXO21" s="156"/>
      <c r="RXP21" s="156"/>
      <c r="RXQ21" s="156"/>
      <c r="RXR21" s="156"/>
      <c r="RXS21" s="156"/>
      <c r="RXT21" s="156"/>
      <c r="RXU21" s="156"/>
      <c r="RXV21" s="156"/>
      <c r="RXW21" s="156"/>
      <c r="RXX21" s="156"/>
      <c r="RXY21" s="156"/>
      <c r="RXZ21" s="156"/>
      <c r="RYA21" s="156"/>
      <c r="RYB21" s="156"/>
      <c r="RYC21" s="156"/>
      <c r="RYD21" s="156"/>
      <c r="RYE21" s="156"/>
      <c r="RYF21" s="156"/>
      <c r="RYG21" s="156"/>
      <c r="RYH21" s="156"/>
      <c r="RYI21" s="156"/>
      <c r="RYJ21" s="156"/>
      <c r="RYK21" s="156"/>
      <c r="RYL21" s="156"/>
      <c r="RYM21" s="156"/>
      <c r="RYN21" s="156"/>
      <c r="RYO21" s="156"/>
      <c r="RYP21" s="156"/>
      <c r="RYQ21" s="156"/>
      <c r="RYR21" s="156"/>
      <c r="RYS21" s="156"/>
      <c r="RYT21" s="156"/>
      <c r="RYU21" s="156"/>
      <c r="RYV21" s="156"/>
      <c r="RYW21" s="156"/>
      <c r="RYX21" s="156"/>
      <c r="RYY21" s="156"/>
      <c r="RYZ21" s="156"/>
      <c r="RZA21" s="156"/>
      <c r="RZB21" s="156"/>
      <c r="RZC21" s="156"/>
      <c r="RZD21" s="156"/>
      <c r="RZE21" s="156"/>
      <c r="RZF21" s="156"/>
      <c r="RZG21" s="156"/>
      <c r="RZH21" s="156"/>
      <c r="RZI21" s="156"/>
      <c r="RZJ21" s="156"/>
      <c r="RZK21" s="156"/>
      <c r="RZL21" s="156"/>
      <c r="RZM21" s="156"/>
      <c r="RZN21" s="156"/>
      <c r="RZO21" s="156"/>
      <c r="RZP21" s="156"/>
      <c r="RZQ21" s="156"/>
      <c r="RZR21" s="156"/>
      <c r="RZS21" s="156"/>
      <c r="RZT21" s="156"/>
      <c r="RZU21" s="156"/>
      <c r="RZV21" s="156"/>
      <c r="RZW21" s="156"/>
      <c r="RZX21" s="156"/>
      <c r="RZY21" s="156"/>
      <c r="RZZ21" s="156"/>
      <c r="SAA21" s="156"/>
      <c r="SAB21" s="156"/>
      <c r="SAC21" s="156"/>
      <c r="SAD21" s="156"/>
      <c r="SAE21" s="156"/>
      <c r="SAF21" s="156"/>
      <c r="SAG21" s="156"/>
      <c r="SAH21" s="156"/>
      <c r="SAI21" s="156"/>
      <c r="SAJ21" s="156"/>
      <c r="SAK21" s="156"/>
      <c r="SAL21" s="156"/>
      <c r="SAM21" s="156"/>
      <c r="SAN21" s="156"/>
      <c r="SAO21" s="156"/>
      <c r="SAP21" s="156"/>
      <c r="SAQ21" s="156"/>
      <c r="SAR21" s="156"/>
      <c r="SAS21" s="156"/>
      <c r="SAT21" s="156"/>
      <c r="SAU21" s="156"/>
      <c r="SAV21" s="156"/>
      <c r="SAW21" s="156"/>
      <c r="SAX21" s="156"/>
      <c r="SAY21" s="156"/>
      <c r="SAZ21" s="156"/>
      <c r="SBA21" s="156"/>
      <c r="SBB21" s="156"/>
      <c r="SBC21" s="156"/>
      <c r="SBD21" s="156"/>
      <c r="SBE21" s="156"/>
      <c r="SBF21" s="156"/>
      <c r="SBG21" s="156"/>
      <c r="SBH21" s="156"/>
      <c r="SBI21" s="156"/>
      <c r="SBJ21" s="156"/>
      <c r="SBK21" s="156"/>
      <c r="SBL21" s="156"/>
      <c r="SBM21" s="156"/>
      <c r="SBN21" s="156"/>
      <c r="SBO21" s="156"/>
      <c r="SBP21" s="156"/>
      <c r="SBQ21" s="156"/>
      <c r="SBR21" s="156"/>
      <c r="SBS21" s="156"/>
      <c r="SBT21" s="156"/>
      <c r="SBU21" s="156"/>
      <c r="SBV21" s="156"/>
      <c r="SBW21" s="156"/>
      <c r="SBX21" s="156"/>
      <c r="SBY21" s="156"/>
      <c r="SBZ21" s="156"/>
      <c r="SCA21" s="156"/>
      <c r="SCB21" s="156"/>
      <c r="SCC21" s="156"/>
      <c r="SCD21" s="156"/>
      <c r="SCE21" s="156"/>
      <c r="SCF21" s="156"/>
      <c r="SCG21" s="156"/>
      <c r="SCH21" s="156"/>
      <c r="SCI21" s="156"/>
      <c r="SCJ21" s="156"/>
      <c r="SCK21" s="156"/>
      <c r="SCL21" s="156"/>
      <c r="SCM21" s="156"/>
      <c r="SCN21" s="156"/>
      <c r="SCO21" s="156"/>
      <c r="SCP21" s="156"/>
      <c r="SCQ21" s="156"/>
      <c r="SCR21" s="156"/>
      <c r="SCS21" s="156"/>
      <c r="SCT21" s="156"/>
      <c r="SCU21" s="156"/>
      <c r="SCV21" s="156"/>
      <c r="SCW21" s="156"/>
      <c r="SCX21" s="156"/>
      <c r="SCY21" s="156"/>
      <c r="SCZ21" s="156"/>
      <c r="SDA21" s="156"/>
      <c r="SDB21" s="156"/>
      <c r="SDC21" s="156"/>
      <c r="SDD21" s="156"/>
      <c r="SDE21" s="156"/>
      <c r="SDF21" s="156"/>
      <c r="SDG21" s="156"/>
      <c r="SDH21" s="156"/>
      <c r="SDI21" s="156"/>
      <c r="SDJ21" s="156"/>
      <c r="SDK21" s="156"/>
      <c r="SDL21" s="156"/>
      <c r="SDM21" s="156"/>
      <c r="SDN21" s="156"/>
      <c r="SDO21" s="156"/>
      <c r="SDP21" s="156"/>
      <c r="SDQ21" s="156"/>
      <c r="SDR21" s="156"/>
      <c r="SDS21" s="156"/>
      <c r="SDT21" s="156"/>
      <c r="SDU21" s="156"/>
      <c r="SDV21" s="156"/>
      <c r="SDW21" s="156"/>
      <c r="SDX21" s="156"/>
      <c r="SDY21" s="156"/>
      <c r="SDZ21" s="156"/>
      <c r="SEA21" s="156"/>
      <c r="SEB21" s="156"/>
      <c r="SEC21" s="156"/>
      <c r="SED21" s="156"/>
      <c r="SEE21" s="156"/>
      <c r="SEF21" s="156"/>
      <c r="SEG21" s="156"/>
      <c r="SEH21" s="156"/>
      <c r="SEI21" s="156"/>
      <c r="SEJ21" s="156"/>
      <c r="SEK21" s="156"/>
      <c r="SEL21" s="156"/>
      <c r="SEM21" s="156"/>
      <c r="SEN21" s="156"/>
      <c r="SEO21" s="156"/>
      <c r="SEP21" s="156"/>
      <c r="SEQ21" s="156"/>
      <c r="SER21" s="156"/>
      <c r="SES21" s="156"/>
      <c r="SET21" s="156"/>
      <c r="SEU21" s="156"/>
      <c r="SEV21" s="156"/>
      <c r="SEW21" s="156"/>
      <c r="SEX21" s="156"/>
      <c r="SEY21" s="156"/>
      <c r="SEZ21" s="156"/>
      <c r="SFA21" s="156"/>
      <c r="SFB21" s="156"/>
      <c r="SFC21" s="156"/>
      <c r="SFD21" s="156"/>
      <c r="SFE21" s="156"/>
      <c r="SFF21" s="156"/>
      <c r="SFG21" s="156"/>
      <c r="SFH21" s="156"/>
      <c r="SFI21" s="156"/>
      <c r="SFJ21" s="156"/>
      <c r="SFK21" s="156"/>
      <c r="SFL21" s="156"/>
      <c r="SFM21" s="156"/>
      <c r="SFN21" s="156"/>
      <c r="SFO21" s="156"/>
      <c r="SFP21" s="156"/>
      <c r="SFQ21" s="156"/>
      <c r="SFR21" s="156"/>
      <c r="SFS21" s="156"/>
      <c r="SFT21" s="156"/>
      <c r="SFU21" s="156"/>
      <c r="SFV21" s="156"/>
      <c r="SFW21" s="156"/>
      <c r="SFX21" s="156"/>
      <c r="SFY21" s="156"/>
      <c r="SFZ21" s="156"/>
      <c r="SGA21" s="156"/>
      <c r="SGB21" s="156"/>
      <c r="SGC21" s="156"/>
      <c r="SGD21" s="156"/>
      <c r="SGE21" s="156"/>
      <c r="SGF21" s="156"/>
      <c r="SGG21" s="156"/>
      <c r="SGH21" s="156"/>
      <c r="SGI21" s="156"/>
      <c r="SGJ21" s="156"/>
      <c r="SGK21" s="156"/>
      <c r="SGL21" s="156"/>
      <c r="SGM21" s="156"/>
      <c r="SGN21" s="156"/>
      <c r="SGO21" s="156"/>
      <c r="SGP21" s="156"/>
      <c r="SGQ21" s="156"/>
      <c r="SGR21" s="156"/>
      <c r="SGS21" s="156"/>
      <c r="SGT21" s="156"/>
      <c r="SGU21" s="156"/>
      <c r="SGV21" s="156"/>
      <c r="SGW21" s="156"/>
      <c r="SGX21" s="156"/>
      <c r="SGY21" s="156"/>
      <c r="SGZ21" s="156"/>
      <c r="SHA21" s="156"/>
      <c r="SHB21" s="156"/>
      <c r="SHC21" s="156"/>
      <c r="SHD21" s="156"/>
      <c r="SHE21" s="156"/>
      <c r="SHF21" s="156"/>
      <c r="SHG21" s="156"/>
      <c r="SHH21" s="156"/>
      <c r="SHI21" s="156"/>
      <c r="SHJ21" s="156"/>
      <c r="SHK21" s="156"/>
      <c r="SHL21" s="156"/>
      <c r="SHM21" s="156"/>
      <c r="SHN21" s="156"/>
      <c r="SHO21" s="156"/>
      <c r="SHP21" s="156"/>
      <c r="SHQ21" s="156"/>
      <c r="SHR21" s="156"/>
      <c r="SHS21" s="156"/>
      <c r="SHT21" s="156"/>
      <c r="SHU21" s="156"/>
      <c r="SHV21" s="156"/>
      <c r="SHW21" s="156"/>
      <c r="SHX21" s="156"/>
      <c r="SHY21" s="156"/>
      <c r="SHZ21" s="156"/>
      <c r="SIA21" s="156"/>
      <c r="SIB21" s="156"/>
      <c r="SIC21" s="156"/>
      <c r="SID21" s="156"/>
      <c r="SIE21" s="156"/>
      <c r="SIF21" s="156"/>
      <c r="SIG21" s="156"/>
      <c r="SIH21" s="156"/>
      <c r="SII21" s="156"/>
      <c r="SIJ21" s="156"/>
      <c r="SIK21" s="156"/>
      <c r="SIL21" s="156"/>
      <c r="SIM21" s="156"/>
      <c r="SIN21" s="156"/>
      <c r="SIO21" s="156"/>
      <c r="SIP21" s="156"/>
      <c r="SIQ21" s="156"/>
      <c r="SIR21" s="156"/>
      <c r="SIS21" s="156"/>
      <c r="SIT21" s="156"/>
      <c r="SIU21" s="156"/>
      <c r="SIV21" s="156"/>
      <c r="SIW21" s="156"/>
      <c r="SIX21" s="156"/>
      <c r="SIY21" s="156"/>
      <c r="SIZ21" s="156"/>
      <c r="SJA21" s="156"/>
      <c r="SJB21" s="156"/>
      <c r="SJC21" s="156"/>
      <c r="SJD21" s="156"/>
      <c r="SJE21" s="156"/>
      <c r="SJF21" s="156"/>
      <c r="SJG21" s="156"/>
      <c r="SJH21" s="156"/>
      <c r="SJI21" s="156"/>
      <c r="SJJ21" s="156"/>
      <c r="SJK21" s="156"/>
      <c r="SJL21" s="156"/>
      <c r="SJM21" s="156"/>
      <c r="SJN21" s="156"/>
      <c r="SJO21" s="156"/>
      <c r="SJP21" s="156"/>
      <c r="SJQ21" s="156"/>
      <c r="SJR21" s="156"/>
      <c r="SJS21" s="156"/>
      <c r="SJT21" s="156"/>
      <c r="SJU21" s="156"/>
      <c r="SJV21" s="156"/>
      <c r="SJW21" s="156"/>
      <c r="SJX21" s="156"/>
      <c r="SJY21" s="156"/>
      <c r="SJZ21" s="156"/>
      <c r="SKA21" s="156"/>
      <c r="SKB21" s="156"/>
      <c r="SKC21" s="156"/>
      <c r="SKD21" s="156"/>
      <c r="SKE21" s="156"/>
      <c r="SKF21" s="156"/>
      <c r="SKG21" s="156"/>
      <c r="SKH21" s="156"/>
      <c r="SKI21" s="156"/>
      <c r="SKJ21" s="156"/>
      <c r="SKK21" s="156"/>
      <c r="SKL21" s="156"/>
      <c r="SKM21" s="156"/>
      <c r="SKN21" s="156"/>
      <c r="SKO21" s="156"/>
      <c r="SKP21" s="156"/>
      <c r="SKQ21" s="156"/>
      <c r="SKR21" s="156"/>
      <c r="SKS21" s="156"/>
      <c r="SKT21" s="156"/>
      <c r="SKU21" s="156"/>
      <c r="SKV21" s="156"/>
      <c r="SKW21" s="156"/>
      <c r="SKX21" s="156"/>
      <c r="SKY21" s="156"/>
      <c r="SKZ21" s="156"/>
      <c r="SLA21" s="156"/>
      <c r="SLB21" s="156"/>
      <c r="SLC21" s="156"/>
      <c r="SLD21" s="156"/>
      <c r="SLE21" s="156"/>
      <c r="SLF21" s="156"/>
      <c r="SLG21" s="156"/>
      <c r="SLH21" s="156"/>
      <c r="SLI21" s="156"/>
      <c r="SLJ21" s="156"/>
      <c r="SLK21" s="156"/>
      <c r="SLL21" s="156"/>
      <c r="SLM21" s="156"/>
      <c r="SLN21" s="156"/>
      <c r="SLO21" s="156"/>
      <c r="SLP21" s="156"/>
      <c r="SLQ21" s="156"/>
      <c r="SLR21" s="156"/>
      <c r="SLS21" s="156"/>
      <c r="SLT21" s="156"/>
      <c r="SLU21" s="156"/>
      <c r="SLV21" s="156"/>
      <c r="SLW21" s="156"/>
      <c r="SLX21" s="156"/>
      <c r="SLY21" s="156"/>
      <c r="SLZ21" s="156"/>
      <c r="SMA21" s="156"/>
      <c r="SMB21" s="156"/>
      <c r="SMC21" s="156"/>
      <c r="SMD21" s="156"/>
      <c r="SME21" s="156"/>
      <c r="SMF21" s="156"/>
      <c r="SMG21" s="156"/>
      <c r="SMH21" s="156"/>
      <c r="SMI21" s="156"/>
      <c r="SMJ21" s="156"/>
      <c r="SMK21" s="156"/>
      <c r="SML21" s="156"/>
      <c r="SMM21" s="156"/>
      <c r="SMN21" s="156"/>
      <c r="SMO21" s="156"/>
      <c r="SMP21" s="156"/>
      <c r="SMQ21" s="156"/>
      <c r="SMR21" s="156"/>
      <c r="SMS21" s="156"/>
      <c r="SMT21" s="156"/>
      <c r="SMU21" s="156"/>
      <c r="SMV21" s="156"/>
      <c r="SMW21" s="156"/>
      <c r="SMX21" s="156"/>
      <c r="SMY21" s="156"/>
      <c r="SMZ21" s="156"/>
      <c r="SNA21" s="156"/>
      <c r="SNB21" s="156"/>
      <c r="SNC21" s="156"/>
      <c r="SND21" s="156"/>
      <c r="SNE21" s="156"/>
      <c r="SNF21" s="156"/>
      <c r="SNG21" s="156"/>
      <c r="SNH21" s="156"/>
      <c r="SNI21" s="156"/>
      <c r="SNJ21" s="156"/>
      <c r="SNK21" s="156"/>
      <c r="SNL21" s="156"/>
      <c r="SNM21" s="156"/>
      <c r="SNN21" s="156"/>
      <c r="SNO21" s="156"/>
      <c r="SNP21" s="156"/>
      <c r="SNQ21" s="156"/>
      <c r="SNR21" s="156"/>
      <c r="SNS21" s="156"/>
      <c r="SNT21" s="156"/>
      <c r="SNU21" s="156"/>
      <c r="SNV21" s="156"/>
      <c r="SNW21" s="156"/>
      <c r="SNX21" s="156"/>
      <c r="SNY21" s="156"/>
      <c r="SNZ21" s="156"/>
      <c r="SOA21" s="156"/>
      <c r="SOB21" s="156"/>
      <c r="SOC21" s="156"/>
      <c r="SOD21" s="156"/>
      <c r="SOE21" s="156"/>
      <c r="SOF21" s="156"/>
      <c r="SOG21" s="156"/>
      <c r="SOH21" s="156"/>
      <c r="SOI21" s="156"/>
      <c r="SOJ21" s="156"/>
      <c r="SOK21" s="156"/>
      <c r="SOL21" s="156"/>
      <c r="SOM21" s="156"/>
      <c r="SON21" s="156"/>
      <c r="SOO21" s="156"/>
      <c r="SOP21" s="156"/>
      <c r="SOQ21" s="156"/>
      <c r="SOR21" s="156"/>
      <c r="SOS21" s="156"/>
      <c r="SOT21" s="156"/>
      <c r="SOU21" s="156"/>
      <c r="SOV21" s="156"/>
      <c r="SOW21" s="156"/>
      <c r="SOX21" s="156"/>
      <c r="SOY21" s="156"/>
      <c r="SOZ21" s="156"/>
      <c r="SPA21" s="156"/>
      <c r="SPB21" s="156"/>
      <c r="SPC21" s="156"/>
      <c r="SPD21" s="156"/>
      <c r="SPE21" s="156"/>
      <c r="SPF21" s="156"/>
      <c r="SPG21" s="156"/>
      <c r="SPH21" s="156"/>
      <c r="SPI21" s="156"/>
      <c r="SPJ21" s="156"/>
      <c r="SPK21" s="156"/>
      <c r="SPL21" s="156"/>
      <c r="SPM21" s="156"/>
      <c r="SPN21" s="156"/>
      <c r="SPO21" s="156"/>
      <c r="SPP21" s="156"/>
      <c r="SPQ21" s="156"/>
      <c r="SPR21" s="156"/>
      <c r="SPS21" s="156"/>
      <c r="SPT21" s="156"/>
      <c r="SPU21" s="156"/>
      <c r="SPV21" s="156"/>
      <c r="SPW21" s="156"/>
      <c r="SPX21" s="156"/>
      <c r="SPY21" s="156"/>
      <c r="SPZ21" s="156"/>
      <c r="SQA21" s="156"/>
      <c r="SQB21" s="156"/>
      <c r="SQC21" s="156"/>
      <c r="SQD21" s="156"/>
      <c r="SQE21" s="156"/>
      <c r="SQF21" s="156"/>
      <c r="SQG21" s="156"/>
      <c r="SQH21" s="156"/>
      <c r="SQI21" s="156"/>
      <c r="SQJ21" s="156"/>
      <c r="SQK21" s="156"/>
      <c r="SQL21" s="156"/>
      <c r="SQM21" s="156"/>
      <c r="SQN21" s="156"/>
      <c r="SQO21" s="156"/>
      <c r="SQP21" s="156"/>
      <c r="SQQ21" s="156"/>
      <c r="SQR21" s="156"/>
      <c r="SQS21" s="156"/>
      <c r="SQT21" s="156"/>
      <c r="SQU21" s="156"/>
      <c r="SQV21" s="156"/>
      <c r="SQW21" s="156"/>
      <c r="SQX21" s="156"/>
      <c r="SQY21" s="156"/>
      <c r="SQZ21" s="156"/>
      <c r="SRA21" s="156"/>
      <c r="SRB21" s="156"/>
      <c r="SRC21" s="156"/>
      <c r="SRD21" s="156"/>
      <c r="SRE21" s="156"/>
      <c r="SRF21" s="156"/>
      <c r="SRG21" s="156"/>
      <c r="SRH21" s="156"/>
      <c r="SRI21" s="156"/>
      <c r="SRJ21" s="156"/>
      <c r="SRK21" s="156"/>
      <c r="SRL21" s="156"/>
      <c r="SRM21" s="156"/>
      <c r="SRN21" s="156"/>
      <c r="SRO21" s="156"/>
      <c r="SRP21" s="156"/>
      <c r="SRQ21" s="156"/>
      <c r="SRR21" s="156"/>
      <c r="SRS21" s="156"/>
      <c r="SRT21" s="156"/>
      <c r="SRU21" s="156"/>
      <c r="SRV21" s="156"/>
      <c r="SRW21" s="156"/>
      <c r="SRX21" s="156"/>
      <c r="SRY21" s="156"/>
      <c r="SRZ21" s="156"/>
      <c r="SSA21" s="156"/>
      <c r="SSB21" s="156"/>
      <c r="SSC21" s="156"/>
      <c r="SSD21" s="156"/>
      <c r="SSE21" s="156"/>
      <c r="SSF21" s="156"/>
      <c r="SSG21" s="156"/>
      <c r="SSH21" s="156"/>
      <c r="SSI21" s="156"/>
      <c r="SSJ21" s="156"/>
      <c r="SSK21" s="156"/>
      <c r="SSL21" s="156"/>
      <c r="SSM21" s="156"/>
      <c r="SSN21" s="156"/>
      <c r="SSO21" s="156"/>
      <c r="SSP21" s="156"/>
      <c r="SSQ21" s="156"/>
      <c r="SSR21" s="156"/>
      <c r="SSS21" s="156"/>
      <c r="SST21" s="156"/>
      <c r="SSU21" s="156"/>
      <c r="SSV21" s="156"/>
      <c r="SSW21" s="156"/>
      <c r="SSX21" s="156"/>
      <c r="SSY21" s="156"/>
      <c r="SSZ21" s="156"/>
      <c r="STA21" s="156"/>
      <c r="STB21" s="156"/>
      <c r="STC21" s="156"/>
      <c r="STD21" s="156"/>
      <c r="STE21" s="156"/>
      <c r="STF21" s="156"/>
      <c r="STG21" s="156"/>
      <c r="STH21" s="156"/>
      <c r="STI21" s="156"/>
      <c r="STJ21" s="156"/>
      <c r="STK21" s="156"/>
      <c r="STL21" s="156"/>
      <c r="STM21" s="156"/>
      <c r="STN21" s="156"/>
      <c r="STO21" s="156"/>
      <c r="STP21" s="156"/>
      <c r="STQ21" s="156"/>
      <c r="STR21" s="156"/>
      <c r="STS21" s="156"/>
      <c r="STT21" s="156"/>
      <c r="STU21" s="156"/>
      <c r="STV21" s="156"/>
      <c r="STW21" s="156"/>
      <c r="STX21" s="156"/>
      <c r="STY21" s="156"/>
      <c r="STZ21" s="156"/>
      <c r="SUA21" s="156"/>
      <c r="SUB21" s="156"/>
      <c r="SUC21" s="156"/>
      <c r="SUD21" s="156"/>
      <c r="SUE21" s="156"/>
      <c r="SUF21" s="156"/>
      <c r="SUG21" s="156"/>
      <c r="SUH21" s="156"/>
      <c r="SUI21" s="156"/>
      <c r="SUJ21" s="156"/>
      <c r="SUK21" s="156"/>
      <c r="SUL21" s="156"/>
      <c r="SUM21" s="156"/>
      <c r="SUN21" s="156"/>
      <c r="SUO21" s="156"/>
      <c r="SUP21" s="156"/>
      <c r="SUQ21" s="156"/>
      <c r="SUR21" s="156"/>
      <c r="SUS21" s="156"/>
      <c r="SUT21" s="156"/>
      <c r="SUU21" s="156"/>
      <c r="SUV21" s="156"/>
      <c r="SUW21" s="156"/>
      <c r="SUX21" s="156"/>
      <c r="SUY21" s="156"/>
      <c r="SUZ21" s="156"/>
      <c r="SVA21" s="156"/>
      <c r="SVB21" s="156"/>
      <c r="SVC21" s="156"/>
      <c r="SVD21" s="156"/>
      <c r="SVE21" s="156"/>
      <c r="SVF21" s="156"/>
      <c r="SVG21" s="156"/>
      <c r="SVH21" s="156"/>
      <c r="SVI21" s="156"/>
      <c r="SVJ21" s="156"/>
      <c r="SVK21" s="156"/>
      <c r="SVL21" s="156"/>
      <c r="SVM21" s="156"/>
      <c r="SVN21" s="156"/>
      <c r="SVO21" s="156"/>
      <c r="SVP21" s="156"/>
      <c r="SVQ21" s="156"/>
      <c r="SVR21" s="156"/>
      <c r="SVS21" s="156"/>
      <c r="SVT21" s="156"/>
      <c r="SVU21" s="156"/>
      <c r="SVV21" s="156"/>
      <c r="SVW21" s="156"/>
      <c r="SVX21" s="156"/>
      <c r="SVY21" s="156"/>
      <c r="SVZ21" s="156"/>
      <c r="SWA21" s="156"/>
      <c r="SWB21" s="156"/>
      <c r="SWC21" s="156"/>
      <c r="SWD21" s="156"/>
      <c r="SWE21" s="156"/>
      <c r="SWF21" s="156"/>
      <c r="SWG21" s="156"/>
      <c r="SWH21" s="156"/>
      <c r="SWI21" s="156"/>
      <c r="SWJ21" s="156"/>
      <c r="SWK21" s="156"/>
      <c r="SWL21" s="156"/>
      <c r="SWM21" s="156"/>
      <c r="SWN21" s="156"/>
      <c r="SWO21" s="156"/>
      <c r="SWP21" s="156"/>
      <c r="SWQ21" s="156"/>
      <c r="SWR21" s="156"/>
      <c r="SWS21" s="156"/>
      <c r="SWT21" s="156"/>
      <c r="SWU21" s="156"/>
      <c r="SWV21" s="156"/>
      <c r="SWW21" s="156"/>
      <c r="SWX21" s="156"/>
      <c r="SWY21" s="156"/>
      <c r="SWZ21" s="156"/>
      <c r="SXA21" s="156"/>
      <c r="SXB21" s="156"/>
      <c r="SXC21" s="156"/>
      <c r="SXD21" s="156"/>
      <c r="SXE21" s="156"/>
      <c r="SXF21" s="156"/>
      <c r="SXG21" s="156"/>
      <c r="SXH21" s="156"/>
      <c r="SXI21" s="156"/>
      <c r="SXJ21" s="156"/>
      <c r="SXK21" s="156"/>
      <c r="SXL21" s="156"/>
      <c r="SXM21" s="156"/>
      <c r="SXN21" s="156"/>
      <c r="SXO21" s="156"/>
      <c r="SXP21" s="156"/>
      <c r="SXQ21" s="156"/>
      <c r="SXR21" s="156"/>
      <c r="SXS21" s="156"/>
      <c r="SXT21" s="156"/>
      <c r="SXU21" s="156"/>
      <c r="SXV21" s="156"/>
      <c r="SXW21" s="156"/>
      <c r="SXX21" s="156"/>
      <c r="SXY21" s="156"/>
      <c r="SXZ21" s="156"/>
      <c r="SYA21" s="156"/>
      <c r="SYB21" s="156"/>
      <c r="SYC21" s="156"/>
      <c r="SYD21" s="156"/>
      <c r="SYE21" s="156"/>
      <c r="SYF21" s="156"/>
      <c r="SYG21" s="156"/>
      <c r="SYH21" s="156"/>
      <c r="SYI21" s="156"/>
      <c r="SYJ21" s="156"/>
      <c r="SYK21" s="156"/>
      <c r="SYL21" s="156"/>
      <c r="SYM21" s="156"/>
      <c r="SYN21" s="156"/>
      <c r="SYO21" s="156"/>
      <c r="SYP21" s="156"/>
      <c r="SYQ21" s="156"/>
      <c r="SYR21" s="156"/>
      <c r="SYS21" s="156"/>
      <c r="SYT21" s="156"/>
      <c r="SYU21" s="156"/>
      <c r="SYV21" s="156"/>
      <c r="SYW21" s="156"/>
      <c r="SYX21" s="156"/>
      <c r="SYY21" s="156"/>
      <c r="SYZ21" s="156"/>
      <c r="SZA21" s="156"/>
      <c r="SZB21" s="156"/>
      <c r="SZC21" s="156"/>
      <c r="SZD21" s="156"/>
      <c r="SZE21" s="156"/>
      <c r="SZF21" s="156"/>
      <c r="SZG21" s="156"/>
      <c r="SZH21" s="156"/>
      <c r="SZI21" s="156"/>
      <c r="SZJ21" s="156"/>
      <c r="SZK21" s="156"/>
      <c r="SZL21" s="156"/>
      <c r="SZM21" s="156"/>
      <c r="SZN21" s="156"/>
      <c r="SZO21" s="156"/>
      <c r="SZP21" s="156"/>
      <c r="SZQ21" s="156"/>
      <c r="SZR21" s="156"/>
      <c r="SZS21" s="156"/>
      <c r="SZT21" s="156"/>
      <c r="SZU21" s="156"/>
      <c r="SZV21" s="156"/>
      <c r="SZW21" s="156"/>
      <c r="SZX21" s="156"/>
      <c r="SZY21" s="156"/>
      <c r="SZZ21" s="156"/>
      <c r="TAA21" s="156"/>
      <c r="TAB21" s="156"/>
      <c r="TAC21" s="156"/>
      <c r="TAD21" s="156"/>
      <c r="TAE21" s="156"/>
      <c r="TAF21" s="156"/>
      <c r="TAG21" s="156"/>
      <c r="TAH21" s="156"/>
      <c r="TAI21" s="156"/>
      <c r="TAJ21" s="156"/>
      <c r="TAK21" s="156"/>
      <c r="TAL21" s="156"/>
      <c r="TAM21" s="156"/>
      <c r="TAN21" s="156"/>
      <c r="TAO21" s="156"/>
      <c r="TAP21" s="156"/>
      <c r="TAQ21" s="156"/>
      <c r="TAR21" s="156"/>
      <c r="TAS21" s="156"/>
      <c r="TAT21" s="156"/>
      <c r="TAU21" s="156"/>
      <c r="TAV21" s="156"/>
      <c r="TAW21" s="156"/>
      <c r="TAX21" s="156"/>
      <c r="TAY21" s="156"/>
      <c r="TAZ21" s="156"/>
      <c r="TBA21" s="156"/>
      <c r="TBB21" s="156"/>
      <c r="TBC21" s="156"/>
      <c r="TBD21" s="156"/>
      <c r="TBE21" s="156"/>
      <c r="TBF21" s="156"/>
      <c r="TBG21" s="156"/>
      <c r="TBH21" s="156"/>
      <c r="TBI21" s="156"/>
      <c r="TBJ21" s="156"/>
      <c r="TBK21" s="156"/>
      <c r="TBL21" s="156"/>
      <c r="TBM21" s="156"/>
      <c r="TBN21" s="156"/>
      <c r="TBO21" s="156"/>
      <c r="TBP21" s="156"/>
      <c r="TBQ21" s="156"/>
      <c r="TBR21" s="156"/>
      <c r="TBS21" s="156"/>
      <c r="TBT21" s="156"/>
      <c r="TBU21" s="156"/>
      <c r="TBV21" s="156"/>
      <c r="TBW21" s="156"/>
      <c r="TBX21" s="156"/>
      <c r="TBY21" s="156"/>
      <c r="TBZ21" s="156"/>
      <c r="TCA21" s="156"/>
      <c r="TCB21" s="156"/>
      <c r="TCC21" s="156"/>
      <c r="TCD21" s="156"/>
      <c r="TCE21" s="156"/>
      <c r="TCF21" s="156"/>
      <c r="TCG21" s="156"/>
      <c r="TCH21" s="156"/>
      <c r="TCI21" s="156"/>
      <c r="TCJ21" s="156"/>
      <c r="TCK21" s="156"/>
      <c r="TCL21" s="156"/>
      <c r="TCM21" s="156"/>
      <c r="TCN21" s="156"/>
      <c r="TCO21" s="156"/>
      <c r="TCP21" s="156"/>
      <c r="TCQ21" s="156"/>
      <c r="TCR21" s="156"/>
      <c r="TCS21" s="156"/>
      <c r="TCT21" s="156"/>
      <c r="TCU21" s="156"/>
      <c r="TCV21" s="156"/>
      <c r="TCW21" s="156"/>
      <c r="TCX21" s="156"/>
      <c r="TCY21" s="156"/>
      <c r="TCZ21" s="156"/>
      <c r="TDA21" s="156"/>
      <c r="TDB21" s="156"/>
      <c r="TDC21" s="156"/>
      <c r="TDD21" s="156"/>
      <c r="TDE21" s="156"/>
      <c r="TDF21" s="156"/>
      <c r="TDG21" s="156"/>
      <c r="TDH21" s="156"/>
      <c r="TDI21" s="156"/>
      <c r="TDJ21" s="156"/>
      <c r="TDK21" s="156"/>
      <c r="TDL21" s="156"/>
      <c r="TDM21" s="156"/>
      <c r="TDN21" s="156"/>
      <c r="TDO21" s="156"/>
      <c r="TDP21" s="156"/>
      <c r="TDQ21" s="156"/>
      <c r="TDR21" s="156"/>
      <c r="TDS21" s="156"/>
      <c r="TDT21" s="156"/>
      <c r="TDU21" s="156"/>
      <c r="TDV21" s="156"/>
      <c r="TDW21" s="156"/>
      <c r="TDX21" s="156"/>
      <c r="TDY21" s="156"/>
      <c r="TDZ21" s="156"/>
      <c r="TEA21" s="156"/>
      <c r="TEB21" s="156"/>
      <c r="TEC21" s="156"/>
      <c r="TED21" s="156"/>
      <c r="TEE21" s="156"/>
      <c r="TEF21" s="156"/>
      <c r="TEG21" s="156"/>
      <c r="TEH21" s="156"/>
      <c r="TEI21" s="156"/>
      <c r="TEJ21" s="156"/>
      <c r="TEK21" s="156"/>
      <c r="TEL21" s="156"/>
      <c r="TEM21" s="156"/>
      <c r="TEN21" s="156"/>
      <c r="TEO21" s="156"/>
      <c r="TEP21" s="156"/>
      <c r="TEQ21" s="156"/>
      <c r="TER21" s="156"/>
      <c r="TES21" s="156"/>
      <c r="TET21" s="156"/>
      <c r="TEU21" s="156"/>
      <c r="TEV21" s="156"/>
      <c r="TEW21" s="156"/>
      <c r="TEX21" s="156"/>
      <c r="TEY21" s="156"/>
      <c r="TEZ21" s="156"/>
      <c r="TFA21" s="156"/>
      <c r="TFB21" s="156"/>
      <c r="TFC21" s="156"/>
      <c r="TFD21" s="156"/>
      <c r="TFE21" s="156"/>
      <c r="TFF21" s="156"/>
      <c r="TFG21" s="156"/>
      <c r="TFH21" s="156"/>
      <c r="TFI21" s="156"/>
      <c r="TFJ21" s="156"/>
      <c r="TFK21" s="156"/>
      <c r="TFL21" s="156"/>
      <c r="TFM21" s="156"/>
      <c r="TFN21" s="156"/>
      <c r="TFO21" s="156"/>
      <c r="TFP21" s="156"/>
      <c r="TFQ21" s="156"/>
      <c r="TFR21" s="156"/>
      <c r="TFS21" s="156"/>
      <c r="TFT21" s="156"/>
      <c r="TFU21" s="156"/>
      <c r="TFV21" s="156"/>
      <c r="TFW21" s="156"/>
      <c r="TFX21" s="156"/>
      <c r="TFY21" s="156"/>
      <c r="TFZ21" s="156"/>
      <c r="TGA21" s="156"/>
      <c r="TGB21" s="156"/>
      <c r="TGC21" s="156"/>
      <c r="TGD21" s="156"/>
      <c r="TGE21" s="156"/>
      <c r="TGF21" s="156"/>
      <c r="TGG21" s="156"/>
      <c r="TGH21" s="156"/>
      <c r="TGI21" s="156"/>
      <c r="TGJ21" s="156"/>
      <c r="TGK21" s="156"/>
      <c r="TGL21" s="156"/>
      <c r="TGM21" s="156"/>
      <c r="TGN21" s="156"/>
      <c r="TGO21" s="156"/>
      <c r="TGP21" s="156"/>
      <c r="TGQ21" s="156"/>
      <c r="TGR21" s="156"/>
      <c r="TGS21" s="156"/>
      <c r="TGT21" s="156"/>
      <c r="TGU21" s="156"/>
      <c r="TGV21" s="156"/>
      <c r="TGW21" s="156"/>
      <c r="TGX21" s="156"/>
      <c r="TGY21" s="156"/>
      <c r="TGZ21" s="156"/>
      <c r="THA21" s="156"/>
      <c r="THB21" s="156"/>
      <c r="THC21" s="156"/>
      <c r="THD21" s="156"/>
      <c r="THE21" s="156"/>
      <c r="THF21" s="156"/>
      <c r="THG21" s="156"/>
      <c r="THH21" s="156"/>
      <c r="THI21" s="156"/>
      <c r="THJ21" s="156"/>
      <c r="THK21" s="156"/>
      <c r="THL21" s="156"/>
      <c r="THM21" s="156"/>
      <c r="THN21" s="156"/>
      <c r="THO21" s="156"/>
      <c r="THP21" s="156"/>
      <c r="THQ21" s="156"/>
      <c r="THR21" s="156"/>
      <c r="THS21" s="156"/>
      <c r="THT21" s="156"/>
      <c r="THU21" s="156"/>
      <c r="THV21" s="156"/>
      <c r="THW21" s="156"/>
      <c r="THX21" s="156"/>
      <c r="THY21" s="156"/>
      <c r="THZ21" s="156"/>
      <c r="TIA21" s="156"/>
      <c r="TIB21" s="156"/>
      <c r="TIC21" s="156"/>
      <c r="TID21" s="156"/>
      <c r="TIE21" s="156"/>
      <c r="TIF21" s="156"/>
      <c r="TIG21" s="156"/>
      <c r="TIH21" s="156"/>
      <c r="TII21" s="156"/>
      <c r="TIJ21" s="156"/>
      <c r="TIK21" s="156"/>
      <c r="TIL21" s="156"/>
      <c r="TIM21" s="156"/>
      <c r="TIN21" s="156"/>
      <c r="TIO21" s="156"/>
      <c r="TIP21" s="156"/>
      <c r="TIQ21" s="156"/>
      <c r="TIR21" s="156"/>
      <c r="TIS21" s="156"/>
      <c r="TIT21" s="156"/>
      <c r="TIU21" s="156"/>
      <c r="TIV21" s="156"/>
      <c r="TIW21" s="156"/>
      <c r="TIX21" s="156"/>
      <c r="TIY21" s="156"/>
      <c r="TIZ21" s="156"/>
      <c r="TJA21" s="156"/>
      <c r="TJB21" s="156"/>
      <c r="TJC21" s="156"/>
      <c r="TJD21" s="156"/>
      <c r="TJE21" s="156"/>
      <c r="TJF21" s="156"/>
      <c r="TJG21" s="156"/>
      <c r="TJH21" s="156"/>
      <c r="TJI21" s="156"/>
      <c r="TJJ21" s="156"/>
      <c r="TJK21" s="156"/>
      <c r="TJL21" s="156"/>
      <c r="TJM21" s="156"/>
      <c r="TJN21" s="156"/>
      <c r="TJO21" s="156"/>
      <c r="TJP21" s="156"/>
      <c r="TJQ21" s="156"/>
      <c r="TJR21" s="156"/>
      <c r="TJS21" s="156"/>
      <c r="TJT21" s="156"/>
      <c r="TJU21" s="156"/>
      <c r="TJV21" s="156"/>
      <c r="TJW21" s="156"/>
      <c r="TJX21" s="156"/>
      <c r="TJY21" s="156"/>
      <c r="TJZ21" s="156"/>
      <c r="TKA21" s="156"/>
      <c r="TKB21" s="156"/>
      <c r="TKC21" s="156"/>
      <c r="TKD21" s="156"/>
      <c r="TKE21" s="156"/>
      <c r="TKF21" s="156"/>
      <c r="TKG21" s="156"/>
      <c r="TKH21" s="156"/>
      <c r="TKI21" s="156"/>
      <c r="TKJ21" s="156"/>
      <c r="TKK21" s="156"/>
      <c r="TKL21" s="156"/>
      <c r="TKM21" s="156"/>
      <c r="TKN21" s="156"/>
      <c r="TKO21" s="156"/>
      <c r="TKP21" s="156"/>
      <c r="TKQ21" s="156"/>
      <c r="TKR21" s="156"/>
      <c r="TKS21" s="156"/>
      <c r="TKT21" s="156"/>
      <c r="TKU21" s="156"/>
      <c r="TKV21" s="156"/>
      <c r="TKW21" s="156"/>
      <c r="TKX21" s="156"/>
      <c r="TKY21" s="156"/>
      <c r="TKZ21" s="156"/>
      <c r="TLA21" s="156"/>
      <c r="TLB21" s="156"/>
      <c r="TLC21" s="156"/>
      <c r="TLD21" s="156"/>
      <c r="TLE21" s="156"/>
      <c r="TLF21" s="156"/>
      <c r="TLG21" s="156"/>
      <c r="TLH21" s="156"/>
      <c r="TLI21" s="156"/>
      <c r="TLJ21" s="156"/>
      <c r="TLK21" s="156"/>
      <c r="TLL21" s="156"/>
      <c r="TLM21" s="156"/>
      <c r="TLN21" s="156"/>
      <c r="TLO21" s="156"/>
      <c r="TLP21" s="156"/>
      <c r="TLQ21" s="156"/>
      <c r="TLR21" s="156"/>
      <c r="TLS21" s="156"/>
      <c r="TLT21" s="156"/>
      <c r="TLU21" s="156"/>
      <c r="TLV21" s="156"/>
      <c r="TLW21" s="156"/>
      <c r="TLX21" s="156"/>
      <c r="TLY21" s="156"/>
      <c r="TLZ21" s="156"/>
      <c r="TMA21" s="156"/>
      <c r="TMB21" s="156"/>
      <c r="TMC21" s="156"/>
      <c r="TMD21" s="156"/>
      <c r="TME21" s="156"/>
      <c r="TMF21" s="156"/>
      <c r="TMG21" s="156"/>
      <c r="TMH21" s="156"/>
      <c r="TMI21" s="156"/>
      <c r="TMJ21" s="156"/>
      <c r="TMK21" s="156"/>
      <c r="TML21" s="156"/>
      <c r="TMM21" s="156"/>
      <c r="TMN21" s="156"/>
      <c r="TMO21" s="156"/>
      <c r="TMP21" s="156"/>
      <c r="TMQ21" s="156"/>
      <c r="TMR21" s="156"/>
      <c r="TMS21" s="156"/>
      <c r="TMT21" s="156"/>
      <c r="TMU21" s="156"/>
      <c r="TMV21" s="156"/>
      <c r="TMW21" s="156"/>
      <c r="TMX21" s="156"/>
      <c r="TMY21" s="156"/>
      <c r="TMZ21" s="156"/>
      <c r="TNA21" s="156"/>
      <c r="TNB21" s="156"/>
      <c r="TNC21" s="156"/>
      <c r="TND21" s="156"/>
      <c r="TNE21" s="156"/>
      <c r="TNF21" s="156"/>
      <c r="TNG21" s="156"/>
      <c r="TNH21" s="156"/>
      <c r="TNI21" s="156"/>
      <c r="TNJ21" s="156"/>
      <c r="TNK21" s="156"/>
      <c r="TNL21" s="156"/>
      <c r="TNM21" s="156"/>
      <c r="TNN21" s="156"/>
      <c r="TNO21" s="156"/>
      <c r="TNP21" s="156"/>
      <c r="TNQ21" s="156"/>
      <c r="TNR21" s="156"/>
      <c r="TNS21" s="156"/>
      <c r="TNT21" s="156"/>
      <c r="TNU21" s="156"/>
      <c r="TNV21" s="156"/>
      <c r="TNW21" s="156"/>
      <c r="TNX21" s="156"/>
      <c r="TNY21" s="156"/>
      <c r="TNZ21" s="156"/>
      <c r="TOA21" s="156"/>
      <c r="TOB21" s="156"/>
      <c r="TOC21" s="156"/>
      <c r="TOD21" s="156"/>
      <c r="TOE21" s="156"/>
      <c r="TOF21" s="156"/>
      <c r="TOG21" s="156"/>
      <c r="TOH21" s="156"/>
      <c r="TOI21" s="156"/>
      <c r="TOJ21" s="156"/>
      <c r="TOK21" s="156"/>
      <c r="TOL21" s="156"/>
      <c r="TOM21" s="156"/>
      <c r="TON21" s="156"/>
      <c r="TOO21" s="156"/>
      <c r="TOP21" s="156"/>
      <c r="TOQ21" s="156"/>
      <c r="TOR21" s="156"/>
      <c r="TOS21" s="156"/>
      <c r="TOT21" s="156"/>
      <c r="TOU21" s="156"/>
      <c r="TOV21" s="156"/>
      <c r="TOW21" s="156"/>
      <c r="TOX21" s="156"/>
      <c r="TOY21" s="156"/>
      <c r="TOZ21" s="156"/>
      <c r="TPA21" s="156"/>
      <c r="TPB21" s="156"/>
      <c r="TPC21" s="156"/>
      <c r="TPD21" s="156"/>
      <c r="TPE21" s="156"/>
      <c r="TPF21" s="156"/>
      <c r="TPG21" s="156"/>
      <c r="TPH21" s="156"/>
      <c r="TPI21" s="156"/>
      <c r="TPJ21" s="156"/>
      <c r="TPK21" s="156"/>
      <c r="TPL21" s="156"/>
      <c r="TPM21" s="156"/>
      <c r="TPN21" s="156"/>
      <c r="TPO21" s="156"/>
      <c r="TPP21" s="156"/>
      <c r="TPQ21" s="156"/>
      <c r="TPR21" s="156"/>
      <c r="TPS21" s="156"/>
      <c r="TPT21" s="156"/>
      <c r="TPU21" s="156"/>
      <c r="TPV21" s="156"/>
      <c r="TPW21" s="156"/>
      <c r="TPX21" s="156"/>
      <c r="TPY21" s="156"/>
      <c r="TPZ21" s="156"/>
      <c r="TQA21" s="156"/>
      <c r="TQB21" s="156"/>
      <c r="TQC21" s="156"/>
      <c r="TQD21" s="156"/>
      <c r="TQE21" s="156"/>
      <c r="TQF21" s="156"/>
      <c r="TQG21" s="156"/>
      <c r="TQH21" s="156"/>
      <c r="TQI21" s="156"/>
      <c r="TQJ21" s="156"/>
      <c r="TQK21" s="156"/>
      <c r="TQL21" s="156"/>
      <c r="TQM21" s="156"/>
      <c r="TQN21" s="156"/>
      <c r="TQO21" s="156"/>
      <c r="TQP21" s="156"/>
      <c r="TQQ21" s="156"/>
      <c r="TQR21" s="156"/>
      <c r="TQS21" s="156"/>
      <c r="TQT21" s="156"/>
      <c r="TQU21" s="156"/>
      <c r="TQV21" s="156"/>
      <c r="TQW21" s="156"/>
      <c r="TQX21" s="156"/>
      <c r="TQY21" s="156"/>
      <c r="TQZ21" s="156"/>
      <c r="TRA21" s="156"/>
      <c r="TRB21" s="156"/>
      <c r="TRC21" s="156"/>
      <c r="TRD21" s="156"/>
      <c r="TRE21" s="156"/>
      <c r="TRF21" s="156"/>
      <c r="TRG21" s="156"/>
      <c r="TRH21" s="156"/>
      <c r="TRI21" s="156"/>
      <c r="TRJ21" s="156"/>
      <c r="TRK21" s="156"/>
      <c r="TRL21" s="156"/>
      <c r="TRM21" s="156"/>
      <c r="TRN21" s="156"/>
      <c r="TRO21" s="156"/>
      <c r="TRP21" s="156"/>
      <c r="TRQ21" s="156"/>
      <c r="TRR21" s="156"/>
      <c r="TRS21" s="156"/>
      <c r="TRT21" s="156"/>
      <c r="TRU21" s="156"/>
      <c r="TRV21" s="156"/>
      <c r="TRW21" s="156"/>
      <c r="TRX21" s="156"/>
      <c r="TRY21" s="156"/>
      <c r="TRZ21" s="156"/>
      <c r="TSA21" s="156"/>
      <c r="TSB21" s="156"/>
      <c r="TSC21" s="156"/>
      <c r="TSD21" s="156"/>
      <c r="TSE21" s="156"/>
      <c r="TSF21" s="156"/>
      <c r="TSG21" s="156"/>
      <c r="TSH21" s="156"/>
      <c r="TSI21" s="156"/>
      <c r="TSJ21" s="156"/>
      <c r="TSK21" s="156"/>
      <c r="TSL21" s="156"/>
      <c r="TSM21" s="156"/>
      <c r="TSN21" s="156"/>
      <c r="TSO21" s="156"/>
      <c r="TSP21" s="156"/>
      <c r="TSQ21" s="156"/>
      <c r="TSR21" s="156"/>
      <c r="TSS21" s="156"/>
      <c r="TST21" s="156"/>
      <c r="TSU21" s="156"/>
      <c r="TSV21" s="156"/>
      <c r="TSW21" s="156"/>
      <c r="TSX21" s="156"/>
      <c r="TSY21" s="156"/>
      <c r="TSZ21" s="156"/>
      <c r="TTA21" s="156"/>
      <c r="TTB21" s="156"/>
      <c r="TTC21" s="156"/>
      <c r="TTD21" s="156"/>
      <c r="TTE21" s="156"/>
      <c r="TTF21" s="156"/>
      <c r="TTG21" s="156"/>
      <c r="TTH21" s="156"/>
      <c r="TTI21" s="156"/>
      <c r="TTJ21" s="156"/>
      <c r="TTK21" s="156"/>
      <c r="TTL21" s="156"/>
      <c r="TTM21" s="156"/>
      <c r="TTN21" s="156"/>
      <c r="TTO21" s="156"/>
      <c r="TTP21" s="156"/>
      <c r="TTQ21" s="156"/>
      <c r="TTR21" s="156"/>
      <c r="TTS21" s="156"/>
      <c r="TTT21" s="156"/>
      <c r="TTU21" s="156"/>
      <c r="TTV21" s="156"/>
      <c r="TTW21" s="156"/>
      <c r="TTX21" s="156"/>
      <c r="TTY21" s="156"/>
      <c r="TTZ21" s="156"/>
      <c r="TUA21" s="156"/>
      <c r="TUB21" s="156"/>
      <c r="TUC21" s="156"/>
      <c r="TUD21" s="156"/>
      <c r="TUE21" s="156"/>
      <c r="TUF21" s="156"/>
      <c r="TUG21" s="156"/>
      <c r="TUH21" s="156"/>
      <c r="TUI21" s="156"/>
      <c r="TUJ21" s="156"/>
      <c r="TUK21" s="156"/>
      <c r="TUL21" s="156"/>
      <c r="TUM21" s="156"/>
      <c r="TUN21" s="156"/>
      <c r="TUO21" s="156"/>
      <c r="TUP21" s="156"/>
      <c r="TUQ21" s="156"/>
      <c r="TUR21" s="156"/>
      <c r="TUS21" s="156"/>
      <c r="TUT21" s="156"/>
      <c r="TUU21" s="156"/>
      <c r="TUV21" s="156"/>
      <c r="TUW21" s="156"/>
      <c r="TUX21" s="156"/>
      <c r="TUY21" s="156"/>
      <c r="TUZ21" s="156"/>
      <c r="TVA21" s="156"/>
      <c r="TVB21" s="156"/>
      <c r="TVC21" s="156"/>
      <c r="TVD21" s="156"/>
      <c r="TVE21" s="156"/>
      <c r="TVF21" s="156"/>
      <c r="TVG21" s="156"/>
      <c r="TVH21" s="156"/>
      <c r="TVI21" s="156"/>
      <c r="TVJ21" s="156"/>
      <c r="TVK21" s="156"/>
      <c r="TVL21" s="156"/>
      <c r="TVM21" s="156"/>
      <c r="TVN21" s="156"/>
      <c r="TVO21" s="156"/>
      <c r="TVP21" s="156"/>
      <c r="TVQ21" s="156"/>
      <c r="TVR21" s="156"/>
      <c r="TVS21" s="156"/>
      <c r="TVT21" s="156"/>
      <c r="TVU21" s="156"/>
      <c r="TVV21" s="156"/>
      <c r="TVW21" s="156"/>
      <c r="TVX21" s="156"/>
      <c r="TVY21" s="156"/>
      <c r="TVZ21" s="156"/>
      <c r="TWA21" s="156"/>
      <c r="TWB21" s="156"/>
      <c r="TWC21" s="156"/>
      <c r="TWD21" s="156"/>
      <c r="TWE21" s="156"/>
      <c r="TWF21" s="156"/>
      <c r="TWG21" s="156"/>
      <c r="TWH21" s="156"/>
      <c r="TWI21" s="156"/>
      <c r="TWJ21" s="156"/>
      <c r="TWK21" s="156"/>
      <c r="TWL21" s="156"/>
      <c r="TWM21" s="156"/>
      <c r="TWN21" s="156"/>
      <c r="TWO21" s="156"/>
      <c r="TWP21" s="156"/>
      <c r="TWQ21" s="156"/>
      <c r="TWR21" s="156"/>
      <c r="TWS21" s="156"/>
      <c r="TWT21" s="156"/>
      <c r="TWU21" s="156"/>
      <c r="TWV21" s="156"/>
      <c r="TWW21" s="156"/>
      <c r="TWX21" s="156"/>
      <c r="TWY21" s="156"/>
      <c r="TWZ21" s="156"/>
      <c r="TXA21" s="156"/>
      <c r="TXB21" s="156"/>
      <c r="TXC21" s="156"/>
      <c r="TXD21" s="156"/>
      <c r="TXE21" s="156"/>
      <c r="TXF21" s="156"/>
      <c r="TXG21" s="156"/>
      <c r="TXH21" s="156"/>
      <c r="TXI21" s="156"/>
      <c r="TXJ21" s="156"/>
      <c r="TXK21" s="156"/>
      <c r="TXL21" s="156"/>
      <c r="TXM21" s="156"/>
      <c r="TXN21" s="156"/>
      <c r="TXO21" s="156"/>
      <c r="TXP21" s="156"/>
      <c r="TXQ21" s="156"/>
      <c r="TXR21" s="156"/>
      <c r="TXS21" s="156"/>
      <c r="TXT21" s="156"/>
      <c r="TXU21" s="156"/>
      <c r="TXV21" s="156"/>
      <c r="TXW21" s="156"/>
      <c r="TXX21" s="156"/>
      <c r="TXY21" s="156"/>
      <c r="TXZ21" s="156"/>
      <c r="TYA21" s="156"/>
      <c r="TYB21" s="156"/>
      <c r="TYC21" s="156"/>
      <c r="TYD21" s="156"/>
      <c r="TYE21" s="156"/>
      <c r="TYF21" s="156"/>
      <c r="TYG21" s="156"/>
      <c r="TYH21" s="156"/>
      <c r="TYI21" s="156"/>
      <c r="TYJ21" s="156"/>
      <c r="TYK21" s="156"/>
      <c r="TYL21" s="156"/>
      <c r="TYM21" s="156"/>
      <c r="TYN21" s="156"/>
      <c r="TYO21" s="156"/>
      <c r="TYP21" s="156"/>
      <c r="TYQ21" s="156"/>
      <c r="TYR21" s="156"/>
      <c r="TYS21" s="156"/>
      <c r="TYT21" s="156"/>
      <c r="TYU21" s="156"/>
      <c r="TYV21" s="156"/>
      <c r="TYW21" s="156"/>
      <c r="TYX21" s="156"/>
      <c r="TYY21" s="156"/>
      <c r="TYZ21" s="156"/>
      <c r="TZA21" s="156"/>
      <c r="TZB21" s="156"/>
      <c r="TZC21" s="156"/>
      <c r="TZD21" s="156"/>
      <c r="TZE21" s="156"/>
      <c r="TZF21" s="156"/>
      <c r="TZG21" s="156"/>
      <c r="TZH21" s="156"/>
      <c r="TZI21" s="156"/>
      <c r="TZJ21" s="156"/>
      <c r="TZK21" s="156"/>
      <c r="TZL21" s="156"/>
      <c r="TZM21" s="156"/>
      <c r="TZN21" s="156"/>
      <c r="TZO21" s="156"/>
      <c r="TZP21" s="156"/>
      <c r="TZQ21" s="156"/>
      <c r="TZR21" s="156"/>
      <c r="TZS21" s="156"/>
      <c r="TZT21" s="156"/>
      <c r="TZU21" s="156"/>
      <c r="TZV21" s="156"/>
      <c r="TZW21" s="156"/>
      <c r="TZX21" s="156"/>
      <c r="TZY21" s="156"/>
      <c r="TZZ21" s="156"/>
      <c r="UAA21" s="156"/>
      <c r="UAB21" s="156"/>
      <c r="UAC21" s="156"/>
      <c r="UAD21" s="156"/>
      <c r="UAE21" s="156"/>
      <c r="UAF21" s="156"/>
      <c r="UAG21" s="156"/>
      <c r="UAH21" s="156"/>
      <c r="UAI21" s="156"/>
      <c r="UAJ21" s="156"/>
      <c r="UAK21" s="156"/>
      <c r="UAL21" s="156"/>
      <c r="UAM21" s="156"/>
      <c r="UAN21" s="156"/>
      <c r="UAO21" s="156"/>
      <c r="UAP21" s="156"/>
      <c r="UAQ21" s="156"/>
      <c r="UAR21" s="156"/>
      <c r="UAS21" s="156"/>
      <c r="UAT21" s="156"/>
      <c r="UAU21" s="156"/>
      <c r="UAV21" s="156"/>
      <c r="UAW21" s="156"/>
      <c r="UAX21" s="156"/>
      <c r="UAY21" s="156"/>
      <c r="UAZ21" s="156"/>
      <c r="UBA21" s="156"/>
      <c r="UBB21" s="156"/>
      <c r="UBC21" s="156"/>
      <c r="UBD21" s="156"/>
      <c r="UBE21" s="156"/>
      <c r="UBF21" s="156"/>
      <c r="UBG21" s="156"/>
      <c r="UBH21" s="156"/>
      <c r="UBI21" s="156"/>
      <c r="UBJ21" s="156"/>
      <c r="UBK21" s="156"/>
      <c r="UBL21" s="156"/>
      <c r="UBM21" s="156"/>
      <c r="UBN21" s="156"/>
      <c r="UBO21" s="156"/>
      <c r="UBP21" s="156"/>
      <c r="UBQ21" s="156"/>
      <c r="UBR21" s="156"/>
      <c r="UBS21" s="156"/>
      <c r="UBT21" s="156"/>
      <c r="UBU21" s="156"/>
      <c r="UBV21" s="156"/>
      <c r="UBW21" s="156"/>
      <c r="UBX21" s="156"/>
      <c r="UBY21" s="156"/>
      <c r="UBZ21" s="156"/>
      <c r="UCA21" s="156"/>
      <c r="UCB21" s="156"/>
      <c r="UCC21" s="156"/>
      <c r="UCD21" s="156"/>
      <c r="UCE21" s="156"/>
      <c r="UCF21" s="156"/>
      <c r="UCG21" s="156"/>
      <c r="UCH21" s="156"/>
      <c r="UCI21" s="156"/>
      <c r="UCJ21" s="156"/>
      <c r="UCK21" s="156"/>
      <c r="UCL21" s="156"/>
      <c r="UCM21" s="156"/>
      <c r="UCN21" s="156"/>
      <c r="UCO21" s="156"/>
      <c r="UCP21" s="156"/>
      <c r="UCQ21" s="156"/>
      <c r="UCR21" s="156"/>
      <c r="UCS21" s="156"/>
      <c r="UCT21" s="156"/>
      <c r="UCU21" s="156"/>
      <c r="UCV21" s="156"/>
      <c r="UCW21" s="156"/>
      <c r="UCX21" s="156"/>
      <c r="UCY21" s="156"/>
      <c r="UCZ21" s="156"/>
      <c r="UDA21" s="156"/>
      <c r="UDB21" s="156"/>
      <c r="UDC21" s="156"/>
      <c r="UDD21" s="156"/>
      <c r="UDE21" s="156"/>
      <c r="UDF21" s="156"/>
      <c r="UDG21" s="156"/>
      <c r="UDH21" s="156"/>
      <c r="UDI21" s="156"/>
      <c r="UDJ21" s="156"/>
      <c r="UDK21" s="156"/>
      <c r="UDL21" s="156"/>
      <c r="UDM21" s="156"/>
      <c r="UDN21" s="156"/>
      <c r="UDO21" s="156"/>
      <c r="UDP21" s="156"/>
      <c r="UDQ21" s="156"/>
      <c r="UDR21" s="156"/>
      <c r="UDS21" s="156"/>
      <c r="UDT21" s="156"/>
      <c r="UDU21" s="156"/>
      <c r="UDV21" s="156"/>
      <c r="UDW21" s="156"/>
      <c r="UDX21" s="156"/>
      <c r="UDY21" s="156"/>
      <c r="UDZ21" s="156"/>
      <c r="UEA21" s="156"/>
      <c r="UEB21" s="156"/>
      <c r="UEC21" s="156"/>
      <c r="UED21" s="156"/>
      <c r="UEE21" s="156"/>
      <c r="UEF21" s="156"/>
      <c r="UEG21" s="156"/>
      <c r="UEH21" s="156"/>
      <c r="UEI21" s="156"/>
      <c r="UEJ21" s="156"/>
      <c r="UEK21" s="156"/>
      <c r="UEL21" s="156"/>
      <c r="UEM21" s="156"/>
      <c r="UEN21" s="156"/>
      <c r="UEO21" s="156"/>
      <c r="UEP21" s="156"/>
      <c r="UEQ21" s="156"/>
      <c r="UER21" s="156"/>
      <c r="UES21" s="156"/>
      <c r="UET21" s="156"/>
      <c r="UEU21" s="156"/>
      <c r="UEV21" s="156"/>
      <c r="UEW21" s="156"/>
      <c r="UEX21" s="156"/>
      <c r="UEY21" s="156"/>
      <c r="UEZ21" s="156"/>
      <c r="UFA21" s="156"/>
      <c r="UFB21" s="156"/>
      <c r="UFC21" s="156"/>
      <c r="UFD21" s="156"/>
      <c r="UFE21" s="156"/>
      <c r="UFF21" s="156"/>
      <c r="UFG21" s="156"/>
      <c r="UFH21" s="156"/>
      <c r="UFI21" s="156"/>
      <c r="UFJ21" s="156"/>
      <c r="UFK21" s="156"/>
      <c r="UFL21" s="156"/>
      <c r="UFM21" s="156"/>
      <c r="UFN21" s="156"/>
      <c r="UFO21" s="156"/>
      <c r="UFP21" s="156"/>
      <c r="UFQ21" s="156"/>
      <c r="UFR21" s="156"/>
      <c r="UFS21" s="156"/>
      <c r="UFT21" s="156"/>
      <c r="UFU21" s="156"/>
      <c r="UFV21" s="156"/>
      <c r="UFW21" s="156"/>
      <c r="UFX21" s="156"/>
      <c r="UFY21" s="156"/>
      <c r="UFZ21" s="156"/>
      <c r="UGA21" s="156"/>
      <c r="UGB21" s="156"/>
      <c r="UGC21" s="156"/>
      <c r="UGD21" s="156"/>
      <c r="UGE21" s="156"/>
      <c r="UGF21" s="156"/>
      <c r="UGG21" s="156"/>
      <c r="UGH21" s="156"/>
      <c r="UGI21" s="156"/>
      <c r="UGJ21" s="156"/>
      <c r="UGK21" s="156"/>
      <c r="UGL21" s="156"/>
      <c r="UGM21" s="156"/>
      <c r="UGN21" s="156"/>
      <c r="UGO21" s="156"/>
      <c r="UGP21" s="156"/>
      <c r="UGQ21" s="156"/>
      <c r="UGR21" s="156"/>
      <c r="UGS21" s="156"/>
      <c r="UGT21" s="156"/>
      <c r="UGU21" s="156"/>
      <c r="UGV21" s="156"/>
      <c r="UGW21" s="156"/>
      <c r="UGX21" s="156"/>
      <c r="UGY21" s="156"/>
      <c r="UGZ21" s="156"/>
      <c r="UHA21" s="156"/>
      <c r="UHB21" s="156"/>
      <c r="UHC21" s="156"/>
      <c r="UHD21" s="156"/>
      <c r="UHE21" s="156"/>
      <c r="UHF21" s="156"/>
      <c r="UHG21" s="156"/>
      <c r="UHH21" s="156"/>
      <c r="UHI21" s="156"/>
      <c r="UHJ21" s="156"/>
      <c r="UHK21" s="156"/>
      <c r="UHL21" s="156"/>
      <c r="UHM21" s="156"/>
      <c r="UHN21" s="156"/>
      <c r="UHO21" s="156"/>
      <c r="UHP21" s="156"/>
      <c r="UHQ21" s="156"/>
      <c r="UHR21" s="156"/>
      <c r="UHS21" s="156"/>
      <c r="UHT21" s="156"/>
      <c r="UHU21" s="156"/>
      <c r="UHV21" s="156"/>
      <c r="UHW21" s="156"/>
      <c r="UHX21" s="156"/>
      <c r="UHY21" s="156"/>
      <c r="UHZ21" s="156"/>
      <c r="UIA21" s="156"/>
      <c r="UIB21" s="156"/>
      <c r="UIC21" s="156"/>
      <c r="UID21" s="156"/>
      <c r="UIE21" s="156"/>
      <c r="UIF21" s="156"/>
      <c r="UIG21" s="156"/>
      <c r="UIH21" s="156"/>
      <c r="UII21" s="156"/>
      <c r="UIJ21" s="156"/>
      <c r="UIK21" s="156"/>
      <c r="UIL21" s="156"/>
      <c r="UIM21" s="156"/>
      <c r="UIN21" s="156"/>
      <c r="UIO21" s="156"/>
      <c r="UIP21" s="156"/>
      <c r="UIQ21" s="156"/>
      <c r="UIR21" s="156"/>
      <c r="UIS21" s="156"/>
      <c r="UIT21" s="156"/>
      <c r="UIU21" s="156"/>
      <c r="UIV21" s="156"/>
      <c r="UIW21" s="156"/>
      <c r="UIX21" s="156"/>
      <c r="UIY21" s="156"/>
      <c r="UIZ21" s="156"/>
      <c r="UJA21" s="156"/>
      <c r="UJB21" s="156"/>
      <c r="UJC21" s="156"/>
      <c r="UJD21" s="156"/>
      <c r="UJE21" s="156"/>
      <c r="UJF21" s="156"/>
      <c r="UJG21" s="156"/>
      <c r="UJH21" s="156"/>
      <c r="UJI21" s="156"/>
      <c r="UJJ21" s="156"/>
      <c r="UJK21" s="156"/>
      <c r="UJL21" s="156"/>
      <c r="UJM21" s="156"/>
      <c r="UJN21" s="156"/>
      <c r="UJO21" s="156"/>
      <c r="UJP21" s="156"/>
      <c r="UJQ21" s="156"/>
      <c r="UJR21" s="156"/>
      <c r="UJS21" s="156"/>
      <c r="UJT21" s="156"/>
      <c r="UJU21" s="156"/>
      <c r="UJV21" s="156"/>
      <c r="UJW21" s="156"/>
      <c r="UJX21" s="156"/>
      <c r="UJY21" s="156"/>
      <c r="UJZ21" s="156"/>
      <c r="UKA21" s="156"/>
      <c r="UKB21" s="156"/>
      <c r="UKC21" s="156"/>
      <c r="UKD21" s="156"/>
      <c r="UKE21" s="156"/>
      <c r="UKF21" s="156"/>
      <c r="UKG21" s="156"/>
      <c r="UKH21" s="156"/>
      <c r="UKI21" s="156"/>
      <c r="UKJ21" s="156"/>
      <c r="UKK21" s="156"/>
      <c r="UKL21" s="156"/>
      <c r="UKM21" s="156"/>
      <c r="UKN21" s="156"/>
      <c r="UKO21" s="156"/>
      <c r="UKP21" s="156"/>
      <c r="UKQ21" s="156"/>
      <c r="UKR21" s="156"/>
      <c r="UKS21" s="156"/>
      <c r="UKT21" s="156"/>
      <c r="UKU21" s="156"/>
      <c r="UKV21" s="156"/>
      <c r="UKW21" s="156"/>
      <c r="UKX21" s="156"/>
      <c r="UKY21" s="156"/>
      <c r="UKZ21" s="156"/>
      <c r="ULA21" s="156"/>
      <c r="ULB21" s="156"/>
      <c r="ULC21" s="156"/>
      <c r="ULD21" s="156"/>
      <c r="ULE21" s="156"/>
      <c r="ULF21" s="156"/>
      <c r="ULG21" s="156"/>
      <c r="ULH21" s="156"/>
      <c r="ULI21" s="156"/>
      <c r="ULJ21" s="156"/>
      <c r="ULK21" s="156"/>
      <c r="ULL21" s="156"/>
      <c r="ULM21" s="156"/>
      <c r="ULN21" s="156"/>
      <c r="ULO21" s="156"/>
      <c r="ULP21" s="156"/>
      <c r="ULQ21" s="156"/>
      <c r="ULR21" s="156"/>
      <c r="ULS21" s="156"/>
      <c r="ULT21" s="156"/>
      <c r="ULU21" s="156"/>
      <c r="ULV21" s="156"/>
      <c r="ULW21" s="156"/>
      <c r="ULX21" s="156"/>
      <c r="ULY21" s="156"/>
      <c r="ULZ21" s="156"/>
      <c r="UMA21" s="156"/>
      <c r="UMB21" s="156"/>
      <c r="UMC21" s="156"/>
      <c r="UMD21" s="156"/>
      <c r="UME21" s="156"/>
      <c r="UMF21" s="156"/>
      <c r="UMG21" s="156"/>
      <c r="UMH21" s="156"/>
      <c r="UMI21" s="156"/>
      <c r="UMJ21" s="156"/>
      <c r="UMK21" s="156"/>
      <c r="UML21" s="156"/>
      <c r="UMM21" s="156"/>
      <c r="UMN21" s="156"/>
      <c r="UMO21" s="156"/>
      <c r="UMP21" s="156"/>
      <c r="UMQ21" s="156"/>
      <c r="UMR21" s="156"/>
      <c r="UMS21" s="156"/>
      <c r="UMT21" s="156"/>
      <c r="UMU21" s="156"/>
      <c r="UMV21" s="156"/>
      <c r="UMW21" s="156"/>
      <c r="UMX21" s="156"/>
      <c r="UMY21" s="156"/>
      <c r="UMZ21" s="156"/>
      <c r="UNA21" s="156"/>
      <c r="UNB21" s="156"/>
      <c r="UNC21" s="156"/>
      <c r="UND21" s="156"/>
      <c r="UNE21" s="156"/>
      <c r="UNF21" s="156"/>
      <c r="UNG21" s="156"/>
      <c r="UNH21" s="156"/>
      <c r="UNI21" s="156"/>
      <c r="UNJ21" s="156"/>
      <c r="UNK21" s="156"/>
      <c r="UNL21" s="156"/>
      <c r="UNM21" s="156"/>
      <c r="UNN21" s="156"/>
      <c r="UNO21" s="156"/>
      <c r="UNP21" s="156"/>
      <c r="UNQ21" s="156"/>
      <c r="UNR21" s="156"/>
      <c r="UNS21" s="156"/>
      <c r="UNT21" s="156"/>
      <c r="UNU21" s="156"/>
      <c r="UNV21" s="156"/>
      <c r="UNW21" s="156"/>
      <c r="UNX21" s="156"/>
      <c r="UNY21" s="156"/>
      <c r="UNZ21" s="156"/>
      <c r="UOA21" s="156"/>
      <c r="UOB21" s="156"/>
      <c r="UOC21" s="156"/>
      <c r="UOD21" s="156"/>
      <c r="UOE21" s="156"/>
      <c r="UOF21" s="156"/>
      <c r="UOG21" s="156"/>
      <c r="UOH21" s="156"/>
      <c r="UOI21" s="156"/>
      <c r="UOJ21" s="156"/>
      <c r="UOK21" s="156"/>
      <c r="UOL21" s="156"/>
      <c r="UOM21" s="156"/>
      <c r="UON21" s="156"/>
      <c r="UOO21" s="156"/>
      <c r="UOP21" s="156"/>
      <c r="UOQ21" s="156"/>
      <c r="UOR21" s="156"/>
      <c r="UOS21" s="156"/>
      <c r="UOT21" s="156"/>
      <c r="UOU21" s="156"/>
      <c r="UOV21" s="156"/>
      <c r="UOW21" s="156"/>
      <c r="UOX21" s="156"/>
      <c r="UOY21" s="156"/>
      <c r="UOZ21" s="156"/>
      <c r="UPA21" s="156"/>
      <c r="UPB21" s="156"/>
      <c r="UPC21" s="156"/>
      <c r="UPD21" s="156"/>
      <c r="UPE21" s="156"/>
      <c r="UPF21" s="156"/>
      <c r="UPG21" s="156"/>
      <c r="UPH21" s="156"/>
      <c r="UPI21" s="156"/>
      <c r="UPJ21" s="156"/>
      <c r="UPK21" s="156"/>
      <c r="UPL21" s="156"/>
      <c r="UPM21" s="156"/>
      <c r="UPN21" s="156"/>
      <c r="UPO21" s="156"/>
      <c r="UPP21" s="156"/>
      <c r="UPQ21" s="156"/>
      <c r="UPR21" s="156"/>
      <c r="UPS21" s="156"/>
      <c r="UPT21" s="156"/>
      <c r="UPU21" s="156"/>
      <c r="UPV21" s="156"/>
      <c r="UPW21" s="156"/>
      <c r="UPX21" s="156"/>
      <c r="UPY21" s="156"/>
      <c r="UPZ21" s="156"/>
      <c r="UQA21" s="156"/>
      <c r="UQB21" s="156"/>
      <c r="UQC21" s="156"/>
      <c r="UQD21" s="156"/>
      <c r="UQE21" s="156"/>
      <c r="UQF21" s="156"/>
      <c r="UQG21" s="156"/>
      <c r="UQH21" s="156"/>
      <c r="UQI21" s="156"/>
      <c r="UQJ21" s="156"/>
      <c r="UQK21" s="156"/>
      <c r="UQL21" s="156"/>
      <c r="UQM21" s="156"/>
      <c r="UQN21" s="156"/>
      <c r="UQO21" s="156"/>
      <c r="UQP21" s="156"/>
      <c r="UQQ21" s="156"/>
      <c r="UQR21" s="156"/>
      <c r="UQS21" s="156"/>
      <c r="UQT21" s="156"/>
      <c r="UQU21" s="156"/>
      <c r="UQV21" s="156"/>
      <c r="UQW21" s="156"/>
      <c r="UQX21" s="156"/>
      <c r="UQY21" s="156"/>
      <c r="UQZ21" s="156"/>
      <c r="URA21" s="156"/>
      <c r="URB21" s="156"/>
      <c r="URC21" s="156"/>
      <c r="URD21" s="156"/>
      <c r="URE21" s="156"/>
      <c r="URF21" s="156"/>
      <c r="URG21" s="156"/>
      <c r="URH21" s="156"/>
      <c r="URI21" s="156"/>
      <c r="URJ21" s="156"/>
      <c r="URK21" s="156"/>
      <c r="URL21" s="156"/>
      <c r="URM21" s="156"/>
      <c r="URN21" s="156"/>
      <c r="URO21" s="156"/>
      <c r="URP21" s="156"/>
      <c r="URQ21" s="156"/>
      <c r="URR21" s="156"/>
      <c r="URS21" s="156"/>
      <c r="URT21" s="156"/>
      <c r="URU21" s="156"/>
      <c r="URV21" s="156"/>
      <c r="URW21" s="156"/>
      <c r="URX21" s="156"/>
      <c r="URY21" s="156"/>
      <c r="URZ21" s="156"/>
      <c r="USA21" s="156"/>
      <c r="USB21" s="156"/>
      <c r="USC21" s="156"/>
      <c r="USD21" s="156"/>
      <c r="USE21" s="156"/>
      <c r="USF21" s="156"/>
      <c r="USG21" s="156"/>
      <c r="USH21" s="156"/>
      <c r="USI21" s="156"/>
      <c r="USJ21" s="156"/>
      <c r="USK21" s="156"/>
      <c r="USL21" s="156"/>
      <c r="USM21" s="156"/>
      <c r="USN21" s="156"/>
      <c r="USO21" s="156"/>
      <c r="USP21" s="156"/>
      <c r="USQ21" s="156"/>
      <c r="USR21" s="156"/>
      <c r="USS21" s="156"/>
      <c r="UST21" s="156"/>
      <c r="USU21" s="156"/>
      <c r="USV21" s="156"/>
      <c r="USW21" s="156"/>
      <c r="USX21" s="156"/>
      <c r="USY21" s="156"/>
      <c r="USZ21" s="156"/>
      <c r="UTA21" s="156"/>
      <c r="UTB21" s="156"/>
      <c r="UTC21" s="156"/>
      <c r="UTD21" s="156"/>
      <c r="UTE21" s="156"/>
      <c r="UTF21" s="156"/>
      <c r="UTG21" s="156"/>
      <c r="UTH21" s="156"/>
      <c r="UTI21" s="156"/>
      <c r="UTJ21" s="156"/>
      <c r="UTK21" s="156"/>
      <c r="UTL21" s="156"/>
      <c r="UTM21" s="156"/>
      <c r="UTN21" s="156"/>
      <c r="UTO21" s="156"/>
      <c r="UTP21" s="156"/>
      <c r="UTQ21" s="156"/>
      <c r="UTR21" s="156"/>
      <c r="UTS21" s="156"/>
      <c r="UTT21" s="156"/>
      <c r="UTU21" s="156"/>
      <c r="UTV21" s="156"/>
      <c r="UTW21" s="156"/>
      <c r="UTX21" s="156"/>
      <c r="UTY21" s="156"/>
      <c r="UTZ21" s="156"/>
      <c r="UUA21" s="156"/>
      <c r="UUB21" s="156"/>
      <c r="UUC21" s="156"/>
      <c r="UUD21" s="156"/>
      <c r="UUE21" s="156"/>
      <c r="UUF21" s="156"/>
      <c r="UUG21" s="156"/>
      <c r="UUH21" s="156"/>
      <c r="UUI21" s="156"/>
      <c r="UUJ21" s="156"/>
      <c r="UUK21" s="156"/>
      <c r="UUL21" s="156"/>
      <c r="UUM21" s="156"/>
      <c r="UUN21" s="156"/>
      <c r="UUO21" s="156"/>
      <c r="UUP21" s="156"/>
      <c r="UUQ21" s="156"/>
      <c r="UUR21" s="156"/>
      <c r="UUS21" s="156"/>
      <c r="UUT21" s="156"/>
      <c r="UUU21" s="156"/>
      <c r="UUV21" s="156"/>
      <c r="UUW21" s="156"/>
      <c r="UUX21" s="156"/>
      <c r="UUY21" s="156"/>
      <c r="UUZ21" s="156"/>
      <c r="UVA21" s="156"/>
      <c r="UVB21" s="156"/>
      <c r="UVC21" s="156"/>
      <c r="UVD21" s="156"/>
      <c r="UVE21" s="156"/>
      <c r="UVF21" s="156"/>
      <c r="UVG21" s="156"/>
      <c r="UVH21" s="156"/>
      <c r="UVI21" s="156"/>
      <c r="UVJ21" s="156"/>
      <c r="UVK21" s="156"/>
      <c r="UVL21" s="156"/>
      <c r="UVM21" s="156"/>
      <c r="UVN21" s="156"/>
      <c r="UVO21" s="156"/>
      <c r="UVP21" s="156"/>
      <c r="UVQ21" s="156"/>
      <c r="UVR21" s="156"/>
      <c r="UVS21" s="156"/>
      <c r="UVT21" s="156"/>
      <c r="UVU21" s="156"/>
      <c r="UVV21" s="156"/>
      <c r="UVW21" s="156"/>
      <c r="UVX21" s="156"/>
      <c r="UVY21" s="156"/>
      <c r="UVZ21" s="156"/>
      <c r="UWA21" s="156"/>
      <c r="UWB21" s="156"/>
      <c r="UWC21" s="156"/>
      <c r="UWD21" s="156"/>
      <c r="UWE21" s="156"/>
      <c r="UWF21" s="156"/>
      <c r="UWG21" s="156"/>
      <c r="UWH21" s="156"/>
      <c r="UWI21" s="156"/>
      <c r="UWJ21" s="156"/>
      <c r="UWK21" s="156"/>
      <c r="UWL21" s="156"/>
      <c r="UWM21" s="156"/>
      <c r="UWN21" s="156"/>
      <c r="UWO21" s="156"/>
      <c r="UWP21" s="156"/>
      <c r="UWQ21" s="156"/>
      <c r="UWR21" s="156"/>
      <c r="UWS21" s="156"/>
      <c r="UWT21" s="156"/>
      <c r="UWU21" s="156"/>
      <c r="UWV21" s="156"/>
      <c r="UWW21" s="156"/>
      <c r="UWX21" s="156"/>
      <c r="UWY21" s="156"/>
      <c r="UWZ21" s="156"/>
      <c r="UXA21" s="156"/>
      <c r="UXB21" s="156"/>
      <c r="UXC21" s="156"/>
      <c r="UXD21" s="156"/>
      <c r="UXE21" s="156"/>
      <c r="UXF21" s="156"/>
      <c r="UXG21" s="156"/>
      <c r="UXH21" s="156"/>
      <c r="UXI21" s="156"/>
      <c r="UXJ21" s="156"/>
      <c r="UXK21" s="156"/>
      <c r="UXL21" s="156"/>
      <c r="UXM21" s="156"/>
      <c r="UXN21" s="156"/>
      <c r="UXO21" s="156"/>
      <c r="UXP21" s="156"/>
      <c r="UXQ21" s="156"/>
      <c r="UXR21" s="156"/>
      <c r="UXS21" s="156"/>
      <c r="UXT21" s="156"/>
      <c r="UXU21" s="156"/>
      <c r="UXV21" s="156"/>
      <c r="UXW21" s="156"/>
      <c r="UXX21" s="156"/>
      <c r="UXY21" s="156"/>
      <c r="UXZ21" s="156"/>
      <c r="UYA21" s="156"/>
      <c r="UYB21" s="156"/>
      <c r="UYC21" s="156"/>
      <c r="UYD21" s="156"/>
      <c r="UYE21" s="156"/>
      <c r="UYF21" s="156"/>
      <c r="UYG21" s="156"/>
      <c r="UYH21" s="156"/>
      <c r="UYI21" s="156"/>
      <c r="UYJ21" s="156"/>
      <c r="UYK21" s="156"/>
      <c r="UYL21" s="156"/>
      <c r="UYM21" s="156"/>
      <c r="UYN21" s="156"/>
      <c r="UYO21" s="156"/>
      <c r="UYP21" s="156"/>
      <c r="UYQ21" s="156"/>
      <c r="UYR21" s="156"/>
      <c r="UYS21" s="156"/>
      <c r="UYT21" s="156"/>
      <c r="UYU21" s="156"/>
      <c r="UYV21" s="156"/>
      <c r="UYW21" s="156"/>
      <c r="UYX21" s="156"/>
      <c r="UYY21" s="156"/>
      <c r="UYZ21" s="156"/>
      <c r="UZA21" s="156"/>
      <c r="UZB21" s="156"/>
      <c r="UZC21" s="156"/>
      <c r="UZD21" s="156"/>
      <c r="UZE21" s="156"/>
      <c r="UZF21" s="156"/>
      <c r="UZG21" s="156"/>
      <c r="UZH21" s="156"/>
      <c r="UZI21" s="156"/>
      <c r="UZJ21" s="156"/>
      <c r="UZK21" s="156"/>
      <c r="UZL21" s="156"/>
      <c r="UZM21" s="156"/>
      <c r="UZN21" s="156"/>
      <c r="UZO21" s="156"/>
      <c r="UZP21" s="156"/>
      <c r="UZQ21" s="156"/>
      <c r="UZR21" s="156"/>
      <c r="UZS21" s="156"/>
      <c r="UZT21" s="156"/>
      <c r="UZU21" s="156"/>
      <c r="UZV21" s="156"/>
      <c r="UZW21" s="156"/>
      <c r="UZX21" s="156"/>
      <c r="UZY21" s="156"/>
      <c r="UZZ21" s="156"/>
      <c r="VAA21" s="156"/>
      <c r="VAB21" s="156"/>
      <c r="VAC21" s="156"/>
      <c r="VAD21" s="156"/>
      <c r="VAE21" s="156"/>
      <c r="VAF21" s="156"/>
      <c r="VAG21" s="156"/>
      <c r="VAH21" s="156"/>
      <c r="VAI21" s="156"/>
      <c r="VAJ21" s="156"/>
      <c r="VAK21" s="156"/>
      <c r="VAL21" s="156"/>
      <c r="VAM21" s="156"/>
      <c r="VAN21" s="156"/>
      <c r="VAO21" s="156"/>
      <c r="VAP21" s="156"/>
      <c r="VAQ21" s="156"/>
      <c r="VAR21" s="156"/>
      <c r="VAS21" s="156"/>
      <c r="VAT21" s="156"/>
      <c r="VAU21" s="156"/>
      <c r="VAV21" s="156"/>
      <c r="VAW21" s="156"/>
      <c r="VAX21" s="156"/>
      <c r="VAY21" s="156"/>
      <c r="VAZ21" s="156"/>
      <c r="VBA21" s="156"/>
      <c r="VBB21" s="156"/>
      <c r="VBC21" s="156"/>
      <c r="VBD21" s="156"/>
      <c r="VBE21" s="156"/>
      <c r="VBF21" s="156"/>
      <c r="VBG21" s="156"/>
      <c r="VBH21" s="156"/>
      <c r="VBI21" s="156"/>
      <c r="VBJ21" s="156"/>
      <c r="VBK21" s="156"/>
      <c r="VBL21" s="156"/>
      <c r="VBM21" s="156"/>
      <c r="VBN21" s="156"/>
      <c r="VBO21" s="156"/>
      <c r="VBP21" s="156"/>
      <c r="VBQ21" s="156"/>
      <c r="VBR21" s="156"/>
      <c r="VBS21" s="156"/>
      <c r="VBT21" s="156"/>
      <c r="VBU21" s="156"/>
      <c r="VBV21" s="156"/>
      <c r="VBW21" s="156"/>
      <c r="VBX21" s="156"/>
      <c r="VBY21" s="156"/>
      <c r="VBZ21" s="156"/>
      <c r="VCA21" s="156"/>
      <c r="VCB21" s="156"/>
      <c r="VCC21" s="156"/>
      <c r="VCD21" s="156"/>
      <c r="VCE21" s="156"/>
      <c r="VCF21" s="156"/>
      <c r="VCG21" s="156"/>
      <c r="VCH21" s="156"/>
      <c r="VCI21" s="156"/>
      <c r="VCJ21" s="156"/>
      <c r="VCK21" s="156"/>
      <c r="VCL21" s="156"/>
      <c r="VCM21" s="156"/>
      <c r="VCN21" s="156"/>
      <c r="VCO21" s="156"/>
      <c r="VCP21" s="156"/>
      <c r="VCQ21" s="156"/>
      <c r="VCR21" s="156"/>
      <c r="VCS21" s="156"/>
      <c r="VCT21" s="156"/>
      <c r="VCU21" s="156"/>
      <c r="VCV21" s="156"/>
      <c r="VCW21" s="156"/>
      <c r="VCX21" s="156"/>
      <c r="VCY21" s="156"/>
      <c r="VCZ21" s="156"/>
      <c r="VDA21" s="156"/>
      <c r="VDB21" s="156"/>
      <c r="VDC21" s="156"/>
      <c r="VDD21" s="156"/>
      <c r="VDE21" s="156"/>
      <c r="VDF21" s="156"/>
      <c r="VDG21" s="156"/>
      <c r="VDH21" s="156"/>
      <c r="VDI21" s="156"/>
      <c r="VDJ21" s="156"/>
      <c r="VDK21" s="156"/>
      <c r="VDL21" s="156"/>
      <c r="VDM21" s="156"/>
      <c r="VDN21" s="156"/>
      <c r="VDO21" s="156"/>
      <c r="VDP21" s="156"/>
      <c r="VDQ21" s="156"/>
      <c r="VDR21" s="156"/>
      <c r="VDS21" s="156"/>
      <c r="VDT21" s="156"/>
      <c r="VDU21" s="156"/>
      <c r="VDV21" s="156"/>
      <c r="VDW21" s="156"/>
      <c r="VDX21" s="156"/>
      <c r="VDY21" s="156"/>
      <c r="VDZ21" s="156"/>
      <c r="VEA21" s="156"/>
      <c r="VEB21" s="156"/>
      <c r="VEC21" s="156"/>
      <c r="VED21" s="156"/>
      <c r="VEE21" s="156"/>
      <c r="VEF21" s="156"/>
      <c r="VEG21" s="156"/>
      <c r="VEH21" s="156"/>
      <c r="VEI21" s="156"/>
      <c r="VEJ21" s="156"/>
      <c r="VEK21" s="156"/>
      <c r="VEL21" s="156"/>
      <c r="VEM21" s="156"/>
      <c r="VEN21" s="156"/>
      <c r="VEO21" s="156"/>
      <c r="VEP21" s="156"/>
      <c r="VEQ21" s="156"/>
      <c r="VER21" s="156"/>
      <c r="VES21" s="156"/>
      <c r="VET21" s="156"/>
      <c r="VEU21" s="156"/>
      <c r="VEV21" s="156"/>
      <c r="VEW21" s="156"/>
      <c r="VEX21" s="156"/>
      <c r="VEY21" s="156"/>
      <c r="VEZ21" s="156"/>
      <c r="VFA21" s="156"/>
      <c r="VFB21" s="156"/>
      <c r="VFC21" s="156"/>
      <c r="VFD21" s="156"/>
      <c r="VFE21" s="156"/>
      <c r="VFF21" s="156"/>
      <c r="VFG21" s="156"/>
      <c r="VFH21" s="156"/>
      <c r="VFI21" s="156"/>
      <c r="VFJ21" s="156"/>
      <c r="VFK21" s="156"/>
      <c r="VFL21" s="156"/>
      <c r="VFM21" s="156"/>
      <c r="VFN21" s="156"/>
      <c r="VFO21" s="156"/>
      <c r="VFP21" s="156"/>
      <c r="VFQ21" s="156"/>
      <c r="VFR21" s="156"/>
      <c r="VFS21" s="156"/>
      <c r="VFT21" s="156"/>
      <c r="VFU21" s="156"/>
      <c r="VFV21" s="156"/>
      <c r="VFW21" s="156"/>
      <c r="VFX21" s="156"/>
      <c r="VFY21" s="156"/>
      <c r="VFZ21" s="156"/>
      <c r="VGA21" s="156"/>
      <c r="VGB21" s="156"/>
      <c r="VGC21" s="156"/>
      <c r="VGD21" s="156"/>
      <c r="VGE21" s="156"/>
      <c r="VGF21" s="156"/>
      <c r="VGG21" s="156"/>
      <c r="VGH21" s="156"/>
      <c r="VGI21" s="156"/>
      <c r="VGJ21" s="156"/>
      <c r="VGK21" s="156"/>
      <c r="VGL21" s="156"/>
      <c r="VGM21" s="156"/>
      <c r="VGN21" s="156"/>
      <c r="VGO21" s="156"/>
      <c r="VGP21" s="156"/>
      <c r="VGQ21" s="156"/>
      <c r="VGR21" s="156"/>
      <c r="VGS21" s="156"/>
      <c r="VGT21" s="156"/>
      <c r="VGU21" s="156"/>
      <c r="VGV21" s="156"/>
      <c r="VGW21" s="156"/>
      <c r="VGX21" s="156"/>
      <c r="VGY21" s="156"/>
      <c r="VGZ21" s="156"/>
      <c r="VHA21" s="156"/>
      <c r="VHB21" s="156"/>
      <c r="VHC21" s="156"/>
      <c r="VHD21" s="156"/>
      <c r="VHE21" s="156"/>
      <c r="VHF21" s="156"/>
      <c r="VHG21" s="156"/>
      <c r="VHH21" s="156"/>
      <c r="VHI21" s="156"/>
      <c r="VHJ21" s="156"/>
      <c r="VHK21" s="156"/>
      <c r="VHL21" s="156"/>
      <c r="VHM21" s="156"/>
      <c r="VHN21" s="156"/>
      <c r="VHO21" s="156"/>
      <c r="VHP21" s="156"/>
      <c r="VHQ21" s="156"/>
      <c r="VHR21" s="156"/>
      <c r="VHS21" s="156"/>
      <c r="VHT21" s="156"/>
      <c r="VHU21" s="156"/>
      <c r="VHV21" s="156"/>
      <c r="VHW21" s="156"/>
      <c r="VHX21" s="156"/>
      <c r="VHY21" s="156"/>
      <c r="VHZ21" s="156"/>
      <c r="VIA21" s="156"/>
      <c r="VIB21" s="156"/>
      <c r="VIC21" s="156"/>
      <c r="VID21" s="156"/>
      <c r="VIE21" s="156"/>
      <c r="VIF21" s="156"/>
      <c r="VIG21" s="156"/>
      <c r="VIH21" s="156"/>
      <c r="VII21" s="156"/>
      <c r="VIJ21" s="156"/>
      <c r="VIK21" s="156"/>
      <c r="VIL21" s="156"/>
      <c r="VIM21" s="156"/>
      <c r="VIN21" s="156"/>
      <c r="VIO21" s="156"/>
      <c r="VIP21" s="156"/>
      <c r="VIQ21" s="156"/>
      <c r="VIR21" s="156"/>
      <c r="VIS21" s="156"/>
      <c r="VIT21" s="156"/>
      <c r="VIU21" s="156"/>
      <c r="VIV21" s="156"/>
      <c r="VIW21" s="156"/>
      <c r="VIX21" s="156"/>
      <c r="VIY21" s="156"/>
      <c r="VIZ21" s="156"/>
      <c r="VJA21" s="156"/>
      <c r="VJB21" s="156"/>
      <c r="VJC21" s="156"/>
      <c r="VJD21" s="156"/>
      <c r="VJE21" s="156"/>
      <c r="VJF21" s="156"/>
      <c r="VJG21" s="156"/>
      <c r="VJH21" s="156"/>
      <c r="VJI21" s="156"/>
      <c r="VJJ21" s="156"/>
      <c r="VJK21" s="156"/>
      <c r="VJL21" s="156"/>
      <c r="VJM21" s="156"/>
      <c r="VJN21" s="156"/>
      <c r="VJO21" s="156"/>
      <c r="VJP21" s="156"/>
      <c r="VJQ21" s="156"/>
      <c r="VJR21" s="156"/>
      <c r="VJS21" s="156"/>
      <c r="VJT21" s="156"/>
      <c r="VJU21" s="156"/>
      <c r="VJV21" s="156"/>
      <c r="VJW21" s="156"/>
      <c r="VJX21" s="156"/>
      <c r="VJY21" s="156"/>
      <c r="VJZ21" s="156"/>
      <c r="VKA21" s="156"/>
      <c r="VKB21" s="156"/>
      <c r="VKC21" s="156"/>
      <c r="VKD21" s="156"/>
      <c r="VKE21" s="156"/>
      <c r="VKF21" s="156"/>
      <c r="VKG21" s="156"/>
      <c r="VKH21" s="156"/>
      <c r="VKI21" s="156"/>
      <c r="VKJ21" s="156"/>
      <c r="VKK21" s="156"/>
      <c r="VKL21" s="156"/>
      <c r="VKM21" s="156"/>
      <c r="VKN21" s="156"/>
      <c r="VKO21" s="156"/>
      <c r="VKP21" s="156"/>
      <c r="VKQ21" s="156"/>
      <c r="VKR21" s="156"/>
      <c r="VKS21" s="156"/>
      <c r="VKT21" s="156"/>
      <c r="VKU21" s="156"/>
      <c r="VKV21" s="156"/>
      <c r="VKW21" s="156"/>
      <c r="VKX21" s="156"/>
      <c r="VKY21" s="156"/>
      <c r="VKZ21" s="156"/>
      <c r="VLA21" s="156"/>
      <c r="VLB21" s="156"/>
      <c r="VLC21" s="156"/>
      <c r="VLD21" s="156"/>
      <c r="VLE21" s="156"/>
      <c r="VLF21" s="156"/>
      <c r="VLG21" s="156"/>
      <c r="VLH21" s="156"/>
      <c r="VLI21" s="156"/>
      <c r="VLJ21" s="156"/>
      <c r="VLK21" s="156"/>
      <c r="VLL21" s="156"/>
      <c r="VLM21" s="156"/>
      <c r="VLN21" s="156"/>
      <c r="VLO21" s="156"/>
      <c r="VLP21" s="156"/>
      <c r="VLQ21" s="156"/>
      <c r="VLR21" s="156"/>
      <c r="VLS21" s="156"/>
      <c r="VLT21" s="156"/>
      <c r="VLU21" s="156"/>
      <c r="VLV21" s="156"/>
      <c r="VLW21" s="156"/>
      <c r="VLX21" s="156"/>
      <c r="VLY21" s="156"/>
      <c r="VLZ21" s="156"/>
      <c r="VMA21" s="156"/>
      <c r="VMB21" s="156"/>
      <c r="VMC21" s="156"/>
      <c r="VMD21" s="156"/>
      <c r="VME21" s="156"/>
      <c r="VMF21" s="156"/>
      <c r="VMG21" s="156"/>
      <c r="VMH21" s="156"/>
      <c r="VMI21" s="156"/>
      <c r="VMJ21" s="156"/>
      <c r="VMK21" s="156"/>
      <c r="VML21" s="156"/>
      <c r="VMM21" s="156"/>
      <c r="VMN21" s="156"/>
      <c r="VMO21" s="156"/>
      <c r="VMP21" s="156"/>
      <c r="VMQ21" s="156"/>
      <c r="VMR21" s="156"/>
      <c r="VMS21" s="156"/>
      <c r="VMT21" s="156"/>
      <c r="VMU21" s="156"/>
      <c r="VMV21" s="156"/>
      <c r="VMW21" s="156"/>
      <c r="VMX21" s="156"/>
      <c r="VMY21" s="156"/>
      <c r="VMZ21" s="156"/>
      <c r="VNA21" s="156"/>
      <c r="VNB21" s="156"/>
      <c r="VNC21" s="156"/>
      <c r="VND21" s="156"/>
      <c r="VNE21" s="156"/>
      <c r="VNF21" s="156"/>
      <c r="VNG21" s="156"/>
      <c r="VNH21" s="156"/>
      <c r="VNI21" s="156"/>
      <c r="VNJ21" s="156"/>
      <c r="VNK21" s="156"/>
      <c r="VNL21" s="156"/>
      <c r="VNM21" s="156"/>
      <c r="VNN21" s="156"/>
      <c r="VNO21" s="156"/>
      <c r="VNP21" s="156"/>
      <c r="VNQ21" s="156"/>
      <c r="VNR21" s="156"/>
      <c r="VNS21" s="156"/>
      <c r="VNT21" s="156"/>
      <c r="VNU21" s="156"/>
      <c r="VNV21" s="156"/>
      <c r="VNW21" s="156"/>
      <c r="VNX21" s="156"/>
      <c r="VNY21" s="156"/>
      <c r="VNZ21" s="156"/>
      <c r="VOA21" s="156"/>
      <c r="VOB21" s="156"/>
      <c r="VOC21" s="156"/>
      <c r="VOD21" s="156"/>
      <c r="VOE21" s="156"/>
      <c r="VOF21" s="156"/>
      <c r="VOG21" s="156"/>
      <c r="VOH21" s="156"/>
      <c r="VOI21" s="156"/>
      <c r="VOJ21" s="156"/>
      <c r="VOK21" s="156"/>
      <c r="VOL21" s="156"/>
      <c r="VOM21" s="156"/>
      <c r="VON21" s="156"/>
      <c r="VOO21" s="156"/>
      <c r="VOP21" s="156"/>
      <c r="VOQ21" s="156"/>
      <c r="VOR21" s="156"/>
      <c r="VOS21" s="156"/>
      <c r="VOT21" s="156"/>
      <c r="VOU21" s="156"/>
      <c r="VOV21" s="156"/>
      <c r="VOW21" s="156"/>
      <c r="VOX21" s="156"/>
      <c r="VOY21" s="156"/>
      <c r="VOZ21" s="156"/>
      <c r="VPA21" s="156"/>
      <c r="VPB21" s="156"/>
      <c r="VPC21" s="156"/>
      <c r="VPD21" s="156"/>
      <c r="VPE21" s="156"/>
      <c r="VPF21" s="156"/>
      <c r="VPG21" s="156"/>
      <c r="VPH21" s="156"/>
      <c r="VPI21" s="156"/>
      <c r="VPJ21" s="156"/>
      <c r="VPK21" s="156"/>
      <c r="VPL21" s="156"/>
      <c r="VPM21" s="156"/>
      <c r="VPN21" s="156"/>
      <c r="VPO21" s="156"/>
      <c r="VPP21" s="156"/>
      <c r="VPQ21" s="156"/>
      <c r="VPR21" s="156"/>
      <c r="VPS21" s="156"/>
      <c r="VPT21" s="156"/>
      <c r="VPU21" s="156"/>
      <c r="VPV21" s="156"/>
      <c r="VPW21" s="156"/>
      <c r="VPX21" s="156"/>
      <c r="VPY21" s="156"/>
      <c r="VPZ21" s="156"/>
      <c r="VQA21" s="156"/>
      <c r="VQB21" s="156"/>
      <c r="VQC21" s="156"/>
      <c r="VQD21" s="156"/>
      <c r="VQE21" s="156"/>
      <c r="VQF21" s="156"/>
      <c r="VQG21" s="156"/>
      <c r="VQH21" s="156"/>
      <c r="VQI21" s="156"/>
      <c r="VQJ21" s="156"/>
      <c r="VQK21" s="156"/>
      <c r="VQL21" s="156"/>
      <c r="VQM21" s="156"/>
      <c r="VQN21" s="156"/>
      <c r="VQO21" s="156"/>
      <c r="VQP21" s="156"/>
      <c r="VQQ21" s="156"/>
      <c r="VQR21" s="156"/>
      <c r="VQS21" s="156"/>
      <c r="VQT21" s="156"/>
      <c r="VQU21" s="156"/>
      <c r="VQV21" s="156"/>
      <c r="VQW21" s="156"/>
      <c r="VQX21" s="156"/>
      <c r="VQY21" s="156"/>
      <c r="VQZ21" s="156"/>
      <c r="VRA21" s="156"/>
      <c r="VRB21" s="156"/>
      <c r="VRC21" s="156"/>
      <c r="VRD21" s="156"/>
      <c r="VRE21" s="156"/>
      <c r="VRF21" s="156"/>
      <c r="VRG21" s="156"/>
      <c r="VRH21" s="156"/>
      <c r="VRI21" s="156"/>
      <c r="VRJ21" s="156"/>
      <c r="VRK21" s="156"/>
      <c r="VRL21" s="156"/>
      <c r="VRM21" s="156"/>
      <c r="VRN21" s="156"/>
      <c r="VRO21" s="156"/>
      <c r="VRP21" s="156"/>
      <c r="VRQ21" s="156"/>
      <c r="VRR21" s="156"/>
      <c r="VRS21" s="156"/>
      <c r="VRT21" s="156"/>
      <c r="VRU21" s="156"/>
      <c r="VRV21" s="156"/>
      <c r="VRW21" s="156"/>
      <c r="VRX21" s="156"/>
      <c r="VRY21" s="156"/>
      <c r="VRZ21" s="156"/>
      <c r="VSA21" s="156"/>
      <c r="VSB21" s="156"/>
      <c r="VSC21" s="156"/>
      <c r="VSD21" s="156"/>
      <c r="VSE21" s="156"/>
      <c r="VSF21" s="156"/>
      <c r="VSG21" s="156"/>
      <c r="VSH21" s="156"/>
      <c r="VSI21" s="156"/>
      <c r="VSJ21" s="156"/>
      <c r="VSK21" s="156"/>
      <c r="VSL21" s="156"/>
      <c r="VSM21" s="156"/>
      <c r="VSN21" s="156"/>
      <c r="VSO21" s="156"/>
      <c r="VSP21" s="156"/>
      <c r="VSQ21" s="156"/>
      <c r="VSR21" s="156"/>
      <c r="VSS21" s="156"/>
      <c r="VST21" s="156"/>
      <c r="VSU21" s="156"/>
      <c r="VSV21" s="156"/>
      <c r="VSW21" s="156"/>
      <c r="VSX21" s="156"/>
      <c r="VSY21" s="156"/>
      <c r="VSZ21" s="156"/>
      <c r="VTA21" s="156"/>
      <c r="VTB21" s="156"/>
      <c r="VTC21" s="156"/>
      <c r="VTD21" s="156"/>
      <c r="VTE21" s="156"/>
      <c r="VTF21" s="156"/>
      <c r="VTG21" s="156"/>
      <c r="VTH21" s="156"/>
      <c r="VTI21" s="156"/>
      <c r="VTJ21" s="156"/>
      <c r="VTK21" s="156"/>
      <c r="VTL21" s="156"/>
      <c r="VTM21" s="156"/>
      <c r="VTN21" s="156"/>
      <c r="VTO21" s="156"/>
      <c r="VTP21" s="156"/>
      <c r="VTQ21" s="156"/>
      <c r="VTR21" s="156"/>
      <c r="VTS21" s="156"/>
      <c r="VTT21" s="156"/>
      <c r="VTU21" s="156"/>
      <c r="VTV21" s="156"/>
      <c r="VTW21" s="156"/>
      <c r="VTX21" s="156"/>
      <c r="VTY21" s="156"/>
      <c r="VTZ21" s="156"/>
      <c r="VUA21" s="156"/>
      <c r="VUB21" s="156"/>
      <c r="VUC21" s="156"/>
      <c r="VUD21" s="156"/>
      <c r="VUE21" s="156"/>
      <c r="VUF21" s="156"/>
      <c r="VUG21" s="156"/>
      <c r="VUH21" s="156"/>
      <c r="VUI21" s="156"/>
      <c r="VUJ21" s="156"/>
      <c r="VUK21" s="156"/>
      <c r="VUL21" s="156"/>
      <c r="VUM21" s="156"/>
      <c r="VUN21" s="156"/>
      <c r="VUO21" s="156"/>
      <c r="VUP21" s="156"/>
      <c r="VUQ21" s="156"/>
      <c r="VUR21" s="156"/>
      <c r="VUS21" s="156"/>
      <c r="VUT21" s="156"/>
      <c r="VUU21" s="156"/>
      <c r="VUV21" s="156"/>
      <c r="VUW21" s="156"/>
      <c r="VUX21" s="156"/>
      <c r="VUY21" s="156"/>
      <c r="VUZ21" s="156"/>
      <c r="VVA21" s="156"/>
      <c r="VVB21" s="156"/>
      <c r="VVC21" s="156"/>
      <c r="VVD21" s="156"/>
      <c r="VVE21" s="156"/>
      <c r="VVF21" s="156"/>
      <c r="VVG21" s="156"/>
      <c r="VVH21" s="156"/>
      <c r="VVI21" s="156"/>
      <c r="VVJ21" s="156"/>
      <c r="VVK21" s="156"/>
      <c r="VVL21" s="156"/>
      <c r="VVM21" s="156"/>
      <c r="VVN21" s="156"/>
      <c r="VVO21" s="156"/>
      <c r="VVP21" s="156"/>
      <c r="VVQ21" s="156"/>
      <c r="VVR21" s="156"/>
      <c r="VVS21" s="156"/>
      <c r="VVT21" s="156"/>
      <c r="VVU21" s="156"/>
      <c r="VVV21" s="156"/>
      <c r="VVW21" s="156"/>
      <c r="VVX21" s="156"/>
      <c r="VVY21" s="156"/>
      <c r="VVZ21" s="156"/>
      <c r="VWA21" s="156"/>
      <c r="VWB21" s="156"/>
      <c r="VWC21" s="156"/>
      <c r="VWD21" s="156"/>
      <c r="VWE21" s="156"/>
      <c r="VWF21" s="156"/>
      <c r="VWG21" s="156"/>
      <c r="VWH21" s="156"/>
      <c r="VWI21" s="156"/>
      <c r="VWJ21" s="156"/>
      <c r="VWK21" s="156"/>
      <c r="VWL21" s="156"/>
      <c r="VWM21" s="156"/>
      <c r="VWN21" s="156"/>
      <c r="VWO21" s="156"/>
      <c r="VWP21" s="156"/>
      <c r="VWQ21" s="156"/>
      <c r="VWR21" s="156"/>
      <c r="VWS21" s="156"/>
      <c r="VWT21" s="156"/>
      <c r="VWU21" s="156"/>
      <c r="VWV21" s="156"/>
      <c r="VWW21" s="156"/>
      <c r="VWX21" s="156"/>
      <c r="VWY21" s="156"/>
      <c r="VWZ21" s="156"/>
      <c r="VXA21" s="156"/>
      <c r="VXB21" s="156"/>
      <c r="VXC21" s="156"/>
      <c r="VXD21" s="156"/>
      <c r="VXE21" s="156"/>
      <c r="VXF21" s="156"/>
      <c r="VXG21" s="156"/>
      <c r="VXH21" s="156"/>
      <c r="VXI21" s="156"/>
      <c r="VXJ21" s="156"/>
      <c r="VXK21" s="156"/>
      <c r="VXL21" s="156"/>
      <c r="VXM21" s="156"/>
      <c r="VXN21" s="156"/>
      <c r="VXO21" s="156"/>
      <c r="VXP21" s="156"/>
      <c r="VXQ21" s="156"/>
      <c r="VXR21" s="156"/>
      <c r="VXS21" s="156"/>
      <c r="VXT21" s="156"/>
      <c r="VXU21" s="156"/>
      <c r="VXV21" s="156"/>
      <c r="VXW21" s="156"/>
      <c r="VXX21" s="156"/>
      <c r="VXY21" s="156"/>
      <c r="VXZ21" s="156"/>
      <c r="VYA21" s="156"/>
      <c r="VYB21" s="156"/>
      <c r="VYC21" s="156"/>
      <c r="VYD21" s="156"/>
      <c r="VYE21" s="156"/>
      <c r="VYF21" s="156"/>
      <c r="VYG21" s="156"/>
      <c r="VYH21" s="156"/>
      <c r="VYI21" s="156"/>
      <c r="VYJ21" s="156"/>
      <c r="VYK21" s="156"/>
      <c r="VYL21" s="156"/>
      <c r="VYM21" s="156"/>
      <c r="VYN21" s="156"/>
      <c r="VYO21" s="156"/>
      <c r="VYP21" s="156"/>
      <c r="VYQ21" s="156"/>
      <c r="VYR21" s="156"/>
      <c r="VYS21" s="156"/>
      <c r="VYT21" s="156"/>
      <c r="VYU21" s="156"/>
      <c r="VYV21" s="156"/>
      <c r="VYW21" s="156"/>
      <c r="VYX21" s="156"/>
      <c r="VYY21" s="156"/>
      <c r="VYZ21" s="156"/>
      <c r="VZA21" s="156"/>
      <c r="VZB21" s="156"/>
      <c r="VZC21" s="156"/>
      <c r="VZD21" s="156"/>
      <c r="VZE21" s="156"/>
      <c r="VZF21" s="156"/>
      <c r="VZG21" s="156"/>
      <c r="VZH21" s="156"/>
      <c r="VZI21" s="156"/>
      <c r="VZJ21" s="156"/>
      <c r="VZK21" s="156"/>
      <c r="VZL21" s="156"/>
      <c r="VZM21" s="156"/>
      <c r="VZN21" s="156"/>
      <c r="VZO21" s="156"/>
      <c r="VZP21" s="156"/>
      <c r="VZQ21" s="156"/>
      <c r="VZR21" s="156"/>
      <c r="VZS21" s="156"/>
      <c r="VZT21" s="156"/>
      <c r="VZU21" s="156"/>
      <c r="VZV21" s="156"/>
      <c r="VZW21" s="156"/>
      <c r="VZX21" s="156"/>
      <c r="VZY21" s="156"/>
      <c r="VZZ21" s="156"/>
      <c r="WAA21" s="156"/>
      <c r="WAB21" s="156"/>
      <c r="WAC21" s="156"/>
      <c r="WAD21" s="156"/>
      <c r="WAE21" s="156"/>
      <c r="WAF21" s="156"/>
      <c r="WAG21" s="156"/>
      <c r="WAH21" s="156"/>
      <c r="WAI21" s="156"/>
      <c r="WAJ21" s="156"/>
      <c r="WAK21" s="156"/>
      <c r="WAL21" s="156"/>
      <c r="WAM21" s="156"/>
      <c r="WAN21" s="156"/>
      <c r="WAO21" s="156"/>
      <c r="WAP21" s="156"/>
      <c r="WAQ21" s="156"/>
      <c r="WAR21" s="156"/>
      <c r="WAS21" s="156"/>
      <c r="WAT21" s="156"/>
      <c r="WAU21" s="156"/>
      <c r="WAV21" s="156"/>
      <c r="WAW21" s="156"/>
      <c r="WAX21" s="156"/>
      <c r="WAY21" s="156"/>
      <c r="WAZ21" s="156"/>
      <c r="WBA21" s="156"/>
      <c r="WBB21" s="156"/>
      <c r="WBC21" s="156"/>
      <c r="WBD21" s="156"/>
      <c r="WBE21" s="156"/>
      <c r="WBF21" s="156"/>
      <c r="WBG21" s="156"/>
      <c r="WBH21" s="156"/>
      <c r="WBI21" s="156"/>
      <c r="WBJ21" s="156"/>
      <c r="WBK21" s="156"/>
      <c r="WBL21" s="156"/>
      <c r="WBM21" s="156"/>
      <c r="WBN21" s="156"/>
      <c r="WBO21" s="156"/>
      <c r="WBP21" s="156"/>
      <c r="WBQ21" s="156"/>
      <c r="WBR21" s="156"/>
      <c r="WBS21" s="156"/>
      <c r="WBT21" s="156"/>
      <c r="WBU21" s="156"/>
      <c r="WBV21" s="156"/>
      <c r="WBW21" s="156"/>
      <c r="WBX21" s="156"/>
      <c r="WBY21" s="156"/>
      <c r="WBZ21" s="156"/>
      <c r="WCA21" s="156"/>
      <c r="WCB21" s="156"/>
      <c r="WCC21" s="156"/>
      <c r="WCD21" s="156"/>
      <c r="WCE21" s="156"/>
      <c r="WCF21" s="156"/>
      <c r="WCG21" s="156"/>
      <c r="WCH21" s="156"/>
      <c r="WCI21" s="156"/>
      <c r="WCJ21" s="156"/>
      <c r="WCK21" s="156"/>
      <c r="WCL21" s="156"/>
      <c r="WCM21" s="156"/>
      <c r="WCN21" s="156"/>
      <c r="WCO21" s="156"/>
      <c r="WCP21" s="156"/>
      <c r="WCQ21" s="156"/>
      <c r="WCR21" s="156"/>
      <c r="WCS21" s="156"/>
      <c r="WCT21" s="156"/>
      <c r="WCU21" s="156"/>
      <c r="WCV21" s="156"/>
      <c r="WCW21" s="156"/>
      <c r="WCX21" s="156"/>
      <c r="WCY21" s="156"/>
      <c r="WCZ21" s="156"/>
      <c r="WDA21" s="156"/>
      <c r="WDB21" s="156"/>
      <c r="WDC21" s="156"/>
      <c r="WDD21" s="156"/>
      <c r="WDE21" s="156"/>
      <c r="WDF21" s="156"/>
      <c r="WDG21" s="156"/>
      <c r="WDH21" s="156"/>
      <c r="WDI21" s="156"/>
      <c r="WDJ21" s="156"/>
      <c r="WDK21" s="156"/>
      <c r="WDL21" s="156"/>
      <c r="WDM21" s="156"/>
      <c r="WDN21" s="156"/>
      <c r="WDO21" s="156"/>
      <c r="WDP21" s="156"/>
      <c r="WDQ21" s="156"/>
      <c r="WDR21" s="156"/>
      <c r="WDS21" s="156"/>
      <c r="WDT21" s="156"/>
      <c r="WDU21" s="156"/>
      <c r="WDV21" s="156"/>
      <c r="WDW21" s="156"/>
      <c r="WDX21" s="156"/>
      <c r="WDY21" s="156"/>
      <c r="WDZ21" s="156"/>
      <c r="WEA21" s="156"/>
      <c r="WEB21" s="156"/>
      <c r="WEC21" s="156"/>
      <c r="WED21" s="156"/>
      <c r="WEE21" s="156"/>
      <c r="WEF21" s="156"/>
      <c r="WEG21" s="156"/>
      <c r="WEH21" s="156"/>
      <c r="WEI21" s="156"/>
      <c r="WEJ21" s="156"/>
      <c r="WEK21" s="156"/>
      <c r="WEL21" s="156"/>
      <c r="WEM21" s="156"/>
      <c r="WEN21" s="156"/>
      <c r="WEO21" s="156"/>
      <c r="WEP21" s="156"/>
      <c r="WEQ21" s="156"/>
      <c r="WER21" s="156"/>
      <c r="WES21" s="156"/>
      <c r="WET21" s="156"/>
      <c r="WEU21" s="156"/>
      <c r="WEV21" s="156"/>
      <c r="WEW21" s="156"/>
      <c r="WEX21" s="156"/>
      <c r="WEY21" s="156"/>
      <c r="WEZ21" s="156"/>
      <c r="WFA21" s="156"/>
      <c r="WFB21" s="156"/>
      <c r="WFC21" s="156"/>
      <c r="WFD21" s="156"/>
      <c r="WFE21" s="156"/>
      <c r="WFF21" s="156"/>
      <c r="WFG21" s="156"/>
      <c r="WFH21" s="156"/>
      <c r="WFI21" s="156"/>
      <c r="WFJ21" s="156"/>
      <c r="WFK21" s="156"/>
      <c r="WFL21" s="156"/>
      <c r="WFM21" s="156"/>
      <c r="WFN21" s="156"/>
      <c r="WFO21" s="156"/>
      <c r="WFP21" s="156"/>
      <c r="WFQ21" s="156"/>
      <c r="WFR21" s="156"/>
      <c r="WFS21" s="156"/>
      <c r="WFT21" s="156"/>
      <c r="WFU21" s="156"/>
      <c r="WFV21" s="156"/>
      <c r="WFW21" s="156"/>
      <c r="WFX21" s="156"/>
      <c r="WFY21" s="156"/>
      <c r="WFZ21" s="156"/>
      <c r="WGA21" s="156"/>
      <c r="WGB21" s="156"/>
      <c r="WGC21" s="156"/>
      <c r="WGD21" s="156"/>
      <c r="WGE21" s="156"/>
      <c r="WGF21" s="156"/>
      <c r="WGG21" s="156"/>
      <c r="WGH21" s="156"/>
      <c r="WGI21" s="156"/>
      <c r="WGJ21" s="156"/>
      <c r="WGK21" s="156"/>
      <c r="WGL21" s="156"/>
      <c r="WGM21" s="156"/>
      <c r="WGN21" s="156"/>
      <c r="WGO21" s="156"/>
      <c r="WGP21" s="156"/>
      <c r="WGQ21" s="156"/>
      <c r="WGR21" s="156"/>
      <c r="WGS21" s="156"/>
      <c r="WGT21" s="156"/>
      <c r="WGU21" s="156"/>
      <c r="WGV21" s="156"/>
      <c r="WGW21" s="156"/>
      <c r="WGX21" s="156"/>
      <c r="WGY21" s="156"/>
      <c r="WGZ21" s="156"/>
      <c r="WHA21" s="156"/>
      <c r="WHB21" s="156"/>
      <c r="WHC21" s="156"/>
      <c r="WHD21" s="156"/>
      <c r="WHE21" s="156"/>
      <c r="WHF21" s="156"/>
      <c r="WHG21" s="156"/>
      <c r="WHH21" s="156"/>
      <c r="WHI21" s="156"/>
      <c r="WHJ21" s="156"/>
      <c r="WHK21" s="156"/>
      <c r="WHL21" s="156"/>
      <c r="WHM21" s="156"/>
      <c r="WHN21" s="156"/>
      <c r="WHO21" s="156"/>
      <c r="WHP21" s="156"/>
      <c r="WHQ21" s="156"/>
      <c r="WHR21" s="156"/>
      <c r="WHS21" s="156"/>
      <c r="WHT21" s="156"/>
      <c r="WHU21" s="156"/>
      <c r="WHV21" s="156"/>
      <c r="WHW21" s="156"/>
      <c r="WHX21" s="156"/>
      <c r="WHY21" s="156"/>
      <c r="WHZ21" s="156"/>
      <c r="WIA21" s="156"/>
      <c r="WIB21" s="156"/>
      <c r="WIC21" s="156"/>
      <c r="WID21" s="156"/>
      <c r="WIE21" s="156"/>
      <c r="WIF21" s="156"/>
      <c r="WIG21" s="156"/>
      <c r="WIH21" s="156"/>
      <c r="WII21" s="156"/>
      <c r="WIJ21" s="156"/>
      <c r="WIK21" s="156"/>
      <c r="WIL21" s="156"/>
      <c r="WIM21" s="156"/>
      <c r="WIN21" s="156"/>
      <c r="WIO21" s="156"/>
      <c r="WIP21" s="156"/>
      <c r="WIQ21" s="156"/>
      <c r="WIR21" s="156"/>
      <c r="WIS21" s="156"/>
      <c r="WIT21" s="156"/>
      <c r="WIU21" s="156"/>
      <c r="WIV21" s="156"/>
      <c r="WIW21" s="156"/>
      <c r="WIX21" s="156"/>
      <c r="WIY21" s="156"/>
      <c r="WIZ21" s="156"/>
      <c r="WJA21" s="156"/>
      <c r="WJB21" s="156"/>
      <c r="WJC21" s="156"/>
      <c r="WJD21" s="156"/>
      <c r="WJE21" s="156"/>
      <c r="WJF21" s="156"/>
      <c r="WJG21" s="156"/>
      <c r="WJH21" s="156"/>
      <c r="WJI21" s="156"/>
      <c r="WJJ21" s="156"/>
      <c r="WJK21" s="156"/>
      <c r="WJL21" s="156"/>
      <c r="WJM21" s="156"/>
      <c r="WJN21" s="156"/>
      <c r="WJO21" s="156"/>
      <c r="WJP21" s="156"/>
      <c r="WJQ21" s="156"/>
      <c r="WJR21" s="156"/>
      <c r="WJS21" s="156"/>
      <c r="WJT21" s="156"/>
      <c r="WJU21" s="156"/>
      <c r="WJV21" s="156"/>
      <c r="WJW21" s="156"/>
      <c r="WJX21" s="156"/>
      <c r="WJY21" s="156"/>
      <c r="WJZ21" s="156"/>
      <c r="WKA21" s="156"/>
      <c r="WKB21" s="156"/>
      <c r="WKC21" s="156"/>
      <c r="WKD21" s="156"/>
      <c r="WKE21" s="156"/>
      <c r="WKF21" s="156"/>
      <c r="WKG21" s="156"/>
      <c r="WKH21" s="156"/>
      <c r="WKI21" s="156"/>
      <c r="WKJ21" s="156"/>
      <c r="WKK21" s="156"/>
      <c r="WKL21" s="156"/>
      <c r="WKM21" s="156"/>
      <c r="WKN21" s="156"/>
      <c r="WKO21" s="156"/>
      <c r="WKP21" s="156"/>
      <c r="WKQ21" s="156"/>
      <c r="WKR21" s="156"/>
      <c r="WKS21" s="156"/>
      <c r="WKT21" s="156"/>
      <c r="WKU21" s="156"/>
      <c r="WKV21" s="156"/>
      <c r="WKW21" s="156"/>
      <c r="WKX21" s="156"/>
      <c r="WKY21" s="156"/>
      <c r="WKZ21" s="156"/>
      <c r="WLA21" s="156"/>
      <c r="WLB21" s="156"/>
      <c r="WLC21" s="156"/>
      <c r="WLD21" s="156"/>
      <c r="WLE21" s="156"/>
      <c r="WLF21" s="156"/>
      <c r="WLG21" s="156"/>
      <c r="WLH21" s="156"/>
      <c r="WLI21" s="156"/>
      <c r="WLJ21" s="156"/>
      <c r="WLK21" s="156"/>
      <c r="WLL21" s="156"/>
      <c r="WLM21" s="156"/>
      <c r="WLN21" s="156"/>
      <c r="WLO21" s="156"/>
      <c r="WLP21" s="156"/>
      <c r="WLQ21" s="156"/>
      <c r="WLR21" s="156"/>
      <c r="WLS21" s="156"/>
      <c r="WLT21" s="156"/>
      <c r="WLU21" s="156"/>
      <c r="WLV21" s="156"/>
      <c r="WLW21" s="156"/>
      <c r="WLX21" s="156"/>
      <c r="WLY21" s="156"/>
      <c r="WLZ21" s="156"/>
      <c r="WMA21" s="156"/>
      <c r="WMB21" s="156"/>
      <c r="WMC21" s="156"/>
      <c r="WMD21" s="156"/>
      <c r="WME21" s="156"/>
      <c r="WMF21" s="156"/>
      <c r="WMG21" s="156"/>
      <c r="WMH21" s="156"/>
      <c r="WMI21" s="156"/>
      <c r="WMJ21" s="156"/>
      <c r="WMK21" s="156"/>
      <c r="WML21" s="156"/>
      <c r="WMM21" s="156"/>
      <c r="WMN21" s="156"/>
      <c r="WMO21" s="156"/>
      <c r="WMP21" s="156"/>
      <c r="WMQ21" s="156"/>
      <c r="WMR21" s="156"/>
      <c r="WMS21" s="156"/>
      <c r="WMT21" s="156"/>
      <c r="WMU21" s="156"/>
      <c r="WMV21" s="156"/>
      <c r="WMW21" s="156"/>
      <c r="WMX21" s="156"/>
      <c r="WMY21" s="156"/>
      <c r="WMZ21" s="156"/>
      <c r="WNA21" s="156"/>
      <c r="WNB21" s="156"/>
      <c r="WNC21" s="156"/>
      <c r="WND21" s="156"/>
      <c r="WNE21" s="156"/>
      <c r="WNF21" s="156"/>
      <c r="WNG21" s="156"/>
      <c r="WNH21" s="156"/>
      <c r="WNI21" s="156"/>
      <c r="WNJ21" s="156"/>
      <c r="WNK21" s="156"/>
      <c r="WNL21" s="156"/>
      <c r="WNM21" s="156"/>
      <c r="WNN21" s="156"/>
      <c r="WNO21" s="156"/>
      <c r="WNP21" s="156"/>
      <c r="WNQ21" s="156"/>
      <c r="WNR21" s="156"/>
      <c r="WNS21" s="156"/>
      <c r="WNT21" s="156"/>
      <c r="WNU21" s="156"/>
      <c r="WNV21" s="156"/>
      <c r="WNW21" s="156"/>
      <c r="WNX21" s="156"/>
      <c r="WNY21" s="156"/>
      <c r="WNZ21" s="156"/>
      <c r="WOA21" s="156"/>
      <c r="WOB21" s="156"/>
      <c r="WOC21" s="156"/>
      <c r="WOD21" s="156"/>
      <c r="WOE21" s="156"/>
      <c r="WOF21" s="156"/>
      <c r="WOG21" s="156"/>
      <c r="WOH21" s="156"/>
      <c r="WOI21" s="156"/>
      <c r="WOJ21" s="156"/>
      <c r="WOK21" s="156"/>
      <c r="WOL21" s="156"/>
      <c r="WOM21" s="156"/>
      <c r="WON21" s="156"/>
      <c r="WOO21" s="156"/>
      <c r="WOP21" s="156"/>
      <c r="WOQ21" s="156"/>
      <c r="WOR21" s="156"/>
      <c r="WOS21" s="156"/>
      <c r="WOT21" s="156"/>
      <c r="WOU21" s="156"/>
      <c r="WOV21" s="156"/>
      <c r="WOW21" s="156"/>
      <c r="WOX21" s="156"/>
      <c r="WOY21" s="156"/>
      <c r="WOZ21" s="156"/>
      <c r="WPA21" s="156"/>
      <c r="WPB21" s="156"/>
      <c r="WPC21" s="156"/>
      <c r="WPD21" s="156"/>
      <c r="WPE21" s="156"/>
      <c r="WPF21" s="156"/>
      <c r="WPG21" s="156"/>
      <c r="WPH21" s="156"/>
      <c r="WPI21" s="156"/>
      <c r="WPJ21" s="156"/>
      <c r="WPK21" s="156"/>
      <c r="WPL21" s="156"/>
      <c r="WPM21" s="156"/>
      <c r="WPN21" s="156"/>
      <c r="WPO21" s="156"/>
      <c r="WPP21" s="156"/>
      <c r="WPQ21" s="156"/>
      <c r="WPR21" s="156"/>
      <c r="WPS21" s="156"/>
      <c r="WPT21" s="156"/>
      <c r="WPU21" s="156"/>
      <c r="WPV21" s="156"/>
      <c r="WPW21" s="156"/>
      <c r="WPX21" s="156"/>
      <c r="WPY21" s="156"/>
      <c r="WPZ21" s="156"/>
      <c r="WQA21" s="156"/>
      <c r="WQB21" s="156"/>
      <c r="WQC21" s="156"/>
      <c r="WQD21" s="156"/>
      <c r="WQE21" s="156"/>
      <c r="WQF21" s="156"/>
      <c r="WQG21" s="156"/>
      <c r="WQH21" s="156"/>
      <c r="WQI21" s="156"/>
      <c r="WQJ21" s="156"/>
      <c r="WQK21" s="156"/>
      <c r="WQL21" s="156"/>
      <c r="WQM21" s="156"/>
      <c r="WQN21" s="156"/>
      <c r="WQO21" s="156"/>
      <c r="WQP21" s="156"/>
      <c r="WQQ21" s="156"/>
      <c r="WQR21" s="156"/>
      <c r="WQS21" s="156"/>
      <c r="WQT21" s="156"/>
      <c r="WQU21" s="156"/>
      <c r="WQV21" s="156"/>
      <c r="WQW21" s="156"/>
      <c r="WQX21" s="156"/>
      <c r="WQY21" s="156"/>
      <c r="WQZ21" s="156"/>
      <c r="WRA21" s="156"/>
      <c r="WRB21" s="156"/>
      <c r="WRC21" s="156"/>
      <c r="WRD21" s="156"/>
      <c r="WRE21" s="156"/>
      <c r="WRF21" s="156"/>
      <c r="WRG21" s="156"/>
      <c r="WRH21" s="156"/>
      <c r="WRI21" s="156"/>
      <c r="WRJ21" s="156"/>
      <c r="WRK21" s="156"/>
      <c r="WRL21" s="156"/>
      <c r="WRM21" s="156"/>
      <c r="WRN21" s="156"/>
      <c r="WRO21" s="156"/>
      <c r="WRP21" s="156"/>
      <c r="WRQ21" s="156"/>
      <c r="WRR21" s="156"/>
      <c r="WRS21" s="156"/>
      <c r="WRT21" s="156"/>
      <c r="WRU21" s="156"/>
      <c r="WRV21" s="156"/>
      <c r="WRW21" s="156"/>
      <c r="WRX21" s="156"/>
      <c r="WRY21" s="156"/>
      <c r="WRZ21" s="156"/>
      <c r="WSA21" s="156"/>
      <c r="WSB21" s="156"/>
      <c r="WSC21" s="156"/>
      <c r="WSD21" s="156"/>
      <c r="WSE21" s="156"/>
      <c r="WSF21" s="156"/>
      <c r="WSG21" s="156"/>
      <c r="WSH21" s="156"/>
      <c r="WSI21" s="156"/>
      <c r="WSJ21" s="156"/>
      <c r="WSK21" s="156"/>
      <c r="WSL21" s="156"/>
      <c r="WSM21" s="156"/>
      <c r="WSN21" s="156"/>
      <c r="WSO21" s="156"/>
      <c r="WSP21" s="156"/>
      <c r="WSQ21" s="156"/>
      <c r="WSR21" s="156"/>
      <c r="WSS21" s="156"/>
      <c r="WST21" s="156"/>
      <c r="WSU21" s="156"/>
      <c r="WSV21" s="156"/>
      <c r="WSW21" s="156"/>
      <c r="WSX21" s="156"/>
      <c r="WSY21" s="156"/>
      <c r="WSZ21" s="156"/>
      <c r="WTA21" s="156"/>
      <c r="WTB21" s="156"/>
      <c r="WTC21" s="156"/>
      <c r="WTD21" s="156"/>
      <c r="WTE21" s="156"/>
      <c r="WTF21" s="156"/>
      <c r="WTG21" s="156"/>
      <c r="WTH21" s="156"/>
      <c r="WTI21" s="156"/>
      <c r="WTJ21" s="156"/>
      <c r="WTK21" s="156"/>
      <c r="WTL21" s="156"/>
      <c r="WTM21" s="156"/>
      <c r="WTN21" s="156"/>
      <c r="WTO21" s="156"/>
      <c r="WTP21" s="156"/>
      <c r="WTQ21" s="156"/>
      <c r="WTR21" s="156"/>
      <c r="WTS21" s="156"/>
      <c r="WTT21" s="156"/>
      <c r="WTU21" s="156"/>
      <c r="WTV21" s="156"/>
      <c r="WTW21" s="156"/>
      <c r="WTX21" s="156"/>
      <c r="WTY21" s="156"/>
      <c r="WTZ21" s="156"/>
      <c r="WUA21" s="156"/>
      <c r="WUB21" s="156"/>
      <c r="WUC21" s="156"/>
      <c r="WUD21" s="156"/>
      <c r="WUE21" s="156"/>
      <c r="WUF21" s="156"/>
      <c r="WUG21" s="156"/>
      <c r="WUH21" s="156"/>
      <c r="WUI21" s="156"/>
      <c r="WUJ21" s="156"/>
      <c r="WUK21" s="156"/>
      <c r="WUL21" s="156"/>
      <c r="WUM21" s="156"/>
      <c r="WUN21" s="156"/>
      <c r="WUO21" s="156"/>
      <c r="WUP21" s="156"/>
      <c r="WUQ21" s="156"/>
      <c r="WUR21" s="156"/>
      <c r="WUS21" s="156"/>
      <c r="WUT21" s="156"/>
      <c r="WUU21" s="156"/>
      <c r="WUV21" s="156"/>
      <c r="WUW21" s="156"/>
      <c r="WUX21" s="156"/>
      <c r="WUY21" s="156"/>
      <c r="WUZ21" s="156"/>
      <c r="WVA21" s="156"/>
      <c r="WVB21" s="156"/>
      <c r="WVC21" s="156"/>
      <c r="WVD21" s="156"/>
      <c r="WVE21" s="156"/>
      <c r="WVF21" s="156"/>
      <c r="WVG21" s="156"/>
      <c r="WVH21" s="156"/>
      <c r="WVI21" s="156"/>
      <c r="WVJ21" s="156"/>
      <c r="WVK21" s="156"/>
      <c r="WVL21" s="156"/>
      <c r="WVM21" s="156"/>
      <c r="WVN21" s="156"/>
      <c r="WVO21" s="156"/>
      <c r="WVP21" s="156"/>
      <c r="WVQ21" s="156"/>
      <c r="WVR21" s="156"/>
      <c r="WVS21" s="156"/>
      <c r="WVT21" s="156"/>
      <c r="WVU21" s="156"/>
      <c r="WVV21" s="156"/>
      <c r="WVW21" s="156"/>
      <c r="WVX21" s="156"/>
      <c r="WVY21" s="156"/>
      <c r="WVZ21" s="156"/>
      <c r="WWA21" s="156"/>
      <c r="WWB21" s="156"/>
      <c r="WWC21" s="156"/>
      <c r="WWD21" s="156"/>
      <c r="WWE21" s="156"/>
      <c r="WWF21" s="156"/>
      <c r="WWG21" s="156"/>
      <c r="WWH21" s="156"/>
      <c r="WWI21" s="156"/>
      <c r="WWJ21" s="156"/>
      <c r="WWK21" s="156"/>
      <c r="WWL21" s="156"/>
      <c r="WWM21" s="156"/>
      <c r="WWN21" s="156"/>
      <c r="WWO21" s="156"/>
      <c r="WWP21" s="156"/>
      <c r="WWQ21" s="156"/>
      <c r="WWR21" s="156"/>
      <c r="WWS21" s="156"/>
      <c r="WWT21" s="156"/>
      <c r="WWU21" s="156"/>
      <c r="WWV21" s="156"/>
      <c r="WWW21" s="156"/>
      <c r="WWX21" s="156"/>
      <c r="WWY21" s="156"/>
      <c r="WWZ21" s="156"/>
      <c r="WXA21" s="156"/>
      <c r="WXB21" s="156"/>
      <c r="WXC21" s="156"/>
      <c r="WXD21" s="156"/>
      <c r="WXE21" s="156"/>
      <c r="WXF21" s="156"/>
      <c r="WXG21" s="156"/>
      <c r="WXH21" s="156"/>
      <c r="WXI21" s="156"/>
      <c r="WXJ21" s="156"/>
      <c r="WXK21" s="156"/>
      <c r="WXL21" s="156"/>
      <c r="WXM21" s="156"/>
      <c r="WXN21" s="156"/>
      <c r="WXO21" s="156"/>
      <c r="WXP21" s="156"/>
      <c r="WXQ21" s="156"/>
      <c r="WXR21" s="156"/>
      <c r="WXS21" s="156"/>
      <c r="WXT21" s="156"/>
      <c r="WXU21" s="156"/>
      <c r="WXV21" s="156"/>
      <c r="WXW21" s="156"/>
      <c r="WXX21" s="156"/>
      <c r="WXY21" s="156"/>
      <c r="WXZ21" s="156"/>
      <c r="WYA21" s="156"/>
      <c r="WYB21" s="156"/>
      <c r="WYC21" s="156"/>
      <c r="WYD21" s="156"/>
      <c r="WYE21" s="156"/>
      <c r="WYF21" s="156"/>
      <c r="WYG21" s="156"/>
      <c r="WYH21" s="156"/>
      <c r="WYI21" s="156"/>
      <c r="WYJ21" s="156"/>
      <c r="WYK21" s="156"/>
      <c r="WYL21" s="156"/>
      <c r="WYM21" s="156"/>
      <c r="WYN21" s="156"/>
      <c r="WYO21" s="156"/>
      <c r="WYP21" s="156"/>
      <c r="WYQ21" s="156"/>
      <c r="WYR21" s="156"/>
      <c r="WYS21" s="156"/>
      <c r="WYT21" s="156"/>
      <c r="WYU21" s="156"/>
      <c r="WYV21" s="156"/>
      <c r="WYW21" s="156"/>
      <c r="WYX21" s="156"/>
      <c r="WYY21" s="156"/>
      <c r="WYZ21" s="156"/>
      <c r="WZA21" s="156"/>
      <c r="WZB21" s="156"/>
      <c r="WZC21" s="156"/>
      <c r="WZD21" s="156"/>
      <c r="WZE21" s="156"/>
      <c r="WZF21" s="156"/>
      <c r="WZG21" s="156"/>
      <c r="WZH21" s="156"/>
      <c r="WZI21" s="156"/>
      <c r="WZJ21" s="156"/>
      <c r="WZK21" s="156"/>
      <c r="WZL21" s="156"/>
      <c r="WZM21" s="156"/>
      <c r="WZN21" s="156"/>
      <c r="WZO21" s="156"/>
      <c r="WZP21" s="156"/>
      <c r="WZQ21" s="156"/>
      <c r="WZR21" s="156"/>
      <c r="WZS21" s="156"/>
      <c r="WZT21" s="156"/>
      <c r="WZU21" s="156"/>
      <c r="WZV21" s="156"/>
      <c r="WZW21" s="156"/>
      <c r="WZX21" s="156"/>
      <c r="WZY21" s="156"/>
      <c r="WZZ21" s="156"/>
      <c r="XAA21" s="156"/>
      <c r="XAB21" s="156"/>
      <c r="XAC21" s="156"/>
      <c r="XAD21" s="156"/>
      <c r="XAE21" s="156"/>
      <c r="XAF21" s="156"/>
      <c r="XAG21" s="156"/>
      <c r="XAH21" s="156"/>
      <c r="XAI21" s="156"/>
      <c r="XAJ21" s="156"/>
      <c r="XAK21" s="156"/>
      <c r="XAL21" s="156"/>
      <c r="XAM21" s="156"/>
      <c r="XAN21" s="156"/>
      <c r="XAO21" s="156"/>
      <c r="XAP21" s="156"/>
      <c r="XAQ21" s="156"/>
      <c r="XAR21" s="156"/>
      <c r="XAS21" s="156"/>
      <c r="XAT21" s="156"/>
      <c r="XAU21" s="156"/>
      <c r="XAV21" s="156"/>
      <c r="XAW21" s="156"/>
      <c r="XAX21" s="156"/>
      <c r="XAY21" s="156"/>
      <c r="XAZ21" s="156"/>
      <c r="XBA21" s="156"/>
      <c r="XBB21" s="156"/>
      <c r="XBC21" s="156"/>
      <c r="XBD21" s="156"/>
      <c r="XBE21" s="156"/>
      <c r="XBF21" s="156"/>
      <c r="XBG21" s="156"/>
      <c r="XBH21" s="156"/>
      <c r="XBI21" s="156"/>
      <c r="XBJ21" s="156"/>
      <c r="XBK21" s="156"/>
      <c r="XBL21" s="156"/>
      <c r="XBM21" s="156"/>
      <c r="XBN21" s="156"/>
      <c r="XBO21" s="156"/>
      <c r="XBP21" s="156"/>
      <c r="XBQ21" s="156"/>
      <c r="XBR21" s="156"/>
      <c r="XBS21" s="156"/>
      <c r="XBT21" s="156"/>
      <c r="XBU21" s="156"/>
      <c r="XBV21" s="156"/>
      <c r="XBW21" s="156"/>
      <c r="XBX21" s="156"/>
      <c r="XBY21" s="156"/>
      <c r="XBZ21" s="156"/>
      <c r="XCA21" s="156"/>
      <c r="XCB21" s="156"/>
      <c r="XCC21" s="156"/>
      <c r="XCD21" s="156"/>
      <c r="XCE21" s="156"/>
      <c r="XCF21" s="156"/>
      <c r="XCG21" s="156"/>
      <c r="XCH21" s="156"/>
      <c r="XCI21" s="156"/>
      <c r="XCJ21" s="156"/>
      <c r="XCK21" s="156"/>
      <c r="XCL21" s="156"/>
      <c r="XCM21" s="156"/>
      <c r="XCN21" s="156"/>
      <c r="XCO21" s="156"/>
      <c r="XCP21" s="156"/>
      <c r="XCQ21" s="156"/>
      <c r="XCR21" s="156"/>
      <c r="XCS21" s="156"/>
      <c r="XCT21" s="156"/>
      <c r="XCU21" s="156"/>
      <c r="XCV21" s="156"/>
      <c r="XCW21" s="156"/>
      <c r="XCX21" s="156"/>
      <c r="XCY21" s="156"/>
      <c r="XCZ21" s="156"/>
      <c r="XDA21" s="156"/>
      <c r="XDB21" s="156"/>
      <c r="XDC21" s="156"/>
      <c r="XDD21" s="156"/>
      <c r="XDE21" s="156"/>
      <c r="XDF21" s="156"/>
      <c r="XDG21" s="156"/>
      <c r="XDH21" s="156"/>
      <c r="XDI21" s="156"/>
      <c r="XDJ21" s="156"/>
      <c r="XDK21" s="156"/>
      <c r="XDL21" s="156"/>
      <c r="XDM21" s="156"/>
      <c r="XDN21" s="156"/>
      <c r="XDO21" s="156"/>
      <c r="XDP21" s="156"/>
      <c r="XDQ21" s="156"/>
      <c r="XDR21" s="156"/>
      <c r="XDS21" s="156"/>
      <c r="XDT21" s="156"/>
      <c r="XDU21" s="156"/>
      <c r="XDV21" s="156"/>
      <c r="XDW21" s="156"/>
      <c r="XDX21" s="156"/>
      <c r="XDY21" s="156"/>
      <c r="XDZ21" s="156"/>
      <c r="XEA21" s="156"/>
      <c r="XEB21" s="156"/>
      <c r="XEC21" s="156"/>
      <c r="XED21" s="156"/>
      <c r="XEE21" s="156"/>
      <c r="XEF21" s="156"/>
      <c r="XEG21" s="156"/>
      <c r="XEH21" s="156"/>
      <c r="XEI21" s="156"/>
      <c r="XEJ21" s="156"/>
      <c r="XEK21" s="156"/>
      <c r="XEL21" s="156"/>
      <c r="XEM21" s="156"/>
      <c r="XEN21" s="156"/>
      <c r="XEO21" s="156"/>
      <c r="XEP21" s="156"/>
      <c r="XEQ21" s="156"/>
      <c r="XER21" s="156"/>
      <c r="XES21" s="156"/>
      <c r="XET21" s="156"/>
      <c r="XEU21" s="156"/>
      <c r="XEV21" s="156"/>
      <c r="XEW21" s="156"/>
      <c r="XEX21" s="156"/>
      <c r="XEY21" s="156"/>
      <c r="XEZ21" s="156"/>
    </row>
    <row r="22" spans="1:16380">
      <c r="G22" s="160" t="s">
        <v>111</v>
      </c>
      <c r="K22" s="4" t="s">
        <v>380</v>
      </c>
    </row>
    <row r="23" spans="1:16380">
      <c r="G23" s="161" t="s">
        <v>323</v>
      </c>
      <c r="K23" s="4" t="s">
        <v>380</v>
      </c>
    </row>
    <row r="24" spans="1:16380">
      <c r="G24" s="160" t="s">
        <v>323</v>
      </c>
      <c r="K24" s="4" t="s">
        <v>381</v>
      </c>
    </row>
    <row r="25" spans="1:16380">
      <c r="G25" s="161" t="s">
        <v>320</v>
      </c>
      <c r="K25" s="4" t="s">
        <v>381</v>
      </c>
    </row>
    <row r="26" spans="1:16380">
      <c r="G26" s="160" t="s">
        <v>320</v>
      </c>
      <c r="K26" s="4" t="s">
        <v>382</v>
      </c>
    </row>
    <row r="27" spans="1:16380">
      <c r="G27" s="161" t="s">
        <v>385</v>
      </c>
      <c r="K27" s="4" t="s">
        <v>382</v>
      </c>
    </row>
    <row r="28" spans="1:16380">
      <c r="G28" s="161" t="s">
        <v>386</v>
      </c>
      <c r="K28" s="4" t="s">
        <v>383</v>
      </c>
    </row>
  </sheetData>
  <mergeCells count="21">
    <mergeCell ref="Q2:U2"/>
    <mergeCell ref="B1:E1"/>
    <mergeCell ref="F1:AK1"/>
    <mergeCell ref="A2:A3"/>
    <mergeCell ref="B2:B3"/>
    <mergeCell ref="C2:C3"/>
    <mergeCell ref="D2:D3"/>
    <mergeCell ref="E2:E3"/>
    <mergeCell ref="F2:F3"/>
    <mergeCell ref="G2:H2"/>
    <mergeCell ref="I2:I3"/>
    <mergeCell ref="J2:J3"/>
    <mergeCell ref="K2:K3"/>
    <mergeCell ref="L2:L3"/>
    <mergeCell ref="M2:M3"/>
    <mergeCell ref="N2:P2"/>
    <mergeCell ref="V2:V3"/>
    <mergeCell ref="W2:W3"/>
    <mergeCell ref="X2:AE2"/>
    <mergeCell ref="AF2:AF3"/>
    <mergeCell ref="AG2:AK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sheetPr>
  <dimension ref="A1:XFB31"/>
  <sheetViews>
    <sheetView topLeftCell="A2" zoomScale="136" zoomScaleNormal="136" workbookViewId="0">
      <pane xSplit="1" ySplit="2" topLeftCell="F18" activePane="bottomRight" state="frozen"/>
      <selection activeCell="K7" sqref="K7"/>
      <selection pane="topRight" activeCell="K7" sqref="K7"/>
      <selection pane="bottomLeft" activeCell="K7" sqref="K7"/>
      <selection pane="bottomRight" activeCell="K7" sqref="K7"/>
    </sheetView>
  </sheetViews>
  <sheetFormatPr baseColWidth="10" defaultColWidth="11.42578125" defaultRowHeight="12.75"/>
  <cols>
    <col min="1" max="1" width="7.5703125" style="4" customWidth="1"/>
    <col min="2" max="4" width="2.5703125" style="4" customWidth="1"/>
    <col min="5" max="5" width="2.28515625" style="4" customWidth="1"/>
    <col min="6" max="6" width="14.140625" style="4" customWidth="1"/>
    <col min="7" max="7" width="4.5703125" style="4" customWidth="1"/>
    <col min="8" max="8" width="13.7109375" style="4" hidden="1" customWidth="1"/>
    <col min="9" max="9" width="8.140625" style="4" customWidth="1"/>
    <col min="10" max="10" width="9" style="4" customWidth="1"/>
    <col min="11" max="11" width="17.42578125" style="4" customWidth="1"/>
    <col min="12" max="12" width="17.140625" style="4" customWidth="1"/>
    <col min="13" max="13" width="13" style="4" customWidth="1"/>
    <col min="14" max="14" width="20.42578125" style="4" customWidth="1"/>
    <col min="15" max="15" width="15.7109375" style="4" customWidth="1"/>
    <col min="16" max="16" width="9.28515625" style="4" customWidth="1"/>
    <col min="17" max="17" width="7.7109375" style="4" customWidth="1"/>
    <col min="18" max="22" width="8.140625" style="4" customWidth="1"/>
    <col min="23" max="23" width="13.42578125" style="4" customWidth="1"/>
    <col min="24" max="24" width="8.140625" style="4" customWidth="1"/>
    <col min="25" max="25" width="4.140625" style="4" hidden="1" customWidth="1"/>
    <col min="26" max="26" width="4.140625" style="4" customWidth="1"/>
    <col min="27" max="27" width="4.7109375" style="4" customWidth="1"/>
    <col min="28" max="28" width="4.140625" style="4" customWidth="1"/>
    <col min="29" max="29" width="6.5703125" style="4" customWidth="1"/>
    <col min="30" max="31" width="4.140625" style="4" customWidth="1"/>
    <col min="32" max="32" width="4.7109375" style="4" customWidth="1"/>
    <col min="33" max="33" width="5.85546875" style="4" customWidth="1"/>
    <col min="34" max="34" width="13.85546875" style="4" customWidth="1"/>
    <col min="35" max="39" width="4.140625" style="4" customWidth="1"/>
    <col min="40" max="16384" width="11.42578125" style="4"/>
  </cols>
  <sheetData>
    <row r="1" spans="1:16382" s="86" customFormat="1" ht="21.75" customHeight="1">
      <c r="A1" s="149" t="s">
        <v>277</v>
      </c>
      <c r="B1" s="320" t="s">
        <v>292</v>
      </c>
      <c r="C1" s="321"/>
      <c r="D1" s="321"/>
      <c r="E1" s="321"/>
      <c r="F1" s="322" t="s">
        <v>286</v>
      </c>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row>
    <row r="2" spans="1:16382" s="87" customFormat="1" ht="57" customHeight="1">
      <c r="A2" s="318" t="s">
        <v>290</v>
      </c>
      <c r="B2" s="314" t="s">
        <v>291</v>
      </c>
      <c r="C2" s="314" t="s">
        <v>271</v>
      </c>
      <c r="D2" s="314" t="s">
        <v>272</v>
      </c>
      <c r="E2" s="314" t="s">
        <v>273</v>
      </c>
      <c r="F2" s="314" t="s">
        <v>358</v>
      </c>
      <c r="G2" s="314" t="s">
        <v>288</v>
      </c>
      <c r="H2" s="314" t="s">
        <v>289</v>
      </c>
      <c r="I2" s="405" t="s">
        <v>8</v>
      </c>
      <c r="J2" s="406"/>
      <c r="K2" s="330" t="s">
        <v>367</v>
      </c>
      <c r="L2" s="316" t="s">
        <v>359</v>
      </c>
      <c r="M2" s="146" t="s">
        <v>371</v>
      </c>
      <c r="N2" s="331" t="s">
        <v>360</v>
      </c>
      <c r="O2" s="327" t="s">
        <v>2</v>
      </c>
      <c r="P2" s="328"/>
      <c r="Q2" s="329"/>
      <c r="R2" s="327" t="s">
        <v>298</v>
      </c>
      <c r="S2" s="328"/>
      <c r="T2" s="328"/>
      <c r="U2" s="328"/>
      <c r="V2" s="329"/>
      <c r="W2" s="325" t="s">
        <v>299</v>
      </c>
      <c r="X2" s="334" t="s">
        <v>300</v>
      </c>
      <c r="Y2" s="336" t="s">
        <v>363</v>
      </c>
      <c r="Z2" s="324" t="s">
        <v>303</v>
      </c>
      <c r="AA2" s="324"/>
      <c r="AB2" s="324"/>
      <c r="AC2" s="324"/>
      <c r="AD2" s="324"/>
      <c r="AE2" s="324"/>
      <c r="AF2" s="324"/>
      <c r="AG2" s="324"/>
      <c r="AH2" s="325" t="s">
        <v>280</v>
      </c>
      <c r="AI2" s="327" t="s">
        <v>287</v>
      </c>
      <c r="AJ2" s="328"/>
      <c r="AK2" s="328"/>
      <c r="AL2" s="328"/>
      <c r="AM2" s="329"/>
    </row>
    <row r="3" spans="1:16382" s="87" customFormat="1" ht="67.5">
      <c r="A3" s="319"/>
      <c r="B3" s="315"/>
      <c r="C3" s="315"/>
      <c r="D3" s="315"/>
      <c r="E3" s="315"/>
      <c r="F3" s="315"/>
      <c r="G3" s="315"/>
      <c r="H3" s="315"/>
      <c r="I3" s="154" t="s">
        <v>369</v>
      </c>
      <c r="J3" s="89" t="s">
        <v>370</v>
      </c>
      <c r="K3" s="330"/>
      <c r="L3" s="317"/>
      <c r="M3" s="147"/>
      <c r="N3" s="332"/>
      <c r="O3" s="116" t="s">
        <v>297</v>
      </c>
      <c r="P3" s="116" t="s">
        <v>295</v>
      </c>
      <c r="Q3" s="116" t="s">
        <v>296</v>
      </c>
      <c r="R3" s="116">
        <v>2021</v>
      </c>
      <c r="S3" s="116">
        <v>2022</v>
      </c>
      <c r="T3" s="116">
        <v>2023</v>
      </c>
      <c r="U3" s="116">
        <v>2024</v>
      </c>
      <c r="V3" s="116">
        <v>2025</v>
      </c>
      <c r="W3" s="333"/>
      <c r="X3" s="335"/>
      <c r="Y3" s="337"/>
      <c r="Z3" s="118" t="s">
        <v>288</v>
      </c>
      <c r="AA3" s="119" t="s">
        <v>308</v>
      </c>
      <c r="AB3" s="118" t="s">
        <v>288</v>
      </c>
      <c r="AC3" s="119" t="s">
        <v>310</v>
      </c>
      <c r="AD3" s="118" t="s">
        <v>288</v>
      </c>
      <c r="AE3" s="119" t="s">
        <v>309</v>
      </c>
      <c r="AF3" s="118" t="s">
        <v>366</v>
      </c>
      <c r="AG3" s="119" t="s">
        <v>203</v>
      </c>
      <c r="AH3" s="326"/>
      <c r="AI3" s="120">
        <v>2021</v>
      </c>
      <c r="AJ3" s="120">
        <v>2022</v>
      </c>
      <c r="AK3" s="120">
        <v>2023</v>
      </c>
      <c r="AL3" s="120">
        <v>2024</v>
      </c>
      <c r="AM3" s="120">
        <v>2025</v>
      </c>
    </row>
    <row r="4" spans="1:16382" s="99" customFormat="1" ht="51.75">
      <c r="A4" s="136">
        <v>2</v>
      </c>
      <c r="B4" s="136">
        <v>1</v>
      </c>
      <c r="C4" s="136">
        <v>3</v>
      </c>
      <c r="D4" s="136">
        <v>5</v>
      </c>
      <c r="E4" s="144">
        <v>1</v>
      </c>
      <c r="F4" s="134" t="s">
        <v>347</v>
      </c>
      <c r="G4" s="135">
        <v>1</v>
      </c>
      <c r="H4" s="136" t="s">
        <v>337</v>
      </c>
      <c r="I4" s="134" t="s">
        <v>321</v>
      </c>
      <c r="J4" s="152"/>
      <c r="K4" s="144" t="s">
        <v>365</v>
      </c>
      <c r="L4" s="136"/>
      <c r="M4" s="136"/>
      <c r="N4" s="136" t="s">
        <v>339</v>
      </c>
      <c r="O4" s="137" t="s">
        <v>311</v>
      </c>
      <c r="P4" s="138">
        <v>0.45200000000000001</v>
      </c>
      <c r="Q4" s="138">
        <v>0.35199999999999998</v>
      </c>
      <c r="R4" s="138">
        <f>P4</f>
        <v>0.45200000000000001</v>
      </c>
      <c r="S4" s="138">
        <f>Q4-5%</f>
        <v>0.30199999999999999</v>
      </c>
      <c r="T4" s="138">
        <f>R4-5%</f>
        <v>0.40200000000000002</v>
      </c>
      <c r="U4" s="138">
        <f>S4-5%</f>
        <v>0.252</v>
      </c>
      <c r="V4" s="138">
        <f>T4-5%</f>
        <v>0.35200000000000004</v>
      </c>
      <c r="W4" s="137">
        <v>1</v>
      </c>
      <c r="X4" s="136" t="s">
        <v>336</v>
      </c>
      <c r="Y4" s="136" t="s">
        <v>364</v>
      </c>
      <c r="Z4" s="136"/>
      <c r="AA4" s="136"/>
      <c r="AB4" s="136"/>
      <c r="AC4" s="136"/>
      <c r="AD4" s="136"/>
      <c r="AE4" s="151"/>
      <c r="AF4" s="151"/>
      <c r="AG4" s="151"/>
      <c r="AH4" s="141">
        <f t="shared" ref="AH4:AM4" si="0">AH5+AH8+AH9+AH10</f>
        <v>673936800000</v>
      </c>
      <c r="AI4" s="148">
        <f t="shared" si="0"/>
        <v>134787360000</v>
      </c>
      <c r="AJ4" s="148">
        <f t="shared" si="0"/>
        <v>134787360000</v>
      </c>
      <c r="AK4" s="148">
        <f t="shared" si="0"/>
        <v>134787360000</v>
      </c>
      <c r="AL4" s="148">
        <f t="shared" si="0"/>
        <v>134787360000</v>
      </c>
      <c r="AM4" s="148">
        <f t="shared" si="0"/>
        <v>134787360000</v>
      </c>
    </row>
    <row r="5" spans="1:16382" s="99" customFormat="1" ht="40.5">
      <c r="A5" s="92"/>
      <c r="B5" s="92"/>
      <c r="C5" s="92"/>
      <c r="D5" s="133"/>
      <c r="E5" s="145"/>
      <c r="F5" s="100"/>
      <c r="G5" s="131" t="s">
        <v>312</v>
      </c>
      <c r="H5" s="92" t="s">
        <v>337</v>
      </c>
      <c r="I5" s="100" t="s">
        <v>368</v>
      </c>
      <c r="J5" s="100"/>
      <c r="K5" s="105"/>
      <c r="L5" s="135" t="s">
        <v>341</v>
      </c>
      <c r="M5" s="135"/>
      <c r="N5" s="136" t="s">
        <v>342</v>
      </c>
      <c r="O5" s="137" t="s">
        <v>340</v>
      </c>
      <c r="P5" s="143">
        <v>0</v>
      </c>
      <c r="Q5" s="139">
        <v>48000</v>
      </c>
      <c r="R5" s="139">
        <f t="shared" ref="R5:R10" si="1">Q5/5</f>
        <v>9600</v>
      </c>
      <c r="S5" s="139">
        <f>R5</f>
        <v>9600</v>
      </c>
      <c r="T5" s="139">
        <f>S5</f>
        <v>9600</v>
      </c>
      <c r="U5" s="139">
        <f>T5</f>
        <v>9600</v>
      </c>
      <c r="V5" s="139">
        <f>U5</f>
        <v>9600</v>
      </c>
      <c r="W5" s="137">
        <v>0.2</v>
      </c>
      <c r="X5" s="137" t="s">
        <v>314</v>
      </c>
      <c r="Y5" s="136" t="s">
        <v>313</v>
      </c>
      <c r="Z5" s="140">
        <v>24.33</v>
      </c>
      <c r="AA5" s="140" t="s">
        <v>343</v>
      </c>
      <c r="AB5" s="140"/>
      <c r="AC5" s="140"/>
      <c r="AD5" s="140"/>
      <c r="AE5" s="140"/>
      <c r="AF5" s="140"/>
      <c r="AG5" s="140"/>
      <c r="AH5" s="141">
        <f>Q5*10000*6.96</f>
        <v>3340800000</v>
      </c>
      <c r="AI5" s="148">
        <f t="shared" ref="AI5:AI10" si="2">AH5/5</f>
        <v>668160000</v>
      </c>
      <c r="AJ5" s="148">
        <f>AI5</f>
        <v>668160000</v>
      </c>
      <c r="AK5" s="148">
        <f>AJ5</f>
        <v>668160000</v>
      </c>
      <c r="AL5" s="148">
        <f>AK5</f>
        <v>668160000</v>
      </c>
      <c r="AM5" s="148">
        <f>AL5</f>
        <v>668160000</v>
      </c>
    </row>
    <row r="6" spans="1:16382" s="99" customFormat="1" ht="36.75">
      <c r="A6" s="92"/>
      <c r="B6" s="92"/>
      <c r="C6" s="92"/>
      <c r="D6" s="133"/>
      <c r="E6" s="145"/>
      <c r="F6" s="100"/>
      <c r="G6" s="131" t="s">
        <v>348</v>
      </c>
      <c r="H6" s="92" t="s">
        <v>337</v>
      </c>
      <c r="I6" s="100" t="s">
        <v>362</v>
      </c>
      <c r="J6" s="100"/>
      <c r="K6" s="105"/>
      <c r="L6" s="135" t="s">
        <v>356</v>
      </c>
      <c r="M6" s="135"/>
      <c r="N6" s="136" t="s">
        <v>338</v>
      </c>
      <c r="O6" s="137" t="s">
        <v>340</v>
      </c>
      <c r="P6" s="143">
        <v>0</v>
      </c>
      <c r="Q6" s="139">
        <v>1000</v>
      </c>
      <c r="R6" s="139">
        <f t="shared" si="1"/>
        <v>200</v>
      </c>
      <c r="S6" s="139">
        <f t="shared" ref="S6:V10" si="3">R6</f>
        <v>200</v>
      </c>
      <c r="T6" s="139">
        <f t="shared" si="3"/>
        <v>200</v>
      </c>
      <c r="U6" s="139">
        <f t="shared" si="3"/>
        <v>200</v>
      </c>
      <c r="V6" s="139">
        <f t="shared" si="3"/>
        <v>200</v>
      </c>
      <c r="W6" s="137">
        <v>0.1</v>
      </c>
      <c r="X6" s="137" t="s">
        <v>329</v>
      </c>
      <c r="Y6" s="137" t="s">
        <v>321</v>
      </c>
      <c r="Z6" s="140">
        <v>24.33</v>
      </c>
      <c r="AA6" s="140" t="s">
        <v>343</v>
      </c>
      <c r="AB6" s="140"/>
      <c r="AC6" s="140"/>
      <c r="AD6" s="140"/>
      <c r="AE6" s="140"/>
      <c r="AF6" s="140"/>
      <c r="AG6" s="140"/>
      <c r="AH6" s="141">
        <f>Q6*10000*6.96</f>
        <v>69600000</v>
      </c>
      <c r="AI6" s="148">
        <f t="shared" si="2"/>
        <v>13920000</v>
      </c>
      <c r="AJ6" s="148">
        <f t="shared" ref="AJ6:AM10" si="4">AI6</f>
        <v>13920000</v>
      </c>
      <c r="AK6" s="148">
        <f t="shared" si="4"/>
        <v>13920000</v>
      </c>
      <c r="AL6" s="148">
        <f t="shared" si="4"/>
        <v>13920000</v>
      </c>
      <c r="AM6" s="148">
        <f t="shared" si="4"/>
        <v>13920000</v>
      </c>
    </row>
    <row r="7" spans="1:16382" s="99" customFormat="1" ht="34.5">
      <c r="A7" s="92"/>
      <c r="B7" s="92"/>
      <c r="C7" s="92"/>
      <c r="D7" s="133"/>
      <c r="E7" s="145"/>
      <c r="F7" s="100"/>
      <c r="G7" s="131" t="s">
        <v>349</v>
      </c>
      <c r="H7" s="92" t="s">
        <v>337</v>
      </c>
      <c r="I7" s="100" t="s">
        <v>330</v>
      </c>
      <c r="J7" s="100"/>
      <c r="K7" s="105"/>
      <c r="L7" s="135" t="s">
        <v>357</v>
      </c>
      <c r="M7" s="135"/>
      <c r="N7" s="136" t="s">
        <v>345</v>
      </c>
      <c r="O7" s="137" t="s">
        <v>340</v>
      </c>
      <c r="P7" s="143">
        <v>0</v>
      </c>
      <c r="Q7" s="139">
        <v>250</v>
      </c>
      <c r="R7" s="139">
        <f t="shared" si="1"/>
        <v>50</v>
      </c>
      <c r="S7" s="139">
        <f t="shared" si="3"/>
        <v>50</v>
      </c>
      <c r="T7" s="139">
        <f t="shared" si="3"/>
        <v>50</v>
      </c>
      <c r="U7" s="139">
        <f t="shared" si="3"/>
        <v>50</v>
      </c>
      <c r="V7" s="139">
        <f t="shared" si="3"/>
        <v>50</v>
      </c>
      <c r="W7" s="137">
        <v>0.1</v>
      </c>
      <c r="X7" s="137" t="s">
        <v>330</v>
      </c>
      <c r="Y7" s="137" t="s">
        <v>321</v>
      </c>
      <c r="Z7" s="142">
        <v>24.33</v>
      </c>
      <c r="AA7" s="142" t="s">
        <v>343</v>
      </c>
      <c r="AB7" s="142"/>
      <c r="AC7" s="142"/>
      <c r="AD7" s="142"/>
      <c r="AE7" s="142"/>
      <c r="AF7" s="142"/>
      <c r="AG7" s="142"/>
      <c r="AH7" s="141">
        <f>Q7*10000*6.96</f>
        <v>17400000</v>
      </c>
      <c r="AI7" s="148">
        <f t="shared" si="2"/>
        <v>3480000</v>
      </c>
      <c r="AJ7" s="148">
        <f t="shared" si="4"/>
        <v>3480000</v>
      </c>
      <c r="AK7" s="148">
        <f t="shared" si="4"/>
        <v>3480000</v>
      </c>
      <c r="AL7" s="148">
        <f t="shared" si="4"/>
        <v>3480000</v>
      </c>
      <c r="AM7" s="148">
        <f t="shared" si="4"/>
        <v>3480000</v>
      </c>
    </row>
    <row r="8" spans="1:16382" s="99" customFormat="1" ht="53.25">
      <c r="A8" s="92"/>
      <c r="B8" s="92"/>
      <c r="C8" s="92"/>
      <c r="D8" s="92"/>
      <c r="E8" s="92"/>
      <c r="F8" s="100" t="s">
        <v>347</v>
      </c>
      <c r="G8" s="92" t="s">
        <v>315</v>
      </c>
      <c r="H8" s="92" t="s">
        <v>337</v>
      </c>
      <c r="I8" s="100"/>
      <c r="J8" s="153"/>
      <c r="K8" s="92" t="s">
        <v>316</v>
      </c>
      <c r="L8" s="92"/>
      <c r="M8" s="92"/>
      <c r="N8" s="92" t="s">
        <v>317</v>
      </c>
      <c r="O8" s="93" t="s">
        <v>340</v>
      </c>
      <c r="P8" s="108" t="s">
        <v>340</v>
      </c>
      <c r="Q8" s="130">
        <v>1200000</v>
      </c>
      <c r="R8" s="130">
        <f t="shared" si="1"/>
        <v>240000</v>
      </c>
      <c r="S8" s="130">
        <f t="shared" si="3"/>
        <v>240000</v>
      </c>
      <c r="T8" s="130">
        <f t="shared" si="3"/>
        <v>240000</v>
      </c>
      <c r="U8" s="130">
        <f t="shared" si="3"/>
        <v>240000</v>
      </c>
      <c r="V8" s="130">
        <f t="shared" si="3"/>
        <v>240000</v>
      </c>
      <c r="W8" s="132">
        <v>0.4</v>
      </c>
      <c r="X8" s="93" t="s">
        <v>318</v>
      </c>
      <c r="Y8" s="133" t="s">
        <v>238</v>
      </c>
      <c r="Z8" s="100"/>
      <c r="AA8" s="100"/>
      <c r="AB8" s="100"/>
      <c r="AC8" s="100"/>
      <c r="AD8" s="100"/>
      <c r="AE8" s="100"/>
      <c r="AF8" s="100"/>
      <c r="AG8" s="100"/>
      <c r="AH8" s="91">
        <f>Q8*80000*6.96</f>
        <v>668160000000</v>
      </c>
      <c r="AI8" s="150">
        <f t="shared" si="2"/>
        <v>133632000000</v>
      </c>
      <c r="AJ8" s="150">
        <f t="shared" si="4"/>
        <v>133632000000</v>
      </c>
      <c r="AK8" s="150">
        <f t="shared" si="4"/>
        <v>133632000000</v>
      </c>
      <c r="AL8" s="150">
        <f t="shared" si="4"/>
        <v>133632000000</v>
      </c>
      <c r="AM8" s="150">
        <f t="shared" si="4"/>
        <v>133632000000</v>
      </c>
    </row>
    <row r="9" spans="1:16382" s="99" customFormat="1" ht="41.25">
      <c r="A9" s="92"/>
      <c r="B9" s="92"/>
      <c r="C9" s="92"/>
      <c r="D9" s="92"/>
      <c r="E9" s="92"/>
      <c r="F9" s="100" t="s">
        <v>347</v>
      </c>
      <c r="G9" s="92" t="s">
        <v>319</v>
      </c>
      <c r="H9" s="92" t="s">
        <v>337</v>
      </c>
      <c r="I9" s="100"/>
      <c r="J9" s="153"/>
      <c r="K9" s="92" t="s">
        <v>350</v>
      </c>
      <c r="L9" s="92"/>
      <c r="M9" s="92"/>
      <c r="N9" s="92" t="s">
        <v>342</v>
      </c>
      <c r="O9" s="93" t="s">
        <v>340</v>
      </c>
      <c r="P9" s="108" t="s">
        <v>340</v>
      </c>
      <c r="Q9" s="130">
        <v>20000</v>
      </c>
      <c r="R9" s="130">
        <f t="shared" si="1"/>
        <v>4000</v>
      </c>
      <c r="S9" s="130">
        <f t="shared" si="3"/>
        <v>4000</v>
      </c>
      <c r="T9" s="130">
        <f t="shared" si="3"/>
        <v>4000</v>
      </c>
      <c r="U9" s="130">
        <f t="shared" si="3"/>
        <v>4000</v>
      </c>
      <c r="V9" s="130">
        <f t="shared" si="3"/>
        <v>4000</v>
      </c>
      <c r="W9" s="132">
        <v>0.1</v>
      </c>
      <c r="X9" s="93" t="s">
        <v>320</v>
      </c>
      <c r="Y9" s="133" t="s">
        <v>321</v>
      </c>
      <c r="Z9" s="100"/>
      <c r="AA9" s="100"/>
      <c r="AB9" s="100"/>
      <c r="AC9" s="100"/>
      <c r="AD9" s="100"/>
      <c r="AE9" s="100"/>
      <c r="AF9" s="100"/>
      <c r="AG9" s="100"/>
      <c r="AH9" s="91">
        <f>Q9*10000*6.96</f>
        <v>1392000000</v>
      </c>
      <c r="AI9" s="150">
        <f t="shared" si="2"/>
        <v>278400000</v>
      </c>
      <c r="AJ9" s="150">
        <f t="shared" si="4"/>
        <v>278400000</v>
      </c>
      <c r="AK9" s="150">
        <f t="shared" si="4"/>
        <v>278400000</v>
      </c>
      <c r="AL9" s="150">
        <f t="shared" si="4"/>
        <v>278400000</v>
      </c>
      <c r="AM9" s="150">
        <f t="shared" si="4"/>
        <v>278400000</v>
      </c>
    </row>
    <row r="10" spans="1:16382" s="99" customFormat="1" ht="42">
      <c r="A10" s="92"/>
      <c r="B10" s="92"/>
      <c r="C10" s="92"/>
      <c r="D10" s="92"/>
      <c r="E10" s="92"/>
      <c r="F10" s="100" t="s">
        <v>347</v>
      </c>
      <c r="G10" s="92" t="s">
        <v>322</v>
      </c>
      <c r="H10" s="92" t="s">
        <v>337</v>
      </c>
      <c r="I10" s="100"/>
      <c r="J10" s="153"/>
      <c r="K10" s="92" t="s">
        <v>351</v>
      </c>
      <c r="L10" s="92"/>
      <c r="M10" s="92"/>
      <c r="N10" s="92" t="s">
        <v>342</v>
      </c>
      <c r="O10" s="93" t="s">
        <v>340</v>
      </c>
      <c r="P10" s="108" t="s">
        <v>340</v>
      </c>
      <c r="Q10" s="130">
        <v>15000</v>
      </c>
      <c r="R10" s="130">
        <f t="shared" si="1"/>
        <v>3000</v>
      </c>
      <c r="S10" s="130">
        <f t="shared" si="3"/>
        <v>3000</v>
      </c>
      <c r="T10" s="130">
        <f t="shared" si="3"/>
        <v>3000</v>
      </c>
      <c r="U10" s="130">
        <f t="shared" si="3"/>
        <v>3000</v>
      </c>
      <c r="V10" s="130">
        <f t="shared" si="3"/>
        <v>3000</v>
      </c>
      <c r="W10" s="132">
        <v>0.1</v>
      </c>
      <c r="X10" s="93" t="s">
        <v>323</v>
      </c>
      <c r="Y10" s="133" t="s">
        <v>321</v>
      </c>
      <c r="Z10" s="100"/>
      <c r="AA10" s="100"/>
      <c r="AB10" s="100"/>
      <c r="AC10" s="100"/>
      <c r="AD10" s="100"/>
      <c r="AE10" s="100"/>
      <c r="AF10" s="100"/>
      <c r="AG10" s="100"/>
      <c r="AH10" s="91">
        <f>Q10*10000*6.96</f>
        <v>1044000000</v>
      </c>
      <c r="AI10" s="150">
        <f t="shared" si="2"/>
        <v>208800000</v>
      </c>
      <c r="AJ10" s="150">
        <f t="shared" si="4"/>
        <v>208800000</v>
      </c>
      <c r="AK10" s="150">
        <f t="shared" si="4"/>
        <v>208800000</v>
      </c>
      <c r="AL10" s="150">
        <f t="shared" si="4"/>
        <v>208800000</v>
      </c>
      <c r="AM10" s="150">
        <f t="shared" si="4"/>
        <v>208800000</v>
      </c>
    </row>
    <row r="13" spans="1:16382" s="156" customFormat="1">
      <c r="H13" s="4"/>
      <c r="Y13" s="4"/>
    </row>
    <row r="14" spans="1:16382">
      <c r="R14" s="4">
        <v>0</v>
      </c>
    </row>
    <row r="15" spans="1:16382">
      <c r="R15" s="4" t="e">
        <f>(P13+R14)/Q13</f>
        <v>#DIV/0!</v>
      </c>
    </row>
    <row r="16" spans="1:16382" ht="38.25" hidden="1">
      <c r="A16" s="156"/>
      <c r="B16" s="156"/>
      <c r="C16" s="156"/>
      <c r="D16" s="156"/>
      <c r="E16" s="156"/>
      <c r="F16" s="156"/>
      <c r="G16" s="156"/>
      <c r="H16" s="156"/>
      <c r="I16" s="156"/>
      <c r="J16" s="156"/>
      <c r="K16" s="156"/>
      <c r="L16" s="156"/>
      <c r="M16" s="156"/>
      <c r="N16" s="156" t="s">
        <v>373</v>
      </c>
      <c r="O16" s="156"/>
      <c r="P16" s="156">
        <v>32000</v>
      </c>
      <c r="Q16" s="156">
        <v>40000</v>
      </c>
      <c r="R16" s="156">
        <v>33000</v>
      </c>
      <c r="S16" s="156">
        <v>34000</v>
      </c>
      <c r="T16" s="156">
        <v>35000</v>
      </c>
      <c r="U16" s="156">
        <v>38000</v>
      </c>
      <c r="V16" s="156">
        <v>40000</v>
      </c>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6"/>
      <c r="FA16" s="156"/>
      <c r="FB16" s="156"/>
      <c r="FC16" s="156"/>
      <c r="FD16" s="156"/>
      <c r="FE16" s="156"/>
      <c r="FF16" s="156"/>
      <c r="FG16" s="156"/>
      <c r="FH16" s="156"/>
      <c r="FI16" s="156"/>
      <c r="FJ16" s="156"/>
      <c r="FK16" s="156"/>
      <c r="FL16" s="156"/>
      <c r="FM16" s="156"/>
      <c r="FN16" s="156"/>
      <c r="FO16" s="156"/>
      <c r="FP16" s="156"/>
      <c r="FQ16" s="156"/>
      <c r="FR16" s="156"/>
      <c r="FS16" s="156"/>
      <c r="FT16" s="156"/>
      <c r="FU16" s="156"/>
      <c r="FV16" s="156"/>
      <c r="FW16" s="156"/>
      <c r="FX16" s="156"/>
      <c r="FY16" s="156"/>
      <c r="FZ16" s="156"/>
      <c r="GA16" s="156"/>
      <c r="GB16" s="156"/>
      <c r="GC16" s="156"/>
      <c r="GD16" s="156"/>
      <c r="GE16" s="156"/>
      <c r="GF16" s="156"/>
      <c r="GG16" s="156"/>
      <c r="GH16" s="156"/>
      <c r="GI16" s="156"/>
      <c r="GJ16" s="156"/>
      <c r="GK16" s="156"/>
      <c r="GL16" s="156"/>
      <c r="GM16" s="156"/>
      <c r="GN16" s="156"/>
      <c r="GO16" s="156"/>
      <c r="GP16" s="156"/>
      <c r="GQ16" s="156"/>
      <c r="GR16" s="156"/>
      <c r="GS16" s="156"/>
      <c r="GT16" s="156"/>
      <c r="GU16" s="156"/>
      <c r="GV16" s="156"/>
      <c r="GW16" s="156"/>
      <c r="GX16" s="156"/>
      <c r="GY16" s="156"/>
      <c r="GZ16" s="156"/>
      <c r="HA16" s="156"/>
      <c r="HB16" s="156"/>
      <c r="HC16" s="156"/>
      <c r="HD16" s="156"/>
      <c r="HE16" s="156"/>
      <c r="HF16" s="156"/>
      <c r="HG16" s="156"/>
      <c r="HH16" s="156"/>
      <c r="HI16" s="156"/>
      <c r="HJ16" s="156"/>
      <c r="HK16" s="156"/>
      <c r="HL16" s="156"/>
      <c r="HM16" s="156"/>
      <c r="HN16" s="156"/>
      <c r="HO16" s="156"/>
      <c r="HP16" s="156"/>
      <c r="HQ16" s="156"/>
      <c r="HR16" s="156"/>
      <c r="HS16" s="156"/>
      <c r="HT16" s="156"/>
      <c r="HU16" s="156"/>
      <c r="HV16" s="156"/>
      <c r="HW16" s="156"/>
      <c r="HX16" s="156"/>
      <c r="HY16" s="156"/>
      <c r="HZ16" s="156"/>
      <c r="IA16" s="156"/>
      <c r="IB16" s="156"/>
      <c r="IC16" s="156"/>
      <c r="ID16" s="156"/>
      <c r="IE16" s="156"/>
      <c r="IF16" s="156"/>
      <c r="IG16" s="156"/>
      <c r="IH16" s="156"/>
      <c r="II16" s="156"/>
      <c r="IJ16" s="156"/>
      <c r="IK16" s="156"/>
      <c r="IL16" s="156"/>
      <c r="IM16" s="156"/>
      <c r="IN16" s="156"/>
      <c r="IO16" s="156"/>
      <c r="IP16" s="156"/>
      <c r="IQ16" s="156"/>
      <c r="IR16" s="156"/>
      <c r="IS16" s="156"/>
      <c r="IT16" s="156"/>
      <c r="IU16" s="156"/>
      <c r="IV16" s="156"/>
      <c r="IW16" s="156"/>
      <c r="IX16" s="156"/>
      <c r="IY16" s="156"/>
      <c r="IZ16" s="156"/>
      <c r="JA16" s="156"/>
      <c r="JB16" s="156"/>
      <c r="JC16" s="156"/>
      <c r="JD16" s="156"/>
      <c r="JE16" s="156"/>
      <c r="JF16" s="156"/>
      <c r="JG16" s="156"/>
      <c r="JH16" s="156"/>
      <c r="JI16" s="156"/>
      <c r="JJ16" s="156"/>
      <c r="JK16" s="156"/>
      <c r="JL16" s="156"/>
      <c r="JM16" s="156"/>
      <c r="JN16" s="156"/>
      <c r="JO16" s="156"/>
      <c r="JP16" s="156"/>
      <c r="JQ16" s="156"/>
      <c r="JR16" s="156"/>
      <c r="JS16" s="156"/>
      <c r="JT16" s="156"/>
      <c r="JU16" s="156"/>
      <c r="JV16" s="156"/>
      <c r="JW16" s="156"/>
      <c r="JX16" s="156"/>
      <c r="JY16" s="156"/>
      <c r="JZ16" s="156"/>
      <c r="KA16" s="156"/>
      <c r="KB16" s="156"/>
      <c r="KC16" s="156"/>
      <c r="KD16" s="156"/>
      <c r="KE16" s="156"/>
      <c r="KF16" s="156"/>
      <c r="KG16" s="156"/>
      <c r="KH16" s="156"/>
      <c r="KI16" s="156"/>
      <c r="KJ16" s="156"/>
      <c r="KK16" s="156"/>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6"/>
      <c r="VB16" s="156"/>
      <c r="VC16" s="156"/>
      <c r="VD16" s="156"/>
      <c r="VE16" s="156"/>
      <c r="VF16" s="156"/>
      <c r="VG16" s="156"/>
      <c r="VH16" s="156"/>
      <c r="VI16" s="156"/>
      <c r="VJ16" s="156"/>
      <c r="VK16" s="156"/>
      <c r="VL16" s="156"/>
      <c r="VM16" s="156"/>
      <c r="VN16" s="156"/>
      <c r="VO16" s="156"/>
      <c r="VP16" s="156"/>
      <c r="VQ16" s="156"/>
      <c r="VR16" s="156"/>
      <c r="VS16" s="156"/>
      <c r="VT16" s="156"/>
      <c r="VU16" s="156"/>
      <c r="VV16" s="156"/>
      <c r="VW16" s="156"/>
      <c r="VX16" s="156"/>
      <c r="VY16" s="156"/>
      <c r="VZ16" s="156"/>
      <c r="WA16" s="156"/>
      <c r="WB16" s="156"/>
      <c r="WC16" s="156"/>
      <c r="WD16" s="156"/>
      <c r="WE16" s="156"/>
      <c r="WF16" s="156"/>
      <c r="WG16" s="156"/>
      <c r="WH16" s="156"/>
      <c r="WI16" s="156"/>
      <c r="WJ16" s="156"/>
      <c r="WK16" s="156"/>
      <c r="WL16" s="156"/>
      <c r="WM16" s="156"/>
      <c r="WN16" s="156"/>
      <c r="WO16" s="156"/>
      <c r="WP16" s="156"/>
      <c r="WQ16" s="156"/>
      <c r="WR16" s="156"/>
      <c r="WS16" s="156"/>
      <c r="WT16" s="156"/>
      <c r="WU16" s="156"/>
      <c r="WV16" s="156"/>
      <c r="WW16" s="156"/>
      <c r="WX16" s="156"/>
      <c r="WY16" s="156"/>
      <c r="WZ16" s="156"/>
      <c r="XA16" s="156"/>
      <c r="XB16" s="156"/>
      <c r="XC16" s="156"/>
      <c r="XD16" s="156"/>
      <c r="XE16" s="156"/>
      <c r="XF16" s="156"/>
      <c r="XG16" s="156"/>
      <c r="XH16" s="156"/>
      <c r="XI16" s="156"/>
      <c r="XJ16" s="156"/>
      <c r="XK16" s="156"/>
      <c r="XL16" s="156"/>
      <c r="XM16" s="156"/>
      <c r="XN16" s="156"/>
      <c r="XO16" s="156"/>
      <c r="XP16" s="156"/>
      <c r="XQ16" s="156"/>
      <c r="XR16" s="156"/>
      <c r="XS16" s="156"/>
      <c r="XT16" s="156"/>
      <c r="XU16" s="156"/>
      <c r="XV16" s="156"/>
      <c r="XW16" s="156"/>
      <c r="XX16" s="156"/>
      <c r="XY16" s="156"/>
      <c r="XZ16" s="156"/>
      <c r="YA16" s="156"/>
      <c r="YB16" s="156"/>
      <c r="YC16" s="156"/>
      <c r="YD16" s="156"/>
      <c r="YE16" s="156"/>
      <c r="YF16" s="156"/>
      <c r="YG16" s="156"/>
      <c r="YH16" s="156"/>
      <c r="YI16" s="156"/>
      <c r="YJ16" s="156"/>
      <c r="YK16" s="156"/>
      <c r="YL16" s="156"/>
      <c r="YM16" s="156"/>
      <c r="YN16" s="156"/>
      <c r="YO16" s="156"/>
      <c r="YP16" s="156"/>
      <c r="YQ16" s="156"/>
      <c r="YR16" s="156"/>
      <c r="YS16" s="156"/>
      <c r="YT16" s="156"/>
      <c r="YU16" s="156"/>
      <c r="YV16" s="156"/>
      <c r="YW16" s="156"/>
      <c r="YX16" s="156"/>
      <c r="YY16" s="156"/>
      <c r="YZ16" s="156"/>
      <c r="ZA16" s="156"/>
      <c r="ZB16" s="156"/>
      <c r="ZC16" s="156"/>
      <c r="ZD16" s="156"/>
      <c r="ZE16" s="156"/>
      <c r="ZF16" s="156"/>
      <c r="ZG16" s="156"/>
      <c r="ZH16" s="156"/>
      <c r="ZI16" s="156"/>
      <c r="ZJ16" s="156"/>
      <c r="ZK16" s="156"/>
      <c r="ZL16" s="156"/>
      <c r="ZM16" s="156"/>
      <c r="ZN16" s="156"/>
      <c r="ZO16" s="156"/>
      <c r="ZP16" s="156"/>
      <c r="ZQ16" s="156"/>
      <c r="ZR16" s="156"/>
      <c r="ZS16" s="156"/>
      <c r="ZT16" s="156"/>
      <c r="ZU16" s="156"/>
      <c r="ZV16" s="156"/>
      <c r="ZW16" s="156"/>
      <c r="ZX16" s="156"/>
      <c r="ZY16" s="156"/>
      <c r="ZZ16" s="156"/>
      <c r="AAA16" s="156"/>
      <c r="AAB16" s="156"/>
      <c r="AAC16" s="156"/>
      <c r="AAD16" s="156"/>
      <c r="AAE16" s="156"/>
      <c r="AAF16" s="156"/>
      <c r="AAG16" s="156"/>
      <c r="AAH16" s="156"/>
      <c r="AAI16" s="156"/>
      <c r="AAJ16" s="156"/>
      <c r="AAK16" s="156"/>
      <c r="AAL16" s="156"/>
      <c r="AAM16" s="156"/>
      <c r="AAN16" s="156"/>
      <c r="AAO16" s="156"/>
      <c r="AAP16" s="156"/>
      <c r="AAQ16" s="156"/>
      <c r="AAR16" s="156"/>
      <c r="AAS16" s="156"/>
      <c r="AAT16" s="156"/>
      <c r="AAU16" s="156"/>
      <c r="AAV16" s="156"/>
      <c r="AAW16" s="156"/>
      <c r="AAX16" s="156"/>
      <c r="AAY16" s="156"/>
      <c r="AAZ16" s="156"/>
      <c r="ABA16" s="156"/>
      <c r="ABB16" s="156"/>
      <c r="ABC16" s="156"/>
      <c r="ABD16" s="156"/>
      <c r="ABE16" s="156"/>
      <c r="ABF16" s="156"/>
      <c r="ABG16" s="156"/>
      <c r="ABH16" s="156"/>
      <c r="ABI16" s="156"/>
      <c r="ABJ16" s="156"/>
      <c r="ABK16" s="156"/>
      <c r="ABL16" s="156"/>
      <c r="ABM16" s="156"/>
      <c r="ABN16" s="156"/>
      <c r="ABO16" s="156"/>
      <c r="ABP16" s="156"/>
      <c r="ABQ16" s="156"/>
      <c r="ABR16" s="156"/>
      <c r="ABS16" s="156"/>
      <c r="ABT16" s="156"/>
      <c r="ABU16" s="156"/>
      <c r="ABV16" s="156"/>
      <c r="ABW16" s="156"/>
      <c r="ABX16" s="156"/>
      <c r="ABY16" s="156"/>
      <c r="ABZ16" s="156"/>
      <c r="ACA16" s="156"/>
      <c r="ACB16" s="156"/>
      <c r="ACC16" s="156"/>
      <c r="ACD16" s="156"/>
      <c r="ACE16" s="156"/>
      <c r="ACF16" s="156"/>
      <c r="ACG16" s="156"/>
      <c r="ACH16" s="156"/>
      <c r="ACI16" s="156"/>
      <c r="ACJ16" s="156"/>
      <c r="ACK16" s="156"/>
      <c r="ACL16" s="156"/>
      <c r="ACM16" s="156"/>
      <c r="ACN16" s="156"/>
      <c r="ACO16" s="156"/>
      <c r="ACP16" s="156"/>
      <c r="ACQ16" s="156"/>
      <c r="ACR16" s="156"/>
      <c r="ACS16" s="156"/>
      <c r="ACT16" s="156"/>
      <c r="ACU16" s="156"/>
      <c r="ACV16" s="156"/>
      <c r="ACW16" s="156"/>
      <c r="ACX16" s="156"/>
      <c r="ACY16" s="156"/>
      <c r="ACZ16" s="156"/>
      <c r="ADA16" s="156"/>
      <c r="ADB16" s="156"/>
      <c r="ADC16" s="156"/>
      <c r="ADD16" s="156"/>
      <c r="ADE16" s="156"/>
      <c r="ADF16" s="156"/>
      <c r="ADG16" s="156"/>
      <c r="ADH16" s="156"/>
      <c r="ADI16" s="156"/>
      <c r="ADJ16" s="156"/>
      <c r="ADK16" s="156"/>
      <c r="ADL16" s="156"/>
      <c r="ADM16" s="156"/>
      <c r="ADN16" s="156"/>
      <c r="ADO16" s="156"/>
      <c r="ADP16" s="156"/>
      <c r="ADQ16" s="156"/>
      <c r="ADR16" s="156"/>
      <c r="ADS16" s="156"/>
      <c r="ADT16" s="156"/>
      <c r="ADU16" s="156"/>
      <c r="ADV16" s="156"/>
      <c r="ADW16" s="156"/>
      <c r="ADX16" s="156"/>
      <c r="ADY16" s="156"/>
      <c r="ADZ16" s="156"/>
      <c r="AEA16" s="156"/>
      <c r="AEB16" s="156"/>
      <c r="AEC16" s="156"/>
      <c r="AED16" s="156"/>
      <c r="AEE16" s="156"/>
      <c r="AEF16" s="156"/>
      <c r="AEG16" s="156"/>
      <c r="AEH16" s="156"/>
      <c r="AEI16" s="156"/>
      <c r="AEJ16" s="156"/>
      <c r="AEK16" s="156"/>
      <c r="AEL16" s="156"/>
      <c r="AEM16" s="156"/>
      <c r="AEN16" s="156"/>
      <c r="AEO16" s="156"/>
      <c r="AEP16" s="156"/>
      <c r="AEQ16" s="156"/>
      <c r="AER16" s="156"/>
      <c r="AES16" s="156"/>
      <c r="AET16" s="156"/>
      <c r="AEU16" s="156"/>
      <c r="AEV16" s="156"/>
      <c r="AEW16" s="156"/>
      <c r="AEX16" s="156"/>
      <c r="AEY16" s="156"/>
      <c r="AEZ16" s="156"/>
      <c r="AFA16" s="156"/>
      <c r="AFB16" s="156"/>
      <c r="AFC16" s="156"/>
      <c r="AFD16" s="156"/>
      <c r="AFE16" s="156"/>
      <c r="AFF16" s="156"/>
      <c r="AFG16" s="156"/>
      <c r="AFH16" s="156"/>
      <c r="AFI16" s="156"/>
      <c r="AFJ16" s="156"/>
      <c r="AFK16" s="156"/>
      <c r="AFL16" s="156"/>
      <c r="AFM16" s="156"/>
      <c r="AFN16" s="156"/>
      <c r="AFO16" s="156"/>
      <c r="AFP16" s="156"/>
      <c r="AFQ16" s="156"/>
      <c r="AFR16" s="156"/>
      <c r="AFS16" s="156"/>
      <c r="AFT16" s="156"/>
      <c r="AFU16" s="156"/>
      <c r="AFV16" s="156"/>
      <c r="AFW16" s="156"/>
      <c r="AFX16" s="156"/>
      <c r="AFY16" s="156"/>
      <c r="AFZ16" s="156"/>
      <c r="AGA16" s="156"/>
      <c r="AGB16" s="156"/>
      <c r="AGC16" s="156"/>
      <c r="AGD16" s="156"/>
      <c r="AGE16" s="156"/>
      <c r="AGF16" s="156"/>
      <c r="AGG16" s="156"/>
      <c r="AGH16" s="156"/>
      <c r="AGI16" s="156"/>
      <c r="AGJ16" s="156"/>
      <c r="AGK16" s="156"/>
      <c r="AGL16" s="156"/>
      <c r="AGM16" s="156"/>
      <c r="AGN16" s="156"/>
      <c r="AGO16" s="156"/>
      <c r="AGP16" s="156"/>
      <c r="AGQ16" s="156"/>
      <c r="AGR16" s="156"/>
      <c r="AGS16" s="156"/>
      <c r="AGT16" s="156"/>
      <c r="AGU16" s="156"/>
      <c r="AGV16" s="156"/>
      <c r="AGW16" s="156"/>
      <c r="AGX16" s="156"/>
      <c r="AGY16" s="156"/>
      <c r="AGZ16" s="156"/>
      <c r="AHA16" s="156"/>
      <c r="AHB16" s="156"/>
      <c r="AHC16" s="156"/>
      <c r="AHD16" s="156"/>
      <c r="AHE16" s="156"/>
      <c r="AHF16" s="156"/>
      <c r="AHG16" s="156"/>
      <c r="AHH16" s="156"/>
      <c r="AHI16" s="156"/>
      <c r="AHJ16" s="156"/>
      <c r="AHK16" s="156"/>
      <c r="AHL16" s="156"/>
      <c r="AHM16" s="156"/>
      <c r="AHN16" s="156"/>
      <c r="AHO16" s="156"/>
      <c r="AHP16" s="156"/>
      <c r="AHQ16" s="156"/>
      <c r="AHR16" s="156"/>
      <c r="AHS16" s="156"/>
      <c r="AHT16" s="156"/>
      <c r="AHU16" s="156"/>
      <c r="AHV16" s="156"/>
      <c r="AHW16" s="156"/>
      <c r="AHX16" s="156"/>
      <c r="AHY16" s="156"/>
      <c r="AHZ16" s="156"/>
      <c r="AIA16" s="156"/>
      <c r="AIB16" s="156"/>
      <c r="AIC16" s="156"/>
      <c r="AID16" s="156"/>
      <c r="AIE16" s="156"/>
      <c r="AIF16" s="156"/>
      <c r="AIG16" s="156"/>
      <c r="AIH16" s="156"/>
      <c r="AII16" s="156"/>
      <c r="AIJ16" s="156"/>
      <c r="AIK16" s="156"/>
      <c r="AIL16" s="156"/>
      <c r="AIM16" s="156"/>
      <c r="AIN16" s="156"/>
      <c r="AIO16" s="156"/>
      <c r="AIP16" s="156"/>
      <c r="AIQ16" s="156"/>
      <c r="AIR16" s="156"/>
      <c r="AIS16" s="156"/>
      <c r="AIT16" s="156"/>
      <c r="AIU16" s="156"/>
      <c r="AIV16" s="156"/>
      <c r="AIW16" s="156"/>
      <c r="AIX16" s="156"/>
      <c r="AIY16" s="156"/>
      <c r="AIZ16" s="156"/>
      <c r="AJA16" s="156"/>
      <c r="AJB16" s="156"/>
      <c r="AJC16" s="156"/>
      <c r="AJD16" s="156"/>
      <c r="AJE16" s="156"/>
      <c r="AJF16" s="156"/>
      <c r="AJG16" s="156"/>
      <c r="AJH16" s="156"/>
      <c r="AJI16" s="156"/>
      <c r="AJJ16" s="156"/>
      <c r="AJK16" s="156"/>
      <c r="AJL16" s="156"/>
      <c r="AJM16" s="156"/>
      <c r="AJN16" s="156"/>
      <c r="AJO16" s="156"/>
      <c r="AJP16" s="156"/>
      <c r="AJQ16" s="156"/>
      <c r="AJR16" s="156"/>
      <c r="AJS16" s="156"/>
      <c r="AJT16" s="156"/>
      <c r="AJU16" s="156"/>
      <c r="AJV16" s="156"/>
      <c r="AJW16" s="156"/>
      <c r="AJX16" s="156"/>
      <c r="AJY16" s="156"/>
      <c r="AJZ16" s="156"/>
      <c r="AKA16" s="156"/>
      <c r="AKB16" s="156"/>
      <c r="AKC16" s="156"/>
      <c r="AKD16" s="156"/>
      <c r="AKE16" s="156"/>
      <c r="AKF16" s="156"/>
      <c r="AKG16" s="156"/>
      <c r="AKH16" s="156"/>
      <c r="AKI16" s="156"/>
      <c r="AKJ16" s="156"/>
      <c r="AKK16" s="156"/>
      <c r="AKL16" s="156"/>
      <c r="AKM16" s="156"/>
      <c r="AKN16" s="156"/>
      <c r="AKO16" s="156"/>
      <c r="AKP16" s="156"/>
      <c r="AKQ16" s="156"/>
      <c r="AKR16" s="156"/>
      <c r="AKS16" s="156"/>
      <c r="AKT16" s="156"/>
      <c r="AKU16" s="156"/>
      <c r="AKV16" s="156"/>
      <c r="AKW16" s="156"/>
      <c r="AKX16" s="156"/>
      <c r="AKY16" s="156"/>
      <c r="AKZ16" s="156"/>
      <c r="ALA16" s="156"/>
      <c r="ALB16" s="156"/>
      <c r="ALC16" s="156"/>
      <c r="ALD16" s="156"/>
      <c r="ALE16" s="156"/>
      <c r="ALF16" s="156"/>
      <c r="ALG16" s="156"/>
      <c r="ALH16" s="156"/>
      <c r="ALI16" s="156"/>
      <c r="ALJ16" s="156"/>
      <c r="ALK16" s="156"/>
      <c r="ALL16" s="156"/>
      <c r="ALM16" s="156"/>
      <c r="ALN16" s="156"/>
      <c r="ALO16" s="156"/>
      <c r="ALP16" s="156"/>
      <c r="ALQ16" s="156"/>
      <c r="ALR16" s="156"/>
      <c r="ALS16" s="156"/>
      <c r="ALT16" s="156"/>
      <c r="ALU16" s="156"/>
      <c r="ALV16" s="156"/>
      <c r="ALW16" s="156"/>
      <c r="ALX16" s="156"/>
      <c r="ALY16" s="156"/>
      <c r="ALZ16" s="156"/>
      <c r="AMA16" s="156"/>
      <c r="AMB16" s="156"/>
      <c r="AMC16" s="156"/>
      <c r="AMD16" s="156"/>
      <c r="AME16" s="156"/>
      <c r="AMF16" s="156"/>
      <c r="AMG16" s="156"/>
      <c r="AMH16" s="156"/>
      <c r="AMI16" s="156"/>
      <c r="AMJ16" s="156"/>
      <c r="AMK16" s="156"/>
      <c r="AML16" s="156"/>
      <c r="AMM16" s="156"/>
      <c r="AMN16" s="156"/>
      <c r="AMO16" s="156"/>
      <c r="AMP16" s="156"/>
      <c r="AMQ16" s="156"/>
      <c r="AMR16" s="156"/>
      <c r="AMS16" s="156"/>
      <c r="AMT16" s="156"/>
      <c r="AMU16" s="156"/>
      <c r="AMV16" s="156"/>
      <c r="AMW16" s="156"/>
      <c r="AMX16" s="156"/>
      <c r="AMY16" s="156"/>
      <c r="AMZ16" s="156"/>
      <c r="ANA16" s="156"/>
      <c r="ANB16" s="156"/>
      <c r="ANC16" s="156"/>
      <c r="AND16" s="156"/>
      <c r="ANE16" s="156"/>
      <c r="ANF16" s="156"/>
      <c r="ANG16" s="156"/>
      <c r="ANH16" s="156"/>
      <c r="ANI16" s="156"/>
      <c r="ANJ16" s="156"/>
      <c r="ANK16" s="156"/>
      <c r="ANL16" s="156"/>
      <c r="ANM16" s="156"/>
      <c r="ANN16" s="156"/>
      <c r="ANO16" s="156"/>
      <c r="ANP16" s="156"/>
      <c r="ANQ16" s="156"/>
      <c r="ANR16" s="156"/>
      <c r="ANS16" s="156"/>
      <c r="ANT16" s="156"/>
      <c r="ANU16" s="156"/>
      <c r="ANV16" s="156"/>
      <c r="ANW16" s="156"/>
      <c r="ANX16" s="156"/>
      <c r="ANY16" s="156"/>
      <c r="ANZ16" s="156"/>
      <c r="AOA16" s="156"/>
      <c r="AOB16" s="156"/>
      <c r="AOC16" s="156"/>
      <c r="AOD16" s="156"/>
      <c r="AOE16" s="156"/>
      <c r="AOF16" s="156"/>
      <c r="AOG16" s="156"/>
      <c r="AOH16" s="156"/>
      <c r="AOI16" s="156"/>
      <c r="AOJ16" s="156"/>
      <c r="AOK16" s="156"/>
      <c r="AOL16" s="156"/>
      <c r="AOM16" s="156"/>
      <c r="AON16" s="156"/>
      <c r="AOO16" s="156"/>
      <c r="AOP16" s="156"/>
      <c r="AOQ16" s="156"/>
      <c r="AOR16" s="156"/>
      <c r="AOS16" s="156"/>
      <c r="AOT16" s="156"/>
      <c r="AOU16" s="156"/>
      <c r="AOV16" s="156"/>
      <c r="AOW16" s="156"/>
      <c r="AOX16" s="156"/>
      <c r="AOY16" s="156"/>
      <c r="AOZ16" s="156"/>
      <c r="APA16" s="156"/>
      <c r="APB16" s="156"/>
      <c r="APC16" s="156"/>
      <c r="APD16" s="156"/>
      <c r="APE16" s="156"/>
      <c r="APF16" s="156"/>
      <c r="APG16" s="156"/>
      <c r="APH16" s="156"/>
      <c r="API16" s="156"/>
      <c r="APJ16" s="156"/>
      <c r="APK16" s="156"/>
      <c r="APL16" s="156"/>
      <c r="APM16" s="156"/>
      <c r="APN16" s="156"/>
      <c r="APO16" s="156"/>
      <c r="APP16" s="156"/>
      <c r="APQ16" s="156"/>
      <c r="APR16" s="156"/>
      <c r="APS16" s="156"/>
      <c r="APT16" s="156"/>
      <c r="APU16" s="156"/>
      <c r="APV16" s="156"/>
      <c r="APW16" s="156"/>
      <c r="APX16" s="156"/>
      <c r="APY16" s="156"/>
      <c r="APZ16" s="156"/>
      <c r="AQA16" s="156"/>
      <c r="AQB16" s="156"/>
      <c r="AQC16" s="156"/>
      <c r="AQD16" s="156"/>
      <c r="AQE16" s="156"/>
      <c r="AQF16" s="156"/>
      <c r="AQG16" s="156"/>
      <c r="AQH16" s="156"/>
      <c r="AQI16" s="156"/>
      <c r="AQJ16" s="156"/>
      <c r="AQK16" s="156"/>
      <c r="AQL16" s="156"/>
      <c r="AQM16" s="156"/>
      <c r="AQN16" s="156"/>
      <c r="AQO16" s="156"/>
      <c r="AQP16" s="156"/>
      <c r="AQQ16" s="156"/>
      <c r="AQR16" s="156"/>
      <c r="AQS16" s="156"/>
      <c r="AQT16" s="156"/>
      <c r="AQU16" s="156"/>
      <c r="AQV16" s="156"/>
      <c r="AQW16" s="156"/>
      <c r="AQX16" s="156"/>
      <c r="AQY16" s="156"/>
      <c r="AQZ16" s="156"/>
      <c r="ARA16" s="156"/>
      <c r="ARB16" s="156"/>
      <c r="ARC16" s="156"/>
      <c r="ARD16" s="156"/>
      <c r="ARE16" s="156"/>
      <c r="ARF16" s="156"/>
      <c r="ARG16" s="156"/>
      <c r="ARH16" s="156"/>
      <c r="ARI16" s="156"/>
      <c r="ARJ16" s="156"/>
      <c r="ARK16" s="156"/>
      <c r="ARL16" s="156"/>
      <c r="ARM16" s="156"/>
      <c r="ARN16" s="156"/>
      <c r="ARO16" s="156"/>
      <c r="ARP16" s="156"/>
      <c r="ARQ16" s="156"/>
      <c r="ARR16" s="156"/>
      <c r="ARS16" s="156"/>
      <c r="ART16" s="156"/>
      <c r="ARU16" s="156"/>
      <c r="ARV16" s="156"/>
      <c r="ARW16" s="156"/>
      <c r="ARX16" s="156"/>
      <c r="ARY16" s="156"/>
      <c r="ARZ16" s="156"/>
      <c r="ASA16" s="156"/>
      <c r="ASB16" s="156"/>
      <c r="ASC16" s="156"/>
      <c r="ASD16" s="156"/>
      <c r="ASE16" s="156"/>
      <c r="ASF16" s="156"/>
      <c r="ASG16" s="156"/>
      <c r="ASH16" s="156"/>
      <c r="ASI16" s="156"/>
      <c r="ASJ16" s="156"/>
      <c r="ASK16" s="156"/>
      <c r="ASL16" s="156"/>
      <c r="ASM16" s="156"/>
      <c r="ASN16" s="156"/>
      <c r="ASO16" s="156"/>
      <c r="ASP16" s="156"/>
      <c r="ASQ16" s="156"/>
      <c r="ASR16" s="156"/>
      <c r="ASS16" s="156"/>
      <c r="AST16" s="156"/>
      <c r="ASU16" s="156"/>
      <c r="ASV16" s="156"/>
      <c r="ASW16" s="156"/>
      <c r="ASX16" s="156"/>
      <c r="ASY16" s="156"/>
      <c r="ASZ16" s="156"/>
      <c r="ATA16" s="156"/>
      <c r="ATB16" s="156"/>
      <c r="ATC16" s="156"/>
      <c r="ATD16" s="156"/>
      <c r="ATE16" s="156"/>
      <c r="ATF16" s="156"/>
      <c r="ATG16" s="156"/>
      <c r="ATH16" s="156"/>
      <c r="ATI16" s="156"/>
      <c r="ATJ16" s="156"/>
      <c r="ATK16" s="156"/>
      <c r="ATL16" s="156"/>
      <c r="ATM16" s="156"/>
      <c r="ATN16" s="156"/>
      <c r="ATO16" s="156"/>
      <c r="ATP16" s="156"/>
      <c r="ATQ16" s="156"/>
      <c r="ATR16" s="156"/>
      <c r="ATS16" s="156"/>
      <c r="ATT16" s="156"/>
      <c r="ATU16" s="156"/>
      <c r="ATV16" s="156"/>
      <c r="ATW16" s="156"/>
      <c r="ATX16" s="156"/>
      <c r="ATY16" s="156"/>
      <c r="ATZ16" s="156"/>
      <c r="AUA16" s="156"/>
      <c r="AUB16" s="156"/>
      <c r="AUC16" s="156"/>
      <c r="AUD16" s="156"/>
      <c r="AUE16" s="156"/>
      <c r="AUF16" s="156"/>
      <c r="AUG16" s="156"/>
      <c r="AUH16" s="156"/>
      <c r="AUI16" s="156"/>
      <c r="AUJ16" s="156"/>
      <c r="AUK16" s="156"/>
      <c r="AUL16" s="156"/>
      <c r="AUM16" s="156"/>
      <c r="AUN16" s="156"/>
      <c r="AUO16" s="156"/>
      <c r="AUP16" s="156"/>
      <c r="AUQ16" s="156"/>
      <c r="AUR16" s="156"/>
      <c r="AUS16" s="156"/>
      <c r="AUT16" s="156"/>
      <c r="AUU16" s="156"/>
      <c r="AUV16" s="156"/>
      <c r="AUW16" s="156"/>
      <c r="AUX16" s="156"/>
      <c r="AUY16" s="156"/>
      <c r="AUZ16" s="156"/>
      <c r="AVA16" s="156"/>
      <c r="AVB16" s="156"/>
      <c r="AVC16" s="156"/>
      <c r="AVD16" s="156"/>
      <c r="AVE16" s="156"/>
      <c r="AVF16" s="156"/>
      <c r="AVG16" s="156"/>
      <c r="AVH16" s="156"/>
      <c r="AVI16" s="156"/>
      <c r="AVJ16" s="156"/>
      <c r="AVK16" s="156"/>
      <c r="AVL16" s="156"/>
      <c r="AVM16" s="156"/>
      <c r="AVN16" s="156"/>
      <c r="AVO16" s="156"/>
      <c r="AVP16" s="156"/>
      <c r="AVQ16" s="156"/>
      <c r="AVR16" s="156"/>
      <c r="AVS16" s="156"/>
      <c r="AVT16" s="156"/>
      <c r="AVU16" s="156"/>
      <c r="AVV16" s="156"/>
      <c r="AVW16" s="156"/>
      <c r="AVX16" s="156"/>
      <c r="AVY16" s="156"/>
      <c r="AVZ16" s="156"/>
      <c r="AWA16" s="156"/>
      <c r="AWB16" s="156"/>
      <c r="AWC16" s="156"/>
      <c r="AWD16" s="156"/>
      <c r="AWE16" s="156"/>
      <c r="AWF16" s="156"/>
      <c r="AWG16" s="156"/>
      <c r="AWH16" s="156"/>
      <c r="AWI16" s="156"/>
      <c r="AWJ16" s="156"/>
      <c r="AWK16" s="156"/>
      <c r="AWL16" s="156"/>
      <c r="AWM16" s="156"/>
      <c r="AWN16" s="156"/>
      <c r="AWO16" s="156"/>
      <c r="AWP16" s="156"/>
      <c r="AWQ16" s="156"/>
      <c r="AWR16" s="156"/>
      <c r="AWS16" s="156"/>
      <c r="AWT16" s="156"/>
      <c r="AWU16" s="156"/>
      <c r="AWV16" s="156"/>
      <c r="AWW16" s="156"/>
      <c r="AWX16" s="156"/>
      <c r="AWY16" s="156"/>
      <c r="AWZ16" s="156"/>
      <c r="AXA16" s="156"/>
      <c r="AXB16" s="156"/>
      <c r="AXC16" s="156"/>
      <c r="AXD16" s="156"/>
      <c r="AXE16" s="156"/>
      <c r="AXF16" s="156"/>
      <c r="AXG16" s="156"/>
      <c r="AXH16" s="156"/>
      <c r="AXI16" s="156"/>
      <c r="AXJ16" s="156"/>
      <c r="AXK16" s="156"/>
      <c r="AXL16" s="156"/>
      <c r="AXM16" s="156"/>
      <c r="AXN16" s="156"/>
      <c r="AXO16" s="156"/>
      <c r="AXP16" s="156"/>
      <c r="AXQ16" s="156"/>
      <c r="AXR16" s="156"/>
      <c r="AXS16" s="156"/>
      <c r="AXT16" s="156"/>
      <c r="AXU16" s="156"/>
      <c r="AXV16" s="156"/>
      <c r="AXW16" s="156"/>
      <c r="AXX16" s="156"/>
      <c r="AXY16" s="156"/>
      <c r="AXZ16" s="156"/>
      <c r="AYA16" s="156"/>
      <c r="AYB16" s="156"/>
      <c r="AYC16" s="156"/>
      <c r="AYD16" s="156"/>
      <c r="AYE16" s="156"/>
      <c r="AYF16" s="156"/>
      <c r="AYG16" s="156"/>
      <c r="AYH16" s="156"/>
      <c r="AYI16" s="156"/>
      <c r="AYJ16" s="156"/>
      <c r="AYK16" s="156"/>
      <c r="AYL16" s="156"/>
      <c r="AYM16" s="156"/>
      <c r="AYN16" s="156"/>
      <c r="AYO16" s="156"/>
      <c r="AYP16" s="156"/>
      <c r="AYQ16" s="156"/>
      <c r="AYR16" s="156"/>
      <c r="AYS16" s="156"/>
      <c r="AYT16" s="156"/>
      <c r="AYU16" s="156"/>
      <c r="AYV16" s="156"/>
      <c r="AYW16" s="156"/>
      <c r="AYX16" s="156"/>
      <c r="AYY16" s="156"/>
      <c r="AYZ16" s="156"/>
      <c r="AZA16" s="156"/>
      <c r="AZB16" s="156"/>
      <c r="AZC16" s="156"/>
      <c r="AZD16" s="156"/>
      <c r="AZE16" s="156"/>
      <c r="AZF16" s="156"/>
      <c r="AZG16" s="156"/>
      <c r="AZH16" s="156"/>
      <c r="AZI16" s="156"/>
      <c r="AZJ16" s="156"/>
      <c r="AZK16" s="156"/>
      <c r="AZL16" s="156"/>
      <c r="AZM16" s="156"/>
      <c r="AZN16" s="156"/>
      <c r="AZO16" s="156"/>
      <c r="AZP16" s="156"/>
      <c r="AZQ16" s="156"/>
      <c r="AZR16" s="156"/>
      <c r="AZS16" s="156"/>
      <c r="AZT16" s="156"/>
      <c r="AZU16" s="156"/>
      <c r="AZV16" s="156"/>
      <c r="AZW16" s="156"/>
      <c r="AZX16" s="156"/>
      <c r="AZY16" s="156"/>
      <c r="AZZ16" s="156"/>
      <c r="BAA16" s="156"/>
      <c r="BAB16" s="156"/>
      <c r="BAC16" s="156"/>
      <c r="BAD16" s="156"/>
      <c r="BAE16" s="156"/>
      <c r="BAF16" s="156"/>
      <c r="BAG16" s="156"/>
      <c r="BAH16" s="156"/>
      <c r="BAI16" s="156"/>
      <c r="BAJ16" s="156"/>
      <c r="BAK16" s="156"/>
      <c r="BAL16" s="156"/>
      <c r="BAM16" s="156"/>
      <c r="BAN16" s="156"/>
      <c r="BAO16" s="156"/>
      <c r="BAP16" s="156"/>
      <c r="BAQ16" s="156"/>
      <c r="BAR16" s="156"/>
      <c r="BAS16" s="156"/>
      <c r="BAT16" s="156"/>
      <c r="BAU16" s="156"/>
      <c r="BAV16" s="156"/>
      <c r="BAW16" s="156"/>
      <c r="BAX16" s="156"/>
      <c r="BAY16" s="156"/>
      <c r="BAZ16" s="156"/>
      <c r="BBA16" s="156"/>
      <c r="BBB16" s="156"/>
      <c r="BBC16" s="156"/>
      <c r="BBD16" s="156"/>
      <c r="BBE16" s="156"/>
      <c r="BBF16" s="156"/>
      <c r="BBG16" s="156"/>
      <c r="BBH16" s="156"/>
      <c r="BBI16" s="156"/>
      <c r="BBJ16" s="156"/>
      <c r="BBK16" s="156"/>
      <c r="BBL16" s="156"/>
      <c r="BBM16" s="156"/>
      <c r="BBN16" s="156"/>
      <c r="BBO16" s="156"/>
      <c r="BBP16" s="156"/>
      <c r="BBQ16" s="156"/>
      <c r="BBR16" s="156"/>
      <c r="BBS16" s="156"/>
      <c r="BBT16" s="156"/>
      <c r="BBU16" s="156"/>
      <c r="BBV16" s="156"/>
      <c r="BBW16" s="156"/>
      <c r="BBX16" s="156"/>
      <c r="BBY16" s="156"/>
      <c r="BBZ16" s="156"/>
      <c r="BCA16" s="156"/>
      <c r="BCB16" s="156"/>
      <c r="BCC16" s="156"/>
      <c r="BCD16" s="156"/>
      <c r="BCE16" s="156"/>
      <c r="BCF16" s="156"/>
      <c r="BCG16" s="156"/>
      <c r="BCH16" s="156"/>
      <c r="BCI16" s="156"/>
      <c r="BCJ16" s="156"/>
      <c r="BCK16" s="156"/>
      <c r="BCL16" s="156"/>
      <c r="BCM16" s="156"/>
      <c r="BCN16" s="156"/>
      <c r="BCO16" s="156"/>
      <c r="BCP16" s="156"/>
      <c r="BCQ16" s="156"/>
      <c r="BCR16" s="156"/>
      <c r="BCS16" s="156"/>
      <c r="BCT16" s="156"/>
      <c r="BCU16" s="156"/>
      <c r="BCV16" s="156"/>
      <c r="BCW16" s="156"/>
      <c r="BCX16" s="156"/>
      <c r="BCY16" s="156"/>
      <c r="BCZ16" s="156"/>
      <c r="BDA16" s="156"/>
      <c r="BDB16" s="156"/>
      <c r="BDC16" s="156"/>
      <c r="BDD16" s="156"/>
      <c r="BDE16" s="156"/>
      <c r="BDF16" s="156"/>
      <c r="BDG16" s="156"/>
      <c r="BDH16" s="156"/>
      <c r="BDI16" s="156"/>
      <c r="BDJ16" s="156"/>
      <c r="BDK16" s="156"/>
      <c r="BDL16" s="156"/>
      <c r="BDM16" s="156"/>
      <c r="BDN16" s="156"/>
      <c r="BDO16" s="156"/>
      <c r="BDP16" s="156"/>
      <c r="BDQ16" s="156"/>
      <c r="BDR16" s="156"/>
      <c r="BDS16" s="156"/>
      <c r="BDT16" s="156"/>
      <c r="BDU16" s="156"/>
      <c r="BDV16" s="156"/>
      <c r="BDW16" s="156"/>
      <c r="BDX16" s="156"/>
      <c r="BDY16" s="156"/>
      <c r="BDZ16" s="156"/>
      <c r="BEA16" s="156"/>
      <c r="BEB16" s="156"/>
      <c r="BEC16" s="156"/>
      <c r="BED16" s="156"/>
      <c r="BEE16" s="156"/>
      <c r="BEF16" s="156"/>
      <c r="BEG16" s="156"/>
      <c r="BEH16" s="156"/>
      <c r="BEI16" s="156"/>
      <c r="BEJ16" s="156"/>
      <c r="BEK16" s="156"/>
      <c r="BEL16" s="156"/>
      <c r="BEM16" s="156"/>
      <c r="BEN16" s="156"/>
      <c r="BEO16" s="156"/>
      <c r="BEP16" s="156"/>
      <c r="BEQ16" s="156"/>
      <c r="BER16" s="156"/>
      <c r="BES16" s="156"/>
      <c r="BET16" s="156"/>
      <c r="BEU16" s="156"/>
      <c r="BEV16" s="156"/>
      <c r="BEW16" s="156"/>
      <c r="BEX16" s="156"/>
      <c r="BEY16" s="156"/>
      <c r="BEZ16" s="156"/>
      <c r="BFA16" s="156"/>
      <c r="BFB16" s="156"/>
      <c r="BFC16" s="156"/>
      <c r="BFD16" s="156"/>
      <c r="BFE16" s="156"/>
      <c r="BFF16" s="156"/>
      <c r="BFG16" s="156"/>
      <c r="BFH16" s="156"/>
      <c r="BFI16" s="156"/>
      <c r="BFJ16" s="156"/>
      <c r="BFK16" s="156"/>
      <c r="BFL16" s="156"/>
      <c r="BFM16" s="156"/>
      <c r="BFN16" s="156"/>
      <c r="BFO16" s="156"/>
      <c r="BFP16" s="156"/>
      <c r="BFQ16" s="156"/>
      <c r="BFR16" s="156"/>
      <c r="BFS16" s="156"/>
      <c r="BFT16" s="156"/>
      <c r="BFU16" s="156"/>
      <c r="BFV16" s="156"/>
      <c r="BFW16" s="156"/>
      <c r="BFX16" s="156"/>
      <c r="BFY16" s="156"/>
      <c r="BFZ16" s="156"/>
      <c r="BGA16" s="156"/>
      <c r="BGB16" s="156"/>
      <c r="BGC16" s="156"/>
      <c r="BGD16" s="156"/>
      <c r="BGE16" s="156"/>
      <c r="BGF16" s="156"/>
      <c r="BGG16" s="156"/>
      <c r="BGH16" s="156"/>
      <c r="BGI16" s="156"/>
      <c r="BGJ16" s="156"/>
      <c r="BGK16" s="156"/>
      <c r="BGL16" s="156"/>
      <c r="BGM16" s="156"/>
      <c r="BGN16" s="156"/>
      <c r="BGO16" s="156"/>
      <c r="BGP16" s="156"/>
      <c r="BGQ16" s="156"/>
      <c r="BGR16" s="156"/>
      <c r="BGS16" s="156"/>
      <c r="BGT16" s="156"/>
      <c r="BGU16" s="156"/>
      <c r="BGV16" s="156"/>
      <c r="BGW16" s="156"/>
      <c r="BGX16" s="156"/>
      <c r="BGY16" s="156"/>
      <c r="BGZ16" s="156"/>
      <c r="BHA16" s="156"/>
      <c r="BHB16" s="156"/>
      <c r="BHC16" s="156"/>
      <c r="BHD16" s="156"/>
      <c r="BHE16" s="156"/>
      <c r="BHF16" s="156"/>
      <c r="BHG16" s="156"/>
      <c r="BHH16" s="156"/>
      <c r="BHI16" s="156"/>
      <c r="BHJ16" s="156"/>
      <c r="BHK16" s="156"/>
      <c r="BHL16" s="156"/>
      <c r="BHM16" s="156"/>
      <c r="BHN16" s="156"/>
      <c r="BHO16" s="156"/>
      <c r="BHP16" s="156"/>
      <c r="BHQ16" s="156"/>
      <c r="BHR16" s="156"/>
      <c r="BHS16" s="156"/>
      <c r="BHT16" s="156"/>
      <c r="BHU16" s="156"/>
      <c r="BHV16" s="156"/>
      <c r="BHW16" s="156"/>
      <c r="BHX16" s="156"/>
      <c r="BHY16" s="156"/>
      <c r="BHZ16" s="156"/>
      <c r="BIA16" s="156"/>
      <c r="BIB16" s="156"/>
      <c r="BIC16" s="156"/>
      <c r="BID16" s="156"/>
      <c r="BIE16" s="156"/>
      <c r="BIF16" s="156"/>
      <c r="BIG16" s="156"/>
      <c r="BIH16" s="156"/>
      <c r="BII16" s="156"/>
      <c r="BIJ16" s="156"/>
      <c r="BIK16" s="156"/>
      <c r="BIL16" s="156"/>
      <c r="BIM16" s="156"/>
      <c r="BIN16" s="156"/>
      <c r="BIO16" s="156"/>
      <c r="BIP16" s="156"/>
      <c r="BIQ16" s="156"/>
      <c r="BIR16" s="156"/>
      <c r="BIS16" s="156"/>
      <c r="BIT16" s="156"/>
      <c r="BIU16" s="156"/>
      <c r="BIV16" s="156"/>
      <c r="BIW16" s="156"/>
      <c r="BIX16" s="156"/>
      <c r="BIY16" s="156"/>
      <c r="BIZ16" s="156"/>
      <c r="BJA16" s="156"/>
      <c r="BJB16" s="156"/>
      <c r="BJC16" s="156"/>
      <c r="BJD16" s="156"/>
      <c r="BJE16" s="156"/>
      <c r="BJF16" s="156"/>
      <c r="BJG16" s="156"/>
      <c r="BJH16" s="156"/>
      <c r="BJI16" s="156"/>
      <c r="BJJ16" s="156"/>
      <c r="BJK16" s="156"/>
      <c r="BJL16" s="156"/>
      <c r="BJM16" s="156"/>
      <c r="BJN16" s="156"/>
      <c r="BJO16" s="156"/>
      <c r="BJP16" s="156"/>
      <c r="BJQ16" s="156"/>
      <c r="BJR16" s="156"/>
      <c r="BJS16" s="156"/>
      <c r="BJT16" s="156"/>
      <c r="BJU16" s="156"/>
      <c r="BJV16" s="156"/>
      <c r="BJW16" s="156"/>
      <c r="BJX16" s="156"/>
      <c r="BJY16" s="156"/>
      <c r="BJZ16" s="156"/>
      <c r="BKA16" s="156"/>
      <c r="BKB16" s="156"/>
      <c r="BKC16" s="156"/>
      <c r="BKD16" s="156"/>
      <c r="BKE16" s="156"/>
      <c r="BKF16" s="156"/>
      <c r="BKG16" s="156"/>
      <c r="BKH16" s="156"/>
      <c r="BKI16" s="156"/>
      <c r="BKJ16" s="156"/>
      <c r="BKK16" s="156"/>
      <c r="BKL16" s="156"/>
      <c r="BKM16" s="156"/>
      <c r="BKN16" s="156"/>
      <c r="BKO16" s="156"/>
      <c r="BKP16" s="156"/>
      <c r="BKQ16" s="156"/>
      <c r="BKR16" s="156"/>
      <c r="BKS16" s="156"/>
      <c r="BKT16" s="156"/>
      <c r="BKU16" s="156"/>
      <c r="BKV16" s="156"/>
      <c r="BKW16" s="156"/>
      <c r="BKX16" s="156"/>
      <c r="BKY16" s="156"/>
      <c r="BKZ16" s="156"/>
      <c r="BLA16" s="156"/>
      <c r="BLB16" s="156"/>
      <c r="BLC16" s="156"/>
      <c r="BLD16" s="156"/>
      <c r="BLE16" s="156"/>
      <c r="BLF16" s="156"/>
      <c r="BLG16" s="156"/>
      <c r="BLH16" s="156"/>
      <c r="BLI16" s="156"/>
      <c r="BLJ16" s="156"/>
      <c r="BLK16" s="156"/>
      <c r="BLL16" s="156"/>
      <c r="BLM16" s="156"/>
      <c r="BLN16" s="156"/>
      <c r="BLO16" s="156"/>
      <c r="BLP16" s="156"/>
      <c r="BLQ16" s="156"/>
      <c r="BLR16" s="156"/>
      <c r="BLS16" s="156"/>
      <c r="BLT16" s="156"/>
      <c r="BLU16" s="156"/>
      <c r="BLV16" s="156"/>
      <c r="BLW16" s="156"/>
      <c r="BLX16" s="156"/>
      <c r="BLY16" s="156"/>
      <c r="BLZ16" s="156"/>
      <c r="BMA16" s="156"/>
      <c r="BMB16" s="156"/>
      <c r="BMC16" s="156"/>
      <c r="BMD16" s="156"/>
      <c r="BME16" s="156"/>
      <c r="BMF16" s="156"/>
      <c r="BMG16" s="156"/>
      <c r="BMH16" s="156"/>
      <c r="BMI16" s="156"/>
      <c r="BMJ16" s="156"/>
      <c r="BMK16" s="156"/>
      <c r="BML16" s="156"/>
      <c r="BMM16" s="156"/>
      <c r="BMN16" s="156"/>
      <c r="BMO16" s="156"/>
      <c r="BMP16" s="156"/>
      <c r="BMQ16" s="156"/>
      <c r="BMR16" s="156"/>
      <c r="BMS16" s="156"/>
      <c r="BMT16" s="156"/>
      <c r="BMU16" s="156"/>
      <c r="BMV16" s="156"/>
      <c r="BMW16" s="156"/>
      <c r="BMX16" s="156"/>
      <c r="BMY16" s="156"/>
      <c r="BMZ16" s="156"/>
      <c r="BNA16" s="156"/>
      <c r="BNB16" s="156"/>
      <c r="BNC16" s="156"/>
      <c r="BND16" s="156"/>
      <c r="BNE16" s="156"/>
      <c r="BNF16" s="156"/>
      <c r="BNG16" s="156"/>
      <c r="BNH16" s="156"/>
      <c r="BNI16" s="156"/>
      <c r="BNJ16" s="156"/>
      <c r="BNK16" s="156"/>
      <c r="BNL16" s="156"/>
      <c r="BNM16" s="156"/>
      <c r="BNN16" s="156"/>
      <c r="BNO16" s="156"/>
      <c r="BNP16" s="156"/>
      <c r="BNQ16" s="156"/>
      <c r="BNR16" s="156"/>
      <c r="BNS16" s="156"/>
      <c r="BNT16" s="156"/>
      <c r="BNU16" s="156"/>
      <c r="BNV16" s="156"/>
      <c r="BNW16" s="156"/>
      <c r="BNX16" s="156"/>
      <c r="BNY16" s="156"/>
      <c r="BNZ16" s="156"/>
      <c r="BOA16" s="156"/>
      <c r="BOB16" s="156"/>
      <c r="BOC16" s="156"/>
      <c r="BOD16" s="156"/>
      <c r="BOE16" s="156"/>
      <c r="BOF16" s="156"/>
      <c r="BOG16" s="156"/>
      <c r="BOH16" s="156"/>
      <c r="BOI16" s="156"/>
      <c r="BOJ16" s="156"/>
      <c r="BOK16" s="156"/>
      <c r="BOL16" s="156"/>
      <c r="BOM16" s="156"/>
      <c r="BON16" s="156"/>
      <c r="BOO16" s="156"/>
      <c r="BOP16" s="156"/>
      <c r="BOQ16" s="156"/>
      <c r="BOR16" s="156"/>
      <c r="BOS16" s="156"/>
      <c r="BOT16" s="156"/>
      <c r="BOU16" s="156"/>
      <c r="BOV16" s="156"/>
      <c r="BOW16" s="156"/>
      <c r="BOX16" s="156"/>
      <c r="BOY16" s="156"/>
      <c r="BOZ16" s="156"/>
      <c r="BPA16" s="156"/>
      <c r="BPB16" s="156"/>
      <c r="BPC16" s="156"/>
      <c r="BPD16" s="156"/>
      <c r="BPE16" s="156"/>
      <c r="BPF16" s="156"/>
      <c r="BPG16" s="156"/>
      <c r="BPH16" s="156"/>
      <c r="BPI16" s="156"/>
      <c r="BPJ16" s="156"/>
      <c r="BPK16" s="156"/>
      <c r="BPL16" s="156"/>
      <c r="BPM16" s="156"/>
      <c r="BPN16" s="156"/>
      <c r="BPO16" s="156"/>
      <c r="BPP16" s="156"/>
      <c r="BPQ16" s="156"/>
      <c r="BPR16" s="156"/>
      <c r="BPS16" s="156"/>
      <c r="BPT16" s="156"/>
      <c r="BPU16" s="156"/>
      <c r="BPV16" s="156"/>
      <c r="BPW16" s="156"/>
      <c r="BPX16" s="156"/>
      <c r="BPY16" s="156"/>
      <c r="BPZ16" s="156"/>
      <c r="BQA16" s="156"/>
      <c r="BQB16" s="156"/>
      <c r="BQC16" s="156"/>
      <c r="BQD16" s="156"/>
      <c r="BQE16" s="156"/>
      <c r="BQF16" s="156"/>
      <c r="BQG16" s="156"/>
      <c r="BQH16" s="156"/>
      <c r="BQI16" s="156"/>
      <c r="BQJ16" s="156"/>
      <c r="BQK16" s="156"/>
      <c r="BQL16" s="156"/>
      <c r="BQM16" s="156"/>
      <c r="BQN16" s="156"/>
      <c r="BQO16" s="156"/>
      <c r="BQP16" s="156"/>
      <c r="BQQ16" s="156"/>
      <c r="BQR16" s="156"/>
      <c r="BQS16" s="156"/>
      <c r="BQT16" s="156"/>
      <c r="BQU16" s="156"/>
      <c r="BQV16" s="156"/>
      <c r="BQW16" s="156"/>
      <c r="BQX16" s="156"/>
      <c r="BQY16" s="156"/>
      <c r="BQZ16" s="156"/>
      <c r="BRA16" s="156"/>
      <c r="BRB16" s="156"/>
      <c r="BRC16" s="156"/>
      <c r="BRD16" s="156"/>
      <c r="BRE16" s="156"/>
      <c r="BRF16" s="156"/>
      <c r="BRG16" s="156"/>
      <c r="BRH16" s="156"/>
      <c r="BRI16" s="156"/>
      <c r="BRJ16" s="156"/>
      <c r="BRK16" s="156"/>
      <c r="BRL16" s="156"/>
      <c r="BRM16" s="156"/>
      <c r="BRN16" s="156"/>
      <c r="BRO16" s="156"/>
      <c r="BRP16" s="156"/>
      <c r="BRQ16" s="156"/>
      <c r="BRR16" s="156"/>
      <c r="BRS16" s="156"/>
      <c r="BRT16" s="156"/>
      <c r="BRU16" s="156"/>
      <c r="BRV16" s="156"/>
      <c r="BRW16" s="156"/>
      <c r="BRX16" s="156"/>
      <c r="BRY16" s="156"/>
      <c r="BRZ16" s="156"/>
      <c r="BSA16" s="156"/>
      <c r="BSB16" s="156"/>
      <c r="BSC16" s="156"/>
      <c r="BSD16" s="156"/>
      <c r="BSE16" s="156"/>
      <c r="BSF16" s="156"/>
      <c r="BSG16" s="156"/>
      <c r="BSH16" s="156"/>
      <c r="BSI16" s="156"/>
      <c r="BSJ16" s="156"/>
      <c r="BSK16" s="156"/>
      <c r="BSL16" s="156"/>
      <c r="BSM16" s="156"/>
      <c r="BSN16" s="156"/>
      <c r="BSO16" s="156"/>
      <c r="BSP16" s="156"/>
      <c r="BSQ16" s="156"/>
      <c r="BSR16" s="156"/>
      <c r="BSS16" s="156"/>
      <c r="BST16" s="156"/>
      <c r="BSU16" s="156"/>
      <c r="BSV16" s="156"/>
      <c r="BSW16" s="156"/>
      <c r="BSX16" s="156"/>
      <c r="BSY16" s="156"/>
      <c r="BSZ16" s="156"/>
      <c r="BTA16" s="156"/>
      <c r="BTB16" s="156"/>
      <c r="BTC16" s="156"/>
      <c r="BTD16" s="156"/>
      <c r="BTE16" s="156"/>
      <c r="BTF16" s="156"/>
      <c r="BTG16" s="156"/>
      <c r="BTH16" s="156"/>
      <c r="BTI16" s="156"/>
      <c r="BTJ16" s="156"/>
      <c r="BTK16" s="156"/>
      <c r="BTL16" s="156"/>
      <c r="BTM16" s="156"/>
      <c r="BTN16" s="156"/>
      <c r="BTO16" s="156"/>
      <c r="BTP16" s="156"/>
      <c r="BTQ16" s="156"/>
      <c r="BTR16" s="156"/>
      <c r="BTS16" s="156"/>
      <c r="BTT16" s="156"/>
      <c r="BTU16" s="156"/>
      <c r="BTV16" s="156"/>
      <c r="BTW16" s="156"/>
      <c r="BTX16" s="156"/>
      <c r="BTY16" s="156"/>
      <c r="BTZ16" s="156"/>
      <c r="BUA16" s="156"/>
      <c r="BUB16" s="156"/>
      <c r="BUC16" s="156"/>
      <c r="BUD16" s="156"/>
      <c r="BUE16" s="156"/>
      <c r="BUF16" s="156"/>
      <c r="BUG16" s="156"/>
      <c r="BUH16" s="156"/>
      <c r="BUI16" s="156"/>
      <c r="BUJ16" s="156"/>
      <c r="BUK16" s="156"/>
      <c r="BUL16" s="156"/>
      <c r="BUM16" s="156"/>
      <c r="BUN16" s="156"/>
      <c r="BUO16" s="156"/>
      <c r="BUP16" s="156"/>
      <c r="BUQ16" s="156"/>
      <c r="BUR16" s="156"/>
      <c r="BUS16" s="156"/>
      <c r="BUT16" s="156"/>
      <c r="BUU16" s="156"/>
      <c r="BUV16" s="156"/>
      <c r="BUW16" s="156"/>
      <c r="BUX16" s="156"/>
      <c r="BUY16" s="156"/>
      <c r="BUZ16" s="156"/>
      <c r="BVA16" s="156"/>
      <c r="BVB16" s="156"/>
      <c r="BVC16" s="156"/>
      <c r="BVD16" s="156"/>
      <c r="BVE16" s="156"/>
      <c r="BVF16" s="156"/>
      <c r="BVG16" s="156"/>
      <c r="BVH16" s="156"/>
      <c r="BVI16" s="156"/>
      <c r="BVJ16" s="156"/>
      <c r="BVK16" s="156"/>
      <c r="BVL16" s="156"/>
      <c r="BVM16" s="156"/>
      <c r="BVN16" s="156"/>
      <c r="BVO16" s="156"/>
      <c r="BVP16" s="156"/>
      <c r="BVQ16" s="156"/>
      <c r="BVR16" s="156"/>
      <c r="BVS16" s="156"/>
      <c r="BVT16" s="156"/>
      <c r="BVU16" s="156"/>
      <c r="BVV16" s="156"/>
      <c r="BVW16" s="156"/>
      <c r="BVX16" s="156"/>
      <c r="BVY16" s="156"/>
      <c r="BVZ16" s="156"/>
      <c r="BWA16" s="156"/>
      <c r="BWB16" s="156"/>
      <c r="BWC16" s="156"/>
      <c r="BWD16" s="156"/>
      <c r="BWE16" s="156"/>
      <c r="BWF16" s="156"/>
      <c r="BWG16" s="156"/>
      <c r="BWH16" s="156"/>
      <c r="BWI16" s="156"/>
      <c r="BWJ16" s="156"/>
      <c r="BWK16" s="156"/>
      <c r="BWL16" s="156"/>
      <c r="BWM16" s="156"/>
      <c r="BWN16" s="156"/>
      <c r="BWO16" s="156"/>
      <c r="BWP16" s="156"/>
      <c r="BWQ16" s="156"/>
      <c r="BWR16" s="156"/>
      <c r="BWS16" s="156"/>
      <c r="BWT16" s="156"/>
      <c r="BWU16" s="156"/>
      <c r="BWV16" s="156"/>
      <c r="BWW16" s="156"/>
      <c r="BWX16" s="156"/>
      <c r="BWY16" s="156"/>
      <c r="BWZ16" s="156"/>
      <c r="BXA16" s="156"/>
      <c r="BXB16" s="156"/>
      <c r="BXC16" s="156"/>
      <c r="BXD16" s="156"/>
      <c r="BXE16" s="156"/>
      <c r="BXF16" s="156"/>
      <c r="BXG16" s="156"/>
      <c r="BXH16" s="156"/>
      <c r="BXI16" s="156"/>
      <c r="BXJ16" s="156"/>
      <c r="BXK16" s="156"/>
      <c r="BXL16" s="156"/>
      <c r="BXM16" s="156"/>
      <c r="BXN16" s="156"/>
      <c r="BXO16" s="156"/>
      <c r="BXP16" s="156"/>
      <c r="BXQ16" s="156"/>
      <c r="BXR16" s="156"/>
      <c r="BXS16" s="156"/>
      <c r="BXT16" s="156"/>
      <c r="BXU16" s="156"/>
      <c r="BXV16" s="156"/>
      <c r="BXW16" s="156"/>
      <c r="BXX16" s="156"/>
      <c r="BXY16" s="156"/>
      <c r="BXZ16" s="156"/>
      <c r="BYA16" s="156"/>
      <c r="BYB16" s="156"/>
      <c r="BYC16" s="156"/>
      <c r="BYD16" s="156"/>
      <c r="BYE16" s="156"/>
      <c r="BYF16" s="156"/>
      <c r="BYG16" s="156"/>
      <c r="BYH16" s="156"/>
      <c r="BYI16" s="156"/>
      <c r="BYJ16" s="156"/>
      <c r="BYK16" s="156"/>
      <c r="BYL16" s="156"/>
      <c r="BYM16" s="156"/>
      <c r="BYN16" s="156"/>
      <c r="BYO16" s="156"/>
      <c r="BYP16" s="156"/>
      <c r="BYQ16" s="156"/>
      <c r="BYR16" s="156"/>
      <c r="BYS16" s="156"/>
      <c r="BYT16" s="156"/>
      <c r="BYU16" s="156"/>
      <c r="BYV16" s="156"/>
      <c r="BYW16" s="156"/>
      <c r="BYX16" s="156"/>
      <c r="BYY16" s="156"/>
      <c r="BYZ16" s="156"/>
      <c r="BZA16" s="156"/>
      <c r="BZB16" s="156"/>
      <c r="BZC16" s="156"/>
      <c r="BZD16" s="156"/>
      <c r="BZE16" s="156"/>
      <c r="BZF16" s="156"/>
      <c r="BZG16" s="156"/>
      <c r="BZH16" s="156"/>
      <c r="BZI16" s="156"/>
      <c r="BZJ16" s="156"/>
      <c r="BZK16" s="156"/>
      <c r="BZL16" s="156"/>
      <c r="BZM16" s="156"/>
      <c r="BZN16" s="156"/>
      <c r="BZO16" s="156"/>
      <c r="BZP16" s="156"/>
      <c r="BZQ16" s="156"/>
      <c r="BZR16" s="156"/>
      <c r="BZS16" s="156"/>
      <c r="BZT16" s="156"/>
      <c r="BZU16" s="156"/>
      <c r="BZV16" s="156"/>
      <c r="BZW16" s="156"/>
      <c r="BZX16" s="156"/>
      <c r="BZY16" s="156"/>
      <c r="BZZ16" s="156"/>
      <c r="CAA16" s="156"/>
      <c r="CAB16" s="156"/>
      <c r="CAC16" s="156"/>
      <c r="CAD16" s="156"/>
      <c r="CAE16" s="156"/>
      <c r="CAF16" s="156"/>
      <c r="CAG16" s="156"/>
      <c r="CAH16" s="156"/>
      <c r="CAI16" s="156"/>
      <c r="CAJ16" s="156"/>
      <c r="CAK16" s="156"/>
      <c r="CAL16" s="156"/>
      <c r="CAM16" s="156"/>
      <c r="CAN16" s="156"/>
      <c r="CAO16" s="156"/>
      <c r="CAP16" s="156"/>
      <c r="CAQ16" s="156"/>
      <c r="CAR16" s="156"/>
      <c r="CAS16" s="156"/>
      <c r="CAT16" s="156"/>
      <c r="CAU16" s="156"/>
      <c r="CAV16" s="156"/>
      <c r="CAW16" s="156"/>
      <c r="CAX16" s="156"/>
      <c r="CAY16" s="156"/>
      <c r="CAZ16" s="156"/>
      <c r="CBA16" s="156"/>
      <c r="CBB16" s="156"/>
      <c r="CBC16" s="156"/>
      <c r="CBD16" s="156"/>
      <c r="CBE16" s="156"/>
      <c r="CBF16" s="156"/>
      <c r="CBG16" s="156"/>
      <c r="CBH16" s="156"/>
      <c r="CBI16" s="156"/>
      <c r="CBJ16" s="156"/>
      <c r="CBK16" s="156"/>
      <c r="CBL16" s="156"/>
      <c r="CBM16" s="156"/>
      <c r="CBN16" s="156"/>
      <c r="CBO16" s="156"/>
      <c r="CBP16" s="156"/>
      <c r="CBQ16" s="156"/>
      <c r="CBR16" s="156"/>
      <c r="CBS16" s="156"/>
      <c r="CBT16" s="156"/>
      <c r="CBU16" s="156"/>
      <c r="CBV16" s="156"/>
      <c r="CBW16" s="156"/>
      <c r="CBX16" s="156"/>
      <c r="CBY16" s="156"/>
      <c r="CBZ16" s="156"/>
      <c r="CCA16" s="156"/>
      <c r="CCB16" s="156"/>
      <c r="CCC16" s="156"/>
      <c r="CCD16" s="156"/>
      <c r="CCE16" s="156"/>
      <c r="CCF16" s="156"/>
      <c r="CCG16" s="156"/>
      <c r="CCH16" s="156"/>
      <c r="CCI16" s="156"/>
      <c r="CCJ16" s="156"/>
      <c r="CCK16" s="156"/>
      <c r="CCL16" s="156"/>
      <c r="CCM16" s="156"/>
      <c r="CCN16" s="156"/>
      <c r="CCO16" s="156"/>
      <c r="CCP16" s="156"/>
      <c r="CCQ16" s="156"/>
      <c r="CCR16" s="156"/>
      <c r="CCS16" s="156"/>
      <c r="CCT16" s="156"/>
      <c r="CCU16" s="156"/>
      <c r="CCV16" s="156"/>
      <c r="CCW16" s="156"/>
      <c r="CCX16" s="156"/>
      <c r="CCY16" s="156"/>
      <c r="CCZ16" s="156"/>
      <c r="CDA16" s="156"/>
      <c r="CDB16" s="156"/>
      <c r="CDC16" s="156"/>
      <c r="CDD16" s="156"/>
      <c r="CDE16" s="156"/>
      <c r="CDF16" s="156"/>
      <c r="CDG16" s="156"/>
      <c r="CDH16" s="156"/>
      <c r="CDI16" s="156"/>
      <c r="CDJ16" s="156"/>
      <c r="CDK16" s="156"/>
      <c r="CDL16" s="156"/>
      <c r="CDM16" s="156"/>
      <c r="CDN16" s="156"/>
      <c r="CDO16" s="156"/>
      <c r="CDP16" s="156"/>
      <c r="CDQ16" s="156"/>
      <c r="CDR16" s="156"/>
      <c r="CDS16" s="156"/>
      <c r="CDT16" s="156"/>
      <c r="CDU16" s="156"/>
      <c r="CDV16" s="156"/>
      <c r="CDW16" s="156"/>
      <c r="CDX16" s="156"/>
      <c r="CDY16" s="156"/>
      <c r="CDZ16" s="156"/>
      <c r="CEA16" s="156"/>
      <c r="CEB16" s="156"/>
      <c r="CEC16" s="156"/>
      <c r="CED16" s="156"/>
      <c r="CEE16" s="156"/>
      <c r="CEF16" s="156"/>
      <c r="CEG16" s="156"/>
      <c r="CEH16" s="156"/>
      <c r="CEI16" s="156"/>
      <c r="CEJ16" s="156"/>
      <c r="CEK16" s="156"/>
      <c r="CEL16" s="156"/>
      <c r="CEM16" s="156"/>
      <c r="CEN16" s="156"/>
      <c r="CEO16" s="156"/>
      <c r="CEP16" s="156"/>
      <c r="CEQ16" s="156"/>
      <c r="CER16" s="156"/>
      <c r="CES16" s="156"/>
      <c r="CET16" s="156"/>
      <c r="CEU16" s="156"/>
      <c r="CEV16" s="156"/>
      <c r="CEW16" s="156"/>
      <c r="CEX16" s="156"/>
      <c r="CEY16" s="156"/>
      <c r="CEZ16" s="156"/>
      <c r="CFA16" s="156"/>
      <c r="CFB16" s="156"/>
      <c r="CFC16" s="156"/>
      <c r="CFD16" s="156"/>
      <c r="CFE16" s="156"/>
      <c r="CFF16" s="156"/>
      <c r="CFG16" s="156"/>
      <c r="CFH16" s="156"/>
      <c r="CFI16" s="156"/>
      <c r="CFJ16" s="156"/>
      <c r="CFK16" s="156"/>
      <c r="CFL16" s="156"/>
      <c r="CFM16" s="156"/>
      <c r="CFN16" s="156"/>
      <c r="CFO16" s="156"/>
      <c r="CFP16" s="156"/>
      <c r="CFQ16" s="156"/>
      <c r="CFR16" s="156"/>
      <c r="CFS16" s="156"/>
      <c r="CFT16" s="156"/>
      <c r="CFU16" s="156"/>
      <c r="CFV16" s="156"/>
      <c r="CFW16" s="156"/>
      <c r="CFX16" s="156"/>
      <c r="CFY16" s="156"/>
      <c r="CFZ16" s="156"/>
      <c r="CGA16" s="156"/>
      <c r="CGB16" s="156"/>
      <c r="CGC16" s="156"/>
      <c r="CGD16" s="156"/>
      <c r="CGE16" s="156"/>
      <c r="CGF16" s="156"/>
      <c r="CGG16" s="156"/>
      <c r="CGH16" s="156"/>
      <c r="CGI16" s="156"/>
      <c r="CGJ16" s="156"/>
      <c r="CGK16" s="156"/>
      <c r="CGL16" s="156"/>
      <c r="CGM16" s="156"/>
      <c r="CGN16" s="156"/>
      <c r="CGO16" s="156"/>
      <c r="CGP16" s="156"/>
      <c r="CGQ16" s="156"/>
      <c r="CGR16" s="156"/>
      <c r="CGS16" s="156"/>
      <c r="CGT16" s="156"/>
      <c r="CGU16" s="156"/>
      <c r="CGV16" s="156"/>
      <c r="CGW16" s="156"/>
      <c r="CGX16" s="156"/>
      <c r="CGY16" s="156"/>
      <c r="CGZ16" s="156"/>
      <c r="CHA16" s="156"/>
      <c r="CHB16" s="156"/>
      <c r="CHC16" s="156"/>
      <c r="CHD16" s="156"/>
      <c r="CHE16" s="156"/>
      <c r="CHF16" s="156"/>
      <c r="CHG16" s="156"/>
      <c r="CHH16" s="156"/>
      <c r="CHI16" s="156"/>
      <c r="CHJ16" s="156"/>
      <c r="CHK16" s="156"/>
      <c r="CHL16" s="156"/>
      <c r="CHM16" s="156"/>
      <c r="CHN16" s="156"/>
      <c r="CHO16" s="156"/>
      <c r="CHP16" s="156"/>
      <c r="CHQ16" s="156"/>
      <c r="CHR16" s="156"/>
      <c r="CHS16" s="156"/>
      <c r="CHT16" s="156"/>
      <c r="CHU16" s="156"/>
      <c r="CHV16" s="156"/>
      <c r="CHW16" s="156"/>
      <c r="CHX16" s="156"/>
      <c r="CHY16" s="156"/>
      <c r="CHZ16" s="156"/>
      <c r="CIA16" s="156"/>
      <c r="CIB16" s="156"/>
      <c r="CIC16" s="156"/>
      <c r="CID16" s="156"/>
      <c r="CIE16" s="156"/>
      <c r="CIF16" s="156"/>
      <c r="CIG16" s="156"/>
      <c r="CIH16" s="156"/>
      <c r="CII16" s="156"/>
      <c r="CIJ16" s="156"/>
      <c r="CIK16" s="156"/>
      <c r="CIL16" s="156"/>
      <c r="CIM16" s="156"/>
      <c r="CIN16" s="156"/>
      <c r="CIO16" s="156"/>
      <c r="CIP16" s="156"/>
      <c r="CIQ16" s="156"/>
      <c r="CIR16" s="156"/>
      <c r="CIS16" s="156"/>
      <c r="CIT16" s="156"/>
      <c r="CIU16" s="156"/>
      <c r="CIV16" s="156"/>
      <c r="CIW16" s="156"/>
      <c r="CIX16" s="156"/>
      <c r="CIY16" s="156"/>
      <c r="CIZ16" s="156"/>
      <c r="CJA16" s="156"/>
      <c r="CJB16" s="156"/>
      <c r="CJC16" s="156"/>
      <c r="CJD16" s="156"/>
      <c r="CJE16" s="156"/>
      <c r="CJF16" s="156"/>
      <c r="CJG16" s="156"/>
      <c r="CJH16" s="156"/>
      <c r="CJI16" s="156"/>
      <c r="CJJ16" s="156"/>
      <c r="CJK16" s="156"/>
      <c r="CJL16" s="156"/>
      <c r="CJM16" s="156"/>
      <c r="CJN16" s="156"/>
      <c r="CJO16" s="156"/>
      <c r="CJP16" s="156"/>
      <c r="CJQ16" s="156"/>
      <c r="CJR16" s="156"/>
      <c r="CJS16" s="156"/>
      <c r="CJT16" s="156"/>
      <c r="CJU16" s="156"/>
      <c r="CJV16" s="156"/>
      <c r="CJW16" s="156"/>
      <c r="CJX16" s="156"/>
      <c r="CJY16" s="156"/>
      <c r="CJZ16" s="156"/>
      <c r="CKA16" s="156"/>
      <c r="CKB16" s="156"/>
      <c r="CKC16" s="156"/>
      <c r="CKD16" s="156"/>
      <c r="CKE16" s="156"/>
      <c r="CKF16" s="156"/>
      <c r="CKG16" s="156"/>
      <c r="CKH16" s="156"/>
      <c r="CKI16" s="156"/>
      <c r="CKJ16" s="156"/>
      <c r="CKK16" s="156"/>
      <c r="CKL16" s="156"/>
      <c r="CKM16" s="156"/>
      <c r="CKN16" s="156"/>
      <c r="CKO16" s="156"/>
      <c r="CKP16" s="156"/>
      <c r="CKQ16" s="156"/>
      <c r="CKR16" s="156"/>
      <c r="CKS16" s="156"/>
      <c r="CKT16" s="156"/>
      <c r="CKU16" s="156"/>
      <c r="CKV16" s="156"/>
      <c r="CKW16" s="156"/>
      <c r="CKX16" s="156"/>
      <c r="CKY16" s="156"/>
      <c r="CKZ16" s="156"/>
      <c r="CLA16" s="156"/>
      <c r="CLB16" s="156"/>
      <c r="CLC16" s="156"/>
      <c r="CLD16" s="156"/>
      <c r="CLE16" s="156"/>
      <c r="CLF16" s="156"/>
      <c r="CLG16" s="156"/>
      <c r="CLH16" s="156"/>
      <c r="CLI16" s="156"/>
      <c r="CLJ16" s="156"/>
      <c r="CLK16" s="156"/>
      <c r="CLL16" s="156"/>
      <c r="CLM16" s="156"/>
      <c r="CLN16" s="156"/>
      <c r="CLO16" s="156"/>
      <c r="CLP16" s="156"/>
      <c r="CLQ16" s="156"/>
      <c r="CLR16" s="156"/>
      <c r="CLS16" s="156"/>
      <c r="CLT16" s="156"/>
      <c r="CLU16" s="156"/>
      <c r="CLV16" s="156"/>
      <c r="CLW16" s="156"/>
      <c r="CLX16" s="156"/>
      <c r="CLY16" s="156"/>
      <c r="CLZ16" s="156"/>
      <c r="CMA16" s="156"/>
      <c r="CMB16" s="156"/>
      <c r="CMC16" s="156"/>
      <c r="CMD16" s="156"/>
      <c r="CME16" s="156"/>
      <c r="CMF16" s="156"/>
      <c r="CMG16" s="156"/>
      <c r="CMH16" s="156"/>
      <c r="CMI16" s="156"/>
      <c r="CMJ16" s="156"/>
      <c r="CMK16" s="156"/>
      <c r="CML16" s="156"/>
      <c r="CMM16" s="156"/>
      <c r="CMN16" s="156"/>
      <c r="CMO16" s="156"/>
      <c r="CMP16" s="156"/>
      <c r="CMQ16" s="156"/>
      <c r="CMR16" s="156"/>
      <c r="CMS16" s="156"/>
      <c r="CMT16" s="156"/>
      <c r="CMU16" s="156"/>
      <c r="CMV16" s="156"/>
      <c r="CMW16" s="156"/>
      <c r="CMX16" s="156"/>
      <c r="CMY16" s="156"/>
      <c r="CMZ16" s="156"/>
      <c r="CNA16" s="156"/>
      <c r="CNB16" s="156"/>
      <c r="CNC16" s="156"/>
      <c r="CND16" s="156"/>
      <c r="CNE16" s="156"/>
      <c r="CNF16" s="156"/>
      <c r="CNG16" s="156"/>
      <c r="CNH16" s="156"/>
      <c r="CNI16" s="156"/>
      <c r="CNJ16" s="156"/>
      <c r="CNK16" s="156"/>
      <c r="CNL16" s="156"/>
      <c r="CNM16" s="156"/>
      <c r="CNN16" s="156"/>
      <c r="CNO16" s="156"/>
      <c r="CNP16" s="156"/>
      <c r="CNQ16" s="156"/>
      <c r="CNR16" s="156"/>
      <c r="CNS16" s="156"/>
      <c r="CNT16" s="156"/>
      <c r="CNU16" s="156"/>
      <c r="CNV16" s="156"/>
      <c r="CNW16" s="156"/>
      <c r="CNX16" s="156"/>
      <c r="CNY16" s="156"/>
      <c r="CNZ16" s="156"/>
      <c r="COA16" s="156"/>
      <c r="COB16" s="156"/>
      <c r="COC16" s="156"/>
      <c r="COD16" s="156"/>
      <c r="COE16" s="156"/>
      <c r="COF16" s="156"/>
      <c r="COG16" s="156"/>
      <c r="COH16" s="156"/>
      <c r="COI16" s="156"/>
      <c r="COJ16" s="156"/>
      <c r="COK16" s="156"/>
      <c r="COL16" s="156"/>
      <c r="COM16" s="156"/>
      <c r="CON16" s="156"/>
      <c r="COO16" s="156"/>
      <c r="COP16" s="156"/>
      <c r="COQ16" s="156"/>
      <c r="COR16" s="156"/>
      <c r="COS16" s="156"/>
      <c r="COT16" s="156"/>
      <c r="COU16" s="156"/>
      <c r="COV16" s="156"/>
      <c r="COW16" s="156"/>
      <c r="COX16" s="156"/>
      <c r="COY16" s="156"/>
      <c r="COZ16" s="156"/>
      <c r="CPA16" s="156"/>
      <c r="CPB16" s="156"/>
      <c r="CPC16" s="156"/>
      <c r="CPD16" s="156"/>
      <c r="CPE16" s="156"/>
      <c r="CPF16" s="156"/>
      <c r="CPG16" s="156"/>
      <c r="CPH16" s="156"/>
      <c r="CPI16" s="156"/>
      <c r="CPJ16" s="156"/>
      <c r="CPK16" s="156"/>
      <c r="CPL16" s="156"/>
      <c r="CPM16" s="156"/>
      <c r="CPN16" s="156"/>
      <c r="CPO16" s="156"/>
      <c r="CPP16" s="156"/>
      <c r="CPQ16" s="156"/>
      <c r="CPR16" s="156"/>
      <c r="CPS16" s="156"/>
      <c r="CPT16" s="156"/>
      <c r="CPU16" s="156"/>
      <c r="CPV16" s="156"/>
      <c r="CPW16" s="156"/>
      <c r="CPX16" s="156"/>
      <c r="CPY16" s="156"/>
      <c r="CPZ16" s="156"/>
      <c r="CQA16" s="156"/>
      <c r="CQB16" s="156"/>
      <c r="CQC16" s="156"/>
      <c r="CQD16" s="156"/>
      <c r="CQE16" s="156"/>
      <c r="CQF16" s="156"/>
      <c r="CQG16" s="156"/>
      <c r="CQH16" s="156"/>
      <c r="CQI16" s="156"/>
      <c r="CQJ16" s="156"/>
      <c r="CQK16" s="156"/>
      <c r="CQL16" s="156"/>
      <c r="CQM16" s="156"/>
      <c r="CQN16" s="156"/>
      <c r="CQO16" s="156"/>
      <c r="CQP16" s="156"/>
      <c r="CQQ16" s="156"/>
      <c r="CQR16" s="156"/>
      <c r="CQS16" s="156"/>
      <c r="CQT16" s="156"/>
      <c r="CQU16" s="156"/>
      <c r="CQV16" s="156"/>
      <c r="CQW16" s="156"/>
      <c r="CQX16" s="156"/>
      <c r="CQY16" s="156"/>
      <c r="CQZ16" s="156"/>
      <c r="CRA16" s="156"/>
      <c r="CRB16" s="156"/>
      <c r="CRC16" s="156"/>
      <c r="CRD16" s="156"/>
      <c r="CRE16" s="156"/>
      <c r="CRF16" s="156"/>
      <c r="CRG16" s="156"/>
      <c r="CRH16" s="156"/>
      <c r="CRI16" s="156"/>
      <c r="CRJ16" s="156"/>
      <c r="CRK16" s="156"/>
      <c r="CRL16" s="156"/>
      <c r="CRM16" s="156"/>
      <c r="CRN16" s="156"/>
      <c r="CRO16" s="156"/>
      <c r="CRP16" s="156"/>
      <c r="CRQ16" s="156"/>
      <c r="CRR16" s="156"/>
      <c r="CRS16" s="156"/>
      <c r="CRT16" s="156"/>
      <c r="CRU16" s="156"/>
      <c r="CRV16" s="156"/>
      <c r="CRW16" s="156"/>
      <c r="CRX16" s="156"/>
      <c r="CRY16" s="156"/>
      <c r="CRZ16" s="156"/>
      <c r="CSA16" s="156"/>
      <c r="CSB16" s="156"/>
      <c r="CSC16" s="156"/>
      <c r="CSD16" s="156"/>
      <c r="CSE16" s="156"/>
      <c r="CSF16" s="156"/>
      <c r="CSG16" s="156"/>
      <c r="CSH16" s="156"/>
      <c r="CSI16" s="156"/>
      <c r="CSJ16" s="156"/>
      <c r="CSK16" s="156"/>
      <c r="CSL16" s="156"/>
      <c r="CSM16" s="156"/>
      <c r="CSN16" s="156"/>
      <c r="CSO16" s="156"/>
      <c r="CSP16" s="156"/>
      <c r="CSQ16" s="156"/>
      <c r="CSR16" s="156"/>
      <c r="CSS16" s="156"/>
      <c r="CST16" s="156"/>
      <c r="CSU16" s="156"/>
      <c r="CSV16" s="156"/>
      <c r="CSW16" s="156"/>
      <c r="CSX16" s="156"/>
      <c r="CSY16" s="156"/>
      <c r="CSZ16" s="156"/>
      <c r="CTA16" s="156"/>
      <c r="CTB16" s="156"/>
      <c r="CTC16" s="156"/>
      <c r="CTD16" s="156"/>
      <c r="CTE16" s="156"/>
      <c r="CTF16" s="156"/>
      <c r="CTG16" s="156"/>
      <c r="CTH16" s="156"/>
      <c r="CTI16" s="156"/>
      <c r="CTJ16" s="156"/>
      <c r="CTK16" s="156"/>
      <c r="CTL16" s="156"/>
      <c r="CTM16" s="156"/>
      <c r="CTN16" s="156"/>
      <c r="CTO16" s="156"/>
      <c r="CTP16" s="156"/>
      <c r="CTQ16" s="156"/>
      <c r="CTR16" s="156"/>
      <c r="CTS16" s="156"/>
      <c r="CTT16" s="156"/>
      <c r="CTU16" s="156"/>
      <c r="CTV16" s="156"/>
      <c r="CTW16" s="156"/>
      <c r="CTX16" s="156"/>
      <c r="CTY16" s="156"/>
      <c r="CTZ16" s="156"/>
      <c r="CUA16" s="156"/>
      <c r="CUB16" s="156"/>
      <c r="CUC16" s="156"/>
      <c r="CUD16" s="156"/>
      <c r="CUE16" s="156"/>
      <c r="CUF16" s="156"/>
      <c r="CUG16" s="156"/>
      <c r="CUH16" s="156"/>
      <c r="CUI16" s="156"/>
      <c r="CUJ16" s="156"/>
      <c r="CUK16" s="156"/>
      <c r="CUL16" s="156"/>
      <c r="CUM16" s="156"/>
      <c r="CUN16" s="156"/>
      <c r="CUO16" s="156"/>
      <c r="CUP16" s="156"/>
      <c r="CUQ16" s="156"/>
      <c r="CUR16" s="156"/>
      <c r="CUS16" s="156"/>
      <c r="CUT16" s="156"/>
      <c r="CUU16" s="156"/>
      <c r="CUV16" s="156"/>
      <c r="CUW16" s="156"/>
      <c r="CUX16" s="156"/>
      <c r="CUY16" s="156"/>
      <c r="CUZ16" s="156"/>
      <c r="CVA16" s="156"/>
      <c r="CVB16" s="156"/>
      <c r="CVC16" s="156"/>
      <c r="CVD16" s="156"/>
      <c r="CVE16" s="156"/>
      <c r="CVF16" s="156"/>
      <c r="CVG16" s="156"/>
      <c r="CVH16" s="156"/>
      <c r="CVI16" s="156"/>
      <c r="CVJ16" s="156"/>
      <c r="CVK16" s="156"/>
      <c r="CVL16" s="156"/>
      <c r="CVM16" s="156"/>
      <c r="CVN16" s="156"/>
      <c r="CVO16" s="156"/>
      <c r="CVP16" s="156"/>
      <c r="CVQ16" s="156"/>
      <c r="CVR16" s="156"/>
      <c r="CVS16" s="156"/>
      <c r="CVT16" s="156"/>
      <c r="CVU16" s="156"/>
      <c r="CVV16" s="156"/>
      <c r="CVW16" s="156"/>
      <c r="CVX16" s="156"/>
      <c r="CVY16" s="156"/>
      <c r="CVZ16" s="156"/>
      <c r="CWA16" s="156"/>
      <c r="CWB16" s="156"/>
      <c r="CWC16" s="156"/>
      <c r="CWD16" s="156"/>
      <c r="CWE16" s="156"/>
      <c r="CWF16" s="156"/>
      <c r="CWG16" s="156"/>
      <c r="CWH16" s="156"/>
      <c r="CWI16" s="156"/>
      <c r="CWJ16" s="156"/>
      <c r="CWK16" s="156"/>
      <c r="CWL16" s="156"/>
      <c r="CWM16" s="156"/>
      <c r="CWN16" s="156"/>
      <c r="CWO16" s="156"/>
      <c r="CWP16" s="156"/>
      <c r="CWQ16" s="156"/>
      <c r="CWR16" s="156"/>
      <c r="CWS16" s="156"/>
      <c r="CWT16" s="156"/>
      <c r="CWU16" s="156"/>
      <c r="CWV16" s="156"/>
      <c r="CWW16" s="156"/>
      <c r="CWX16" s="156"/>
      <c r="CWY16" s="156"/>
      <c r="CWZ16" s="156"/>
      <c r="CXA16" s="156"/>
      <c r="CXB16" s="156"/>
      <c r="CXC16" s="156"/>
      <c r="CXD16" s="156"/>
      <c r="CXE16" s="156"/>
      <c r="CXF16" s="156"/>
      <c r="CXG16" s="156"/>
      <c r="CXH16" s="156"/>
      <c r="CXI16" s="156"/>
      <c r="CXJ16" s="156"/>
      <c r="CXK16" s="156"/>
      <c r="CXL16" s="156"/>
      <c r="CXM16" s="156"/>
      <c r="CXN16" s="156"/>
      <c r="CXO16" s="156"/>
      <c r="CXP16" s="156"/>
      <c r="CXQ16" s="156"/>
      <c r="CXR16" s="156"/>
      <c r="CXS16" s="156"/>
      <c r="CXT16" s="156"/>
      <c r="CXU16" s="156"/>
      <c r="CXV16" s="156"/>
      <c r="CXW16" s="156"/>
      <c r="CXX16" s="156"/>
      <c r="CXY16" s="156"/>
      <c r="CXZ16" s="156"/>
      <c r="CYA16" s="156"/>
      <c r="CYB16" s="156"/>
      <c r="CYC16" s="156"/>
      <c r="CYD16" s="156"/>
      <c r="CYE16" s="156"/>
      <c r="CYF16" s="156"/>
      <c r="CYG16" s="156"/>
      <c r="CYH16" s="156"/>
      <c r="CYI16" s="156"/>
      <c r="CYJ16" s="156"/>
      <c r="CYK16" s="156"/>
      <c r="CYL16" s="156"/>
      <c r="CYM16" s="156"/>
      <c r="CYN16" s="156"/>
      <c r="CYO16" s="156"/>
      <c r="CYP16" s="156"/>
      <c r="CYQ16" s="156"/>
      <c r="CYR16" s="156"/>
      <c r="CYS16" s="156"/>
      <c r="CYT16" s="156"/>
      <c r="CYU16" s="156"/>
      <c r="CYV16" s="156"/>
      <c r="CYW16" s="156"/>
      <c r="CYX16" s="156"/>
      <c r="CYY16" s="156"/>
      <c r="CYZ16" s="156"/>
      <c r="CZA16" s="156"/>
      <c r="CZB16" s="156"/>
      <c r="CZC16" s="156"/>
      <c r="CZD16" s="156"/>
      <c r="CZE16" s="156"/>
      <c r="CZF16" s="156"/>
      <c r="CZG16" s="156"/>
      <c r="CZH16" s="156"/>
      <c r="CZI16" s="156"/>
      <c r="CZJ16" s="156"/>
      <c r="CZK16" s="156"/>
      <c r="CZL16" s="156"/>
      <c r="CZM16" s="156"/>
      <c r="CZN16" s="156"/>
      <c r="CZO16" s="156"/>
      <c r="CZP16" s="156"/>
      <c r="CZQ16" s="156"/>
      <c r="CZR16" s="156"/>
      <c r="CZS16" s="156"/>
      <c r="CZT16" s="156"/>
      <c r="CZU16" s="156"/>
      <c r="CZV16" s="156"/>
      <c r="CZW16" s="156"/>
      <c r="CZX16" s="156"/>
      <c r="CZY16" s="156"/>
      <c r="CZZ16" s="156"/>
      <c r="DAA16" s="156"/>
      <c r="DAB16" s="156"/>
      <c r="DAC16" s="156"/>
      <c r="DAD16" s="156"/>
      <c r="DAE16" s="156"/>
      <c r="DAF16" s="156"/>
      <c r="DAG16" s="156"/>
      <c r="DAH16" s="156"/>
      <c r="DAI16" s="156"/>
      <c r="DAJ16" s="156"/>
      <c r="DAK16" s="156"/>
      <c r="DAL16" s="156"/>
      <c r="DAM16" s="156"/>
      <c r="DAN16" s="156"/>
      <c r="DAO16" s="156"/>
      <c r="DAP16" s="156"/>
      <c r="DAQ16" s="156"/>
      <c r="DAR16" s="156"/>
      <c r="DAS16" s="156"/>
      <c r="DAT16" s="156"/>
      <c r="DAU16" s="156"/>
      <c r="DAV16" s="156"/>
      <c r="DAW16" s="156"/>
      <c r="DAX16" s="156"/>
      <c r="DAY16" s="156"/>
      <c r="DAZ16" s="156"/>
      <c r="DBA16" s="156"/>
      <c r="DBB16" s="156"/>
      <c r="DBC16" s="156"/>
      <c r="DBD16" s="156"/>
      <c r="DBE16" s="156"/>
      <c r="DBF16" s="156"/>
      <c r="DBG16" s="156"/>
      <c r="DBH16" s="156"/>
      <c r="DBI16" s="156"/>
      <c r="DBJ16" s="156"/>
      <c r="DBK16" s="156"/>
      <c r="DBL16" s="156"/>
      <c r="DBM16" s="156"/>
      <c r="DBN16" s="156"/>
      <c r="DBO16" s="156"/>
      <c r="DBP16" s="156"/>
      <c r="DBQ16" s="156"/>
      <c r="DBR16" s="156"/>
      <c r="DBS16" s="156"/>
      <c r="DBT16" s="156"/>
      <c r="DBU16" s="156"/>
      <c r="DBV16" s="156"/>
      <c r="DBW16" s="156"/>
      <c r="DBX16" s="156"/>
      <c r="DBY16" s="156"/>
      <c r="DBZ16" s="156"/>
      <c r="DCA16" s="156"/>
      <c r="DCB16" s="156"/>
      <c r="DCC16" s="156"/>
      <c r="DCD16" s="156"/>
      <c r="DCE16" s="156"/>
      <c r="DCF16" s="156"/>
      <c r="DCG16" s="156"/>
      <c r="DCH16" s="156"/>
      <c r="DCI16" s="156"/>
      <c r="DCJ16" s="156"/>
      <c r="DCK16" s="156"/>
      <c r="DCL16" s="156"/>
      <c r="DCM16" s="156"/>
      <c r="DCN16" s="156"/>
      <c r="DCO16" s="156"/>
      <c r="DCP16" s="156"/>
      <c r="DCQ16" s="156"/>
      <c r="DCR16" s="156"/>
      <c r="DCS16" s="156"/>
      <c r="DCT16" s="156"/>
      <c r="DCU16" s="156"/>
      <c r="DCV16" s="156"/>
      <c r="DCW16" s="156"/>
      <c r="DCX16" s="156"/>
      <c r="DCY16" s="156"/>
      <c r="DCZ16" s="156"/>
      <c r="DDA16" s="156"/>
      <c r="DDB16" s="156"/>
      <c r="DDC16" s="156"/>
      <c r="DDD16" s="156"/>
      <c r="DDE16" s="156"/>
      <c r="DDF16" s="156"/>
      <c r="DDG16" s="156"/>
      <c r="DDH16" s="156"/>
      <c r="DDI16" s="156"/>
      <c r="DDJ16" s="156"/>
      <c r="DDK16" s="156"/>
      <c r="DDL16" s="156"/>
      <c r="DDM16" s="156"/>
      <c r="DDN16" s="156"/>
      <c r="DDO16" s="156"/>
      <c r="DDP16" s="156"/>
      <c r="DDQ16" s="156"/>
      <c r="DDR16" s="156"/>
      <c r="DDS16" s="156"/>
      <c r="DDT16" s="156"/>
      <c r="DDU16" s="156"/>
      <c r="DDV16" s="156"/>
      <c r="DDW16" s="156"/>
      <c r="DDX16" s="156"/>
      <c r="DDY16" s="156"/>
      <c r="DDZ16" s="156"/>
      <c r="DEA16" s="156"/>
      <c r="DEB16" s="156"/>
      <c r="DEC16" s="156"/>
      <c r="DED16" s="156"/>
      <c r="DEE16" s="156"/>
      <c r="DEF16" s="156"/>
      <c r="DEG16" s="156"/>
      <c r="DEH16" s="156"/>
      <c r="DEI16" s="156"/>
      <c r="DEJ16" s="156"/>
      <c r="DEK16" s="156"/>
      <c r="DEL16" s="156"/>
      <c r="DEM16" s="156"/>
      <c r="DEN16" s="156"/>
      <c r="DEO16" s="156"/>
      <c r="DEP16" s="156"/>
      <c r="DEQ16" s="156"/>
      <c r="DER16" s="156"/>
      <c r="DES16" s="156"/>
      <c r="DET16" s="156"/>
      <c r="DEU16" s="156"/>
      <c r="DEV16" s="156"/>
      <c r="DEW16" s="156"/>
      <c r="DEX16" s="156"/>
      <c r="DEY16" s="156"/>
      <c r="DEZ16" s="156"/>
      <c r="DFA16" s="156"/>
      <c r="DFB16" s="156"/>
      <c r="DFC16" s="156"/>
      <c r="DFD16" s="156"/>
      <c r="DFE16" s="156"/>
      <c r="DFF16" s="156"/>
      <c r="DFG16" s="156"/>
      <c r="DFH16" s="156"/>
      <c r="DFI16" s="156"/>
      <c r="DFJ16" s="156"/>
      <c r="DFK16" s="156"/>
      <c r="DFL16" s="156"/>
      <c r="DFM16" s="156"/>
      <c r="DFN16" s="156"/>
      <c r="DFO16" s="156"/>
      <c r="DFP16" s="156"/>
      <c r="DFQ16" s="156"/>
      <c r="DFR16" s="156"/>
      <c r="DFS16" s="156"/>
      <c r="DFT16" s="156"/>
      <c r="DFU16" s="156"/>
      <c r="DFV16" s="156"/>
      <c r="DFW16" s="156"/>
      <c r="DFX16" s="156"/>
      <c r="DFY16" s="156"/>
      <c r="DFZ16" s="156"/>
      <c r="DGA16" s="156"/>
      <c r="DGB16" s="156"/>
      <c r="DGC16" s="156"/>
      <c r="DGD16" s="156"/>
      <c r="DGE16" s="156"/>
      <c r="DGF16" s="156"/>
      <c r="DGG16" s="156"/>
      <c r="DGH16" s="156"/>
      <c r="DGI16" s="156"/>
      <c r="DGJ16" s="156"/>
      <c r="DGK16" s="156"/>
      <c r="DGL16" s="156"/>
      <c r="DGM16" s="156"/>
      <c r="DGN16" s="156"/>
      <c r="DGO16" s="156"/>
      <c r="DGP16" s="156"/>
      <c r="DGQ16" s="156"/>
      <c r="DGR16" s="156"/>
      <c r="DGS16" s="156"/>
      <c r="DGT16" s="156"/>
      <c r="DGU16" s="156"/>
      <c r="DGV16" s="156"/>
      <c r="DGW16" s="156"/>
      <c r="DGX16" s="156"/>
      <c r="DGY16" s="156"/>
      <c r="DGZ16" s="156"/>
      <c r="DHA16" s="156"/>
      <c r="DHB16" s="156"/>
      <c r="DHC16" s="156"/>
      <c r="DHD16" s="156"/>
      <c r="DHE16" s="156"/>
      <c r="DHF16" s="156"/>
      <c r="DHG16" s="156"/>
      <c r="DHH16" s="156"/>
      <c r="DHI16" s="156"/>
      <c r="DHJ16" s="156"/>
      <c r="DHK16" s="156"/>
      <c r="DHL16" s="156"/>
      <c r="DHM16" s="156"/>
      <c r="DHN16" s="156"/>
      <c r="DHO16" s="156"/>
      <c r="DHP16" s="156"/>
      <c r="DHQ16" s="156"/>
      <c r="DHR16" s="156"/>
      <c r="DHS16" s="156"/>
      <c r="DHT16" s="156"/>
      <c r="DHU16" s="156"/>
      <c r="DHV16" s="156"/>
      <c r="DHW16" s="156"/>
      <c r="DHX16" s="156"/>
      <c r="DHY16" s="156"/>
      <c r="DHZ16" s="156"/>
      <c r="DIA16" s="156"/>
      <c r="DIB16" s="156"/>
      <c r="DIC16" s="156"/>
      <c r="DID16" s="156"/>
      <c r="DIE16" s="156"/>
      <c r="DIF16" s="156"/>
      <c r="DIG16" s="156"/>
      <c r="DIH16" s="156"/>
      <c r="DII16" s="156"/>
      <c r="DIJ16" s="156"/>
      <c r="DIK16" s="156"/>
      <c r="DIL16" s="156"/>
      <c r="DIM16" s="156"/>
      <c r="DIN16" s="156"/>
      <c r="DIO16" s="156"/>
      <c r="DIP16" s="156"/>
      <c r="DIQ16" s="156"/>
      <c r="DIR16" s="156"/>
      <c r="DIS16" s="156"/>
      <c r="DIT16" s="156"/>
      <c r="DIU16" s="156"/>
      <c r="DIV16" s="156"/>
      <c r="DIW16" s="156"/>
      <c r="DIX16" s="156"/>
      <c r="DIY16" s="156"/>
      <c r="DIZ16" s="156"/>
      <c r="DJA16" s="156"/>
      <c r="DJB16" s="156"/>
      <c r="DJC16" s="156"/>
      <c r="DJD16" s="156"/>
      <c r="DJE16" s="156"/>
      <c r="DJF16" s="156"/>
      <c r="DJG16" s="156"/>
      <c r="DJH16" s="156"/>
      <c r="DJI16" s="156"/>
      <c r="DJJ16" s="156"/>
      <c r="DJK16" s="156"/>
      <c r="DJL16" s="156"/>
      <c r="DJM16" s="156"/>
      <c r="DJN16" s="156"/>
      <c r="DJO16" s="156"/>
      <c r="DJP16" s="156"/>
      <c r="DJQ16" s="156"/>
      <c r="DJR16" s="156"/>
      <c r="DJS16" s="156"/>
      <c r="DJT16" s="156"/>
      <c r="DJU16" s="156"/>
      <c r="DJV16" s="156"/>
      <c r="DJW16" s="156"/>
      <c r="DJX16" s="156"/>
      <c r="DJY16" s="156"/>
      <c r="DJZ16" s="156"/>
      <c r="DKA16" s="156"/>
      <c r="DKB16" s="156"/>
      <c r="DKC16" s="156"/>
      <c r="DKD16" s="156"/>
      <c r="DKE16" s="156"/>
      <c r="DKF16" s="156"/>
      <c r="DKG16" s="156"/>
      <c r="DKH16" s="156"/>
      <c r="DKI16" s="156"/>
      <c r="DKJ16" s="156"/>
      <c r="DKK16" s="156"/>
      <c r="DKL16" s="156"/>
      <c r="DKM16" s="156"/>
      <c r="DKN16" s="156"/>
      <c r="DKO16" s="156"/>
      <c r="DKP16" s="156"/>
      <c r="DKQ16" s="156"/>
      <c r="DKR16" s="156"/>
      <c r="DKS16" s="156"/>
      <c r="DKT16" s="156"/>
      <c r="DKU16" s="156"/>
      <c r="DKV16" s="156"/>
      <c r="DKW16" s="156"/>
      <c r="DKX16" s="156"/>
      <c r="DKY16" s="156"/>
      <c r="DKZ16" s="156"/>
      <c r="DLA16" s="156"/>
      <c r="DLB16" s="156"/>
      <c r="DLC16" s="156"/>
      <c r="DLD16" s="156"/>
      <c r="DLE16" s="156"/>
      <c r="DLF16" s="156"/>
      <c r="DLG16" s="156"/>
      <c r="DLH16" s="156"/>
      <c r="DLI16" s="156"/>
      <c r="DLJ16" s="156"/>
      <c r="DLK16" s="156"/>
      <c r="DLL16" s="156"/>
      <c r="DLM16" s="156"/>
      <c r="DLN16" s="156"/>
      <c r="DLO16" s="156"/>
      <c r="DLP16" s="156"/>
      <c r="DLQ16" s="156"/>
      <c r="DLR16" s="156"/>
      <c r="DLS16" s="156"/>
      <c r="DLT16" s="156"/>
      <c r="DLU16" s="156"/>
      <c r="DLV16" s="156"/>
      <c r="DLW16" s="156"/>
      <c r="DLX16" s="156"/>
      <c r="DLY16" s="156"/>
      <c r="DLZ16" s="156"/>
      <c r="DMA16" s="156"/>
      <c r="DMB16" s="156"/>
      <c r="DMC16" s="156"/>
      <c r="DMD16" s="156"/>
      <c r="DME16" s="156"/>
      <c r="DMF16" s="156"/>
      <c r="DMG16" s="156"/>
      <c r="DMH16" s="156"/>
      <c r="DMI16" s="156"/>
      <c r="DMJ16" s="156"/>
      <c r="DMK16" s="156"/>
      <c r="DML16" s="156"/>
      <c r="DMM16" s="156"/>
      <c r="DMN16" s="156"/>
      <c r="DMO16" s="156"/>
      <c r="DMP16" s="156"/>
      <c r="DMQ16" s="156"/>
      <c r="DMR16" s="156"/>
      <c r="DMS16" s="156"/>
      <c r="DMT16" s="156"/>
      <c r="DMU16" s="156"/>
      <c r="DMV16" s="156"/>
      <c r="DMW16" s="156"/>
      <c r="DMX16" s="156"/>
      <c r="DMY16" s="156"/>
      <c r="DMZ16" s="156"/>
      <c r="DNA16" s="156"/>
      <c r="DNB16" s="156"/>
      <c r="DNC16" s="156"/>
      <c r="DND16" s="156"/>
      <c r="DNE16" s="156"/>
      <c r="DNF16" s="156"/>
      <c r="DNG16" s="156"/>
      <c r="DNH16" s="156"/>
      <c r="DNI16" s="156"/>
      <c r="DNJ16" s="156"/>
      <c r="DNK16" s="156"/>
      <c r="DNL16" s="156"/>
      <c r="DNM16" s="156"/>
      <c r="DNN16" s="156"/>
      <c r="DNO16" s="156"/>
      <c r="DNP16" s="156"/>
      <c r="DNQ16" s="156"/>
      <c r="DNR16" s="156"/>
      <c r="DNS16" s="156"/>
      <c r="DNT16" s="156"/>
      <c r="DNU16" s="156"/>
      <c r="DNV16" s="156"/>
      <c r="DNW16" s="156"/>
      <c r="DNX16" s="156"/>
      <c r="DNY16" s="156"/>
      <c r="DNZ16" s="156"/>
      <c r="DOA16" s="156"/>
      <c r="DOB16" s="156"/>
      <c r="DOC16" s="156"/>
      <c r="DOD16" s="156"/>
      <c r="DOE16" s="156"/>
      <c r="DOF16" s="156"/>
      <c r="DOG16" s="156"/>
      <c r="DOH16" s="156"/>
      <c r="DOI16" s="156"/>
      <c r="DOJ16" s="156"/>
      <c r="DOK16" s="156"/>
      <c r="DOL16" s="156"/>
      <c r="DOM16" s="156"/>
      <c r="DON16" s="156"/>
      <c r="DOO16" s="156"/>
      <c r="DOP16" s="156"/>
      <c r="DOQ16" s="156"/>
      <c r="DOR16" s="156"/>
      <c r="DOS16" s="156"/>
      <c r="DOT16" s="156"/>
      <c r="DOU16" s="156"/>
      <c r="DOV16" s="156"/>
      <c r="DOW16" s="156"/>
      <c r="DOX16" s="156"/>
      <c r="DOY16" s="156"/>
      <c r="DOZ16" s="156"/>
      <c r="DPA16" s="156"/>
      <c r="DPB16" s="156"/>
      <c r="DPC16" s="156"/>
      <c r="DPD16" s="156"/>
      <c r="DPE16" s="156"/>
      <c r="DPF16" s="156"/>
      <c r="DPG16" s="156"/>
      <c r="DPH16" s="156"/>
      <c r="DPI16" s="156"/>
      <c r="DPJ16" s="156"/>
      <c r="DPK16" s="156"/>
      <c r="DPL16" s="156"/>
      <c r="DPM16" s="156"/>
      <c r="DPN16" s="156"/>
      <c r="DPO16" s="156"/>
      <c r="DPP16" s="156"/>
      <c r="DPQ16" s="156"/>
      <c r="DPR16" s="156"/>
      <c r="DPS16" s="156"/>
      <c r="DPT16" s="156"/>
      <c r="DPU16" s="156"/>
      <c r="DPV16" s="156"/>
      <c r="DPW16" s="156"/>
      <c r="DPX16" s="156"/>
      <c r="DPY16" s="156"/>
      <c r="DPZ16" s="156"/>
      <c r="DQA16" s="156"/>
      <c r="DQB16" s="156"/>
      <c r="DQC16" s="156"/>
      <c r="DQD16" s="156"/>
      <c r="DQE16" s="156"/>
      <c r="DQF16" s="156"/>
      <c r="DQG16" s="156"/>
      <c r="DQH16" s="156"/>
      <c r="DQI16" s="156"/>
      <c r="DQJ16" s="156"/>
      <c r="DQK16" s="156"/>
      <c r="DQL16" s="156"/>
      <c r="DQM16" s="156"/>
      <c r="DQN16" s="156"/>
      <c r="DQO16" s="156"/>
      <c r="DQP16" s="156"/>
      <c r="DQQ16" s="156"/>
      <c r="DQR16" s="156"/>
      <c r="DQS16" s="156"/>
      <c r="DQT16" s="156"/>
      <c r="DQU16" s="156"/>
      <c r="DQV16" s="156"/>
      <c r="DQW16" s="156"/>
      <c r="DQX16" s="156"/>
      <c r="DQY16" s="156"/>
      <c r="DQZ16" s="156"/>
      <c r="DRA16" s="156"/>
      <c r="DRB16" s="156"/>
      <c r="DRC16" s="156"/>
      <c r="DRD16" s="156"/>
      <c r="DRE16" s="156"/>
      <c r="DRF16" s="156"/>
      <c r="DRG16" s="156"/>
      <c r="DRH16" s="156"/>
      <c r="DRI16" s="156"/>
      <c r="DRJ16" s="156"/>
      <c r="DRK16" s="156"/>
      <c r="DRL16" s="156"/>
      <c r="DRM16" s="156"/>
      <c r="DRN16" s="156"/>
      <c r="DRO16" s="156"/>
      <c r="DRP16" s="156"/>
      <c r="DRQ16" s="156"/>
      <c r="DRR16" s="156"/>
      <c r="DRS16" s="156"/>
      <c r="DRT16" s="156"/>
      <c r="DRU16" s="156"/>
      <c r="DRV16" s="156"/>
      <c r="DRW16" s="156"/>
      <c r="DRX16" s="156"/>
      <c r="DRY16" s="156"/>
      <c r="DRZ16" s="156"/>
      <c r="DSA16" s="156"/>
      <c r="DSB16" s="156"/>
      <c r="DSC16" s="156"/>
      <c r="DSD16" s="156"/>
      <c r="DSE16" s="156"/>
      <c r="DSF16" s="156"/>
      <c r="DSG16" s="156"/>
      <c r="DSH16" s="156"/>
      <c r="DSI16" s="156"/>
      <c r="DSJ16" s="156"/>
      <c r="DSK16" s="156"/>
      <c r="DSL16" s="156"/>
      <c r="DSM16" s="156"/>
      <c r="DSN16" s="156"/>
      <c r="DSO16" s="156"/>
      <c r="DSP16" s="156"/>
      <c r="DSQ16" s="156"/>
      <c r="DSR16" s="156"/>
      <c r="DSS16" s="156"/>
      <c r="DST16" s="156"/>
      <c r="DSU16" s="156"/>
      <c r="DSV16" s="156"/>
      <c r="DSW16" s="156"/>
      <c r="DSX16" s="156"/>
      <c r="DSY16" s="156"/>
      <c r="DSZ16" s="156"/>
      <c r="DTA16" s="156"/>
      <c r="DTB16" s="156"/>
      <c r="DTC16" s="156"/>
      <c r="DTD16" s="156"/>
      <c r="DTE16" s="156"/>
      <c r="DTF16" s="156"/>
      <c r="DTG16" s="156"/>
      <c r="DTH16" s="156"/>
      <c r="DTI16" s="156"/>
      <c r="DTJ16" s="156"/>
      <c r="DTK16" s="156"/>
      <c r="DTL16" s="156"/>
      <c r="DTM16" s="156"/>
      <c r="DTN16" s="156"/>
      <c r="DTO16" s="156"/>
      <c r="DTP16" s="156"/>
      <c r="DTQ16" s="156"/>
      <c r="DTR16" s="156"/>
      <c r="DTS16" s="156"/>
      <c r="DTT16" s="156"/>
      <c r="DTU16" s="156"/>
      <c r="DTV16" s="156"/>
      <c r="DTW16" s="156"/>
      <c r="DTX16" s="156"/>
      <c r="DTY16" s="156"/>
      <c r="DTZ16" s="156"/>
      <c r="DUA16" s="156"/>
      <c r="DUB16" s="156"/>
      <c r="DUC16" s="156"/>
      <c r="DUD16" s="156"/>
      <c r="DUE16" s="156"/>
      <c r="DUF16" s="156"/>
      <c r="DUG16" s="156"/>
      <c r="DUH16" s="156"/>
      <c r="DUI16" s="156"/>
      <c r="DUJ16" s="156"/>
      <c r="DUK16" s="156"/>
      <c r="DUL16" s="156"/>
      <c r="DUM16" s="156"/>
      <c r="DUN16" s="156"/>
      <c r="DUO16" s="156"/>
      <c r="DUP16" s="156"/>
      <c r="DUQ16" s="156"/>
      <c r="DUR16" s="156"/>
      <c r="DUS16" s="156"/>
      <c r="DUT16" s="156"/>
      <c r="DUU16" s="156"/>
      <c r="DUV16" s="156"/>
      <c r="DUW16" s="156"/>
      <c r="DUX16" s="156"/>
      <c r="DUY16" s="156"/>
      <c r="DUZ16" s="156"/>
      <c r="DVA16" s="156"/>
      <c r="DVB16" s="156"/>
      <c r="DVC16" s="156"/>
      <c r="DVD16" s="156"/>
      <c r="DVE16" s="156"/>
      <c r="DVF16" s="156"/>
      <c r="DVG16" s="156"/>
      <c r="DVH16" s="156"/>
      <c r="DVI16" s="156"/>
      <c r="DVJ16" s="156"/>
      <c r="DVK16" s="156"/>
      <c r="DVL16" s="156"/>
      <c r="DVM16" s="156"/>
      <c r="DVN16" s="156"/>
      <c r="DVO16" s="156"/>
      <c r="DVP16" s="156"/>
      <c r="DVQ16" s="156"/>
      <c r="DVR16" s="156"/>
      <c r="DVS16" s="156"/>
      <c r="DVT16" s="156"/>
      <c r="DVU16" s="156"/>
      <c r="DVV16" s="156"/>
      <c r="DVW16" s="156"/>
      <c r="DVX16" s="156"/>
      <c r="DVY16" s="156"/>
      <c r="DVZ16" s="156"/>
      <c r="DWA16" s="156"/>
      <c r="DWB16" s="156"/>
      <c r="DWC16" s="156"/>
      <c r="DWD16" s="156"/>
      <c r="DWE16" s="156"/>
      <c r="DWF16" s="156"/>
      <c r="DWG16" s="156"/>
      <c r="DWH16" s="156"/>
      <c r="DWI16" s="156"/>
      <c r="DWJ16" s="156"/>
      <c r="DWK16" s="156"/>
      <c r="DWL16" s="156"/>
      <c r="DWM16" s="156"/>
      <c r="DWN16" s="156"/>
      <c r="DWO16" s="156"/>
      <c r="DWP16" s="156"/>
      <c r="DWQ16" s="156"/>
      <c r="DWR16" s="156"/>
      <c r="DWS16" s="156"/>
      <c r="DWT16" s="156"/>
      <c r="DWU16" s="156"/>
      <c r="DWV16" s="156"/>
      <c r="DWW16" s="156"/>
      <c r="DWX16" s="156"/>
      <c r="DWY16" s="156"/>
      <c r="DWZ16" s="156"/>
      <c r="DXA16" s="156"/>
      <c r="DXB16" s="156"/>
      <c r="DXC16" s="156"/>
      <c r="DXD16" s="156"/>
      <c r="DXE16" s="156"/>
      <c r="DXF16" s="156"/>
      <c r="DXG16" s="156"/>
      <c r="DXH16" s="156"/>
      <c r="DXI16" s="156"/>
      <c r="DXJ16" s="156"/>
      <c r="DXK16" s="156"/>
      <c r="DXL16" s="156"/>
      <c r="DXM16" s="156"/>
      <c r="DXN16" s="156"/>
      <c r="DXO16" s="156"/>
      <c r="DXP16" s="156"/>
      <c r="DXQ16" s="156"/>
      <c r="DXR16" s="156"/>
      <c r="DXS16" s="156"/>
      <c r="DXT16" s="156"/>
      <c r="DXU16" s="156"/>
      <c r="DXV16" s="156"/>
      <c r="DXW16" s="156"/>
      <c r="DXX16" s="156"/>
      <c r="DXY16" s="156"/>
      <c r="DXZ16" s="156"/>
      <c r="DYA16" s="156"/>
      <c r="DYB16" s="156"/>
      <c r="DYC16" s="156"/>
      <c r="DYD16" s="156"/>
      <c r="DYE16" s="156"/>
      <c r="DYF16" s="156"/>
      <c r="DYG16" s="156"/>
      <c r="DYH16" s="156"/>
      <c r="DYI16" s="156"/>
      <c r="DYJ16" s="156"/>
      <c r="DYK16" s="156"/>
      <c r="DYL16" s="156"/>
      <c r="DYM16" s="156"/>
      <c r="DYN16" s="156"/>
      <c r="DYO16" s="156"/>
      <c r="DYP16" s="156"/>
      <c r="DYQ16" s="156"/>
      <c r="DYR16" s="156"/>
      <c r="DYS16" s="156"/>
      <c r="DYT16" s="156"/>
      <c r="DYU16" s="156"/>
      <c r="DYV16" s="156"/>
      <c r="DYW16" s="156"/>
      <c r="DYX16" s="156"/>
      <c r="DYY16" s="156"/>
      <c r="DYZ16" s="156"/>
      <c r="DZA16" s="156"/>
      <c r="DZB16" s="156"/>
      <c r="DZC16" s="156"/>
      <c r="DZD16" s="156"/>
      <c r="DZE16" s="156"/>
      <c r="DZF16" s="156"/>
      <c r="DZG16" s="156"/>
      <c r="DZH16" s="156"/>
      <c r="DZI16" s="156"/>
      <c r="DZJ16" s="156"/>
      <c r="DZK16" s="156"/>
      <c r="DZL16" s="156"/>
      <c r="DZM16" s="156"/>
      <c r="DZN16" s="156"/>
      <c r="DZO16" s="156"/>
      <c r="DZP16" s="156"/>
      <c r="DZQ16" s="156"/>
      <c r="DZR16" s="156"/>
      <c r="DZS16" s="156"/>
      <c r="DZT16" s="156"/>
      <c r="DZU16" s="156"/>
      <c r="DZV16" s="156"/>
      <c r="DZW16" s="156"/>
      <c r="DZX16" s="156"/>
      <c r="DZY16" s="156"/>
      <c r="DZZ16" s="156"/>
      <c r="EAA16" s="156"/>
      <c r="EAB16" s="156"/>
      <c r="EAC16" s="156"/>
      <c r="EAD16" s="156"/>
      <c r="EAE16" s="156"/>
      <c r="EAF16" s="156"/>
      <c r="EAG16" s="156"/>
      <c r="EAH16" s="156"/>
      <c r="EAI16" s="156"/>
      <c r="EAJ16" s="156"/>
      <c r="EAK16" s="156"/>
      <c r="EAL16" s="156"/>
      <c r="EAM16" s="156"/>
      <c r="EAN16" s="156"/>
      <c r="EAO16" s="156"/>
      <c r="EAP16" s="156"/>
      <c r="EAQ16" s="156"/>
      <c r="EAR16" s="156"/>
      <c r="EAS16" s="156"/>
      <c r="EAT16" s="156"/>
      <c r="EAU16" s="156"/>
      <c r="EAV16" s="156"/>
      <c r="EAW16" s="156"/>
      <c r="EAX16" s="156"/>
      <c r="EAY16" s="156"/>
      <c r="EAZ16" s="156"/>
      <c r="EBA16" s="156"/>
      <c r="EBB16" s="156"/>
      <c r="EBC16" s="156"/>
      <c r="EBD16" s="156"/>
      <c r="EBE16" s="156"/>
      <c r="EBF16" s="156"/>
      <c r="EBG16" s="156"/>
      <c r="EBH16" s="156"/>
      <c r="EBI16" s="156"/>
      <c r="EBJ16" s="156"/>
      <c r="EBK16" s="156"/>
      <c r="EBL16" s="156"/>
      <c r="EBM16" s="156"/>
      <c r="EBN16" s="156"/>
      <c r="EBO16" s="156"/>
      <c r="EBP16" s="156"/>
      <c r="EBQ16" s="156"/>
      <c r="EBR16" s="156"/>
      <c r="EBS16" s="156"/>
      <c r="EBT16" s="156"/>
      <c r="EBU16" s="156"/>
      <c r="EBV16" s="156"/>
      <c r="EBW16" s="156"/>
      <c r="EBX16" s="156"/>
      <c r="EBY16" s="156"/>
      <c r="EBZ16" s="156"/>
      <c r="ECA16" s="156"/>
      <c r="ECB16" s="156"/>
      <c r="ECC16" s="156"/>
      <c r="ECD16" s="156"/>
      <c r="ECE16" s="156"/>
      <c r="ECF16" s="156"/>
      <c r="ECG16" s="156"/>
      <c r="ECH16" s="156"/>
      <c r="ECI16" s="156"/>
      <c r="ECJ16" s="156"/>
      <c r="ECK16" s="156"/>
      <c r="ECL16" s="156"/>
      <c r="ECM16" s="156"/>
      <c r="ECN16" s="156"/>
      <c r="ECO16" s="156"/>
      <c r="ECP16" s="156"/>
      <c r="ECQ16" s="156"/>
      <c r="ECR16" s="156"/>
      <c r="ECS16" s="156"/>
      <c r="ECT16" s="156"/>
      <c r="ECU16" s="156"/>
      <c r="ECV16" s="156"/>
      <c r="ECW16" s="156"/>
      <c r="ECX16" s="156"/>
      <c r="ECY16" s="156"/>
      <c r="ECZ16" s="156"/>
      <c r="EDA16" s="156"/>
      <c r="EDB16" s="156"/>
      <c r="EDC16" s="156"/>
      <c r="EDD16" s="156"/>
      <c r="EDE16" s="156"/>
      <c r="EDF16" s="156"/>
      <c r="EDG16" s="156"/>
      <c r="EDH16" s="156"/>
      <c r="EDI16" s="156"/>
      <c r="EDJ16" s="156"/>
      <c r="EDK16" s="156"/>
      <c r="EDL16" s="156"/>
      <c r="EDM16" s="156"/>
      <c r="EDN16" s="156"/>
      <c r="EDO16" s="156"/>
      <c r="EDP16" s="156"/>
      <c r="EDQ16" s="156"/>
      <c r="EDR16" s="156"/>
      <c r="EDS16" s="156"/>
      <c r="EDT16" s="156"/>
      <c r="EDU16" s="156"/>
      <c r="EDV16" s="156"/>
      <c r="EDW16" s="156"/>
      <c r="EDX16" s="156"/>
      <c r="EDY16" s="156"/>
      <c r="EDZ16" s="156"/>
      <c r="EEA16" s="156"/>
      <c r="EEB16" s="156"/>
      <c r="EEC16" s="156"/>
      <c r="EED16" s="156"/>
      <c r="EEE16" s="156"/>
      <c r="EEF16" s="156"/>
      <c r="EEG16" s="156"/>
      <c r="EEH16" s="156"/>
      <c r="EEI16" s="156"/>
      <c r="EEJ16" s="156"/>
      <c r="EEK16" s="156"/>
      <c r="EEL16" s="156"/>
      <c r="EEM16" s="156"/>
      <c r="EEN16" s="156"/>
      <c r="EEO16" s="156"/>
      <c r="EEP16" s="156"/>
      <c r="EEQ16" s="156"/>
      <c r="EER16" s="156"/>
      <c r="EES16" s="156"/>
      <c r="EET16" s="156"/>
      <c r="EEU16" s="156"/>
      <c r="EEV16" s="156"/>
      <c r="EEW16" s="156"/>
      <c r="EEX16" s="156"/>
      <c r="EEY16" s="156"/>
      <c r="EEZ16" s="156"/>
      <c r="EFA16" s="156"/>
      <c r="EFB16" s="156"/>
      <c r="EFC16" s="156"/>
      <c r="EFD16" s="156"/>
      <c r="EFE16" s="156"/>
      <c r="EFF16" s="156"/>
      <c r="EFG16" s="156"/>
      <c r="EFH16" s="156"/>
      <c r="EFI16" s="156"/>
      <c r="EFJ16" s="156"/>
      <c r="EFK16" s="156"/>
      <c r="EFL16" s="156"/>
      <c r="EFM16" s="156"/>
      <c r="EFN16" s="156"/>
      <c r="EFO16" s="156"/>
      <c r="EFP16" s="156"/>
      <c r="EFQ16" s="156"/>
      <c r="EFR16" s="156"/>
      <c r="EFS16" s="156"/>
      <c r="EFT16" s="156"/>
      <c r="EFU16" s="156"/>
      <c r="EFV16" s="156"/>
      <c r="EFW16" s="156"/>
      <c r="EFX16" s="156"/>
      <c r="EFY16" s="156"/>
      <c r="EFZ16" s="156"/>
      <c r="EGA16" s="156"/>
      <c r="EGB16" s="156"/>
      <c r="EGC16" s="156"/>
      <c r="EGD16" s="156"/>
      <c r="EGE16" s="156"/>
      <c r="EGF16" s="156"/>
      <c r="EGG16" s="156"/>
      <c r="EGH16" s="156"/>
      <c r="EGI16" s="156"/>
      <c r="EGJ16" s="156"/>
      <c r="EGK16" s="156"/>
      <c r="EGL16" s="156"/>
      <c r="EGM16" s="156"/>
      <c r="EGN16" s="156"/>
      <c r="EGO16" s="156"/>
      <c r="EGP16" s="156"/>
      <c r="EGQ16" s="156"/>
      <c r="EGR16" s="156"/>
      <c r="EGS16" s="156"/>
      <c r="EGT16" s="156"/>
      <c r="EGU16" s="156"/>
      <c r="EGV16" s="156"/>
      <c r="EGW16" s="156"/>
      <c r="EGX16" s="156"/>
      <c r="EGY16" s="156"/>
      <c r="EGZ16" s="156"/>
      <c r="EHA16" s="156"/>
      <c r="EHB16" s="156"/>
      <c r="EHC16" s="156"/>
      <c r="EHD16" s="156"/>
      <c r="EHE16" s="156"/>
      <c r="EHF16" s="156"/>
      <c r="EHG16" s="156"/>
      <c r="EHH16" s="156"/>
      <c r="EHI16" s="156"/>
      <c r="EHJ16" s="156"/>
      <c r="EHK16" s="156"/>
      <c r="EHL16" s="156"/>
      <c r="EHM16" s="156"/>
      <c r="EHN16" s="156"/>
      <c r="EHO16" s="156"/>
      <c r="EHP16" s="156"/>
      <c r="EHQ16" s="156"/>
      <c r="EHR16" s="156"/>
      <c r="EHS16" s="156"/>
      <c r="EHT16" s="156"/>
      <c r="EHU16" s="156"/>
      <c r="EHV16" s="156"/>
      <c r="EHW16" s="156"/>
      <c r="EHX16" s="156"/>
      <c r="EHY16" s="156"/>
      <c r="EHZ16" s="156"/>
      <c r="EIA16" s="156"/>
      <c r="EIB16" s="156"/>
      <c r="EIC16" s="156"/>
      <c r="EID16" s="156"/>
      <c r="EIE16" s="156"/>
      <c r="EIF16" s="156"/>
      <c r="EIG16" s="156"/>
      <c r="EIH16" s="156"/>
      <c r="EII16" s="156"/>
      <c r="EIJ16" s="156"/>
      <c r="EIK16" s="156"/>
      <c r="EIL16" s="156"/>
      <c r="EIM16" s="156"/>
      <c r="EIN16" s="156"/>
      <c r="EIO16" s="156"/>
      <c r="EIP16" s="156"/>
      <c r="EIQ16" s="156"/>
      <c r="EIR16" s="156"/>
      <c r="EIS16" s="156"/>
      <c r="EIT16" s="156"/>
      <c r="EIU16" s="156"/>
      <c r="EIV16" s="156"/>
      <c r="EIW16" s="156"/>
      <c r="EIX16" s="156"/>
      <c r="EIY16" s="156"/>
      <c r="EIZ16" s="156"/>
      <c r="EJA16" s="156"/>
      <c r="EJB16" s="156"/>
      <c r="EJC16" s="156"/>
      <c r="EJD16" s="156"/>
      <c r="EJE16" s="156"/>
      <c r="EJF16" s="156"/>
      <c r="EJG16" s="156"/>
      <c r="EJH16" s="156"/>
      <c r="EJI16" s="156"/>
      <c r="EJJ16" s="156"/>
      <c r="EJK16" s="156"/>
      <c r="EJL16" s="156"/>
      <c r="EJM16" s="156"/>
      <c r="EJN16" s="156"/>
      <c r="EJO16" s="156"/>
      <c r="EJP16" s="156"/>
      <c r="EJQ16" s="156"/>
      <c r="EJR16" s="156"/>
      <c r="EJS16" s="156"/>
      <c r="EJT16" s="156"/>
      <c r="EJU16" s="156"/>
      <c r="EJV16" s="156"/>
      <c r="EJW16" s="156"/>
      <c r="EJX16" s="156"/>
      <c r="EJY16" s="156"/>
      <c r="EJZ16" s="156"/>
      <c r="EKA16" s="156"/>
      <c r="EKB16" s="156"/>
      <c r="EKC16" s="156"/>
      <c r="EKD16" s="156"/>
      <c r="EKE16" s="156"/>
      <c r="EKF16" s="156"/>
      <c r="EKG16" s="156"/>
      <c r="EKH16" s="156"/>
      <c r="EKI16" s="156"/>
      <c r="EKJ16" s="156"/>
      <c r="EKK16" s="156"/>
      <c r="EKL16" s="156"/>
      <c r="EKM16" s="156"/>
      <c r="EKN16" s="156"/>
      <c r="EKO16" s="156"/>
      <c r="EKP16" s="156"/>
      <c r="EKQ16" s="156"/>
      <c r="EKR16" s="156"/>
      <c r="EKS16" s="156"/>
      <c r="EKT16" s="156"/>
      <c r="EKU16" s="156"/>
      <c r="EKV16" s="156"/>
      <c r="EKW16" s="156"/>
      <c r="EKX16" s="156"/>
      <c r="EKY16" s="156"/>
      <c r="EKZ16" s="156"/>
      <c r="ELA16" s="156"/>
      <c r="ELB16" s="156"/>
      <c r="ELC16" s="156"/>
      <c r="ELD16" s="156"/>
      <c r="ELE16" s="156"/>
      <c r="ELF16" s="156"/>
      <c r="ELG16" s="156"/>
      <c r="ELH16" s="156"/>
      <c r="ELI16" s="156"/>
      <c r="ELJ16" s="156"/>
      <c r="ELK16" s="156"/>
      <c r="ELL16" s="156"/>
      <c r="ELM16" s="156"/>
      <c r="ELN16" s="156"/>
      <c r="ELO16" s="156"/>
      <c r="ELP16" s="156"/>
      <c r="ELQ16" s="156"/>
      <c r="ELR16" s="156"/>
      <c r="ELS16" s="156"/>
      <c r="ELT16" s="156"/>
      <c r="ELU16" s="156"/>
      <c r="ELV16" s="156"/>
      <c r="ELW16" s="156"/>
      <c r="ELX16" s="156"/>
      <c r="ELY16" s="156"/>
      <c r="ELZ16" s="156"/>
      <c r="EMA16" s="156"/>
      <c r="EMB16" s="156"/>
      <c r="EMC16" s="156"/>
      <c r="EMD16" s="156"/>
      <c r="EME16" s="156"/>
      <c r="EMF16" s="156"/>
      <c r="EMG16" s="156"/>
      <c r="EMH16" s="156"/>
      <c r="EMI16" s="156"/>
      <c r="EMJ16" s="156"/>
      <c r="EMK16" s="156"/>
      <c r="EML16" s="156"/>
      <c r="EMM16" s="156"/>
      <c r="EMN16" s="156"/>
      <c r="EMO16" s="156"/>
      <c r="EMP16" s="156"/>
      <c r="EMQ16" s="156"/>
      <c r="EMR16" s="156"/>
      <c r="EMS16" s="156"/>
      <c r="EMT16" s="156"/>
      <c r="EMU16" s="156"/>
      <c r="EMV16" s="156"/>
      <c r="EMW16" s="156"/>
      <c r="EMX16" s="156"/>
      <c r="EMY16" s="156"/>
      <c r="EMZ16" s="156"/>
      <c r="ENA16" s="156"/>
      <c r="ENB16" s="156"/>
      <c r="ENC16" s="156"/>
      <c r="END16" s="156"/>
      <c r="ENE16" s="156"/>
      <c r="ENF16" s="156"/>
      <c r="ENG16" s="156"/>
      <c r="ENH16" s="156"/>
      <c r="ENI16" s="156"/>
      <c r="ENJ16" s="156"/>
      <c r="ENK16" s="156"/>
      <c r="ENL16" s="156"/>
      <c r="ENM16" s="156"/>
      <c r="ENN16" s="156"/>
      <c r="ENO16" s="156"/>
      <c r="ENP16" s="156"/>
      <c r="ENQ16" s="156"/>
      <c r="ENR16" s="156"/>
      <c r="ENS16" s="156"/>
      <c r="ENT16" s="156"/>
      <c r="ENU16" s="156"/>
      <c r="ENV16" s="156"/>
      <c r="ENW16" s="156"/>
      <c r="ENX16" s="156"/>
      <c r="ENY16" s="156"/>
      <c r="ENZ16" s="156"/>
      <c r="EOA16" s="156"/>
      <c r="EOB16" s="156"/>
      <c r="EOC16" s="156"/>
      <c r="EOD16" s="156"/>
      <c r="EOE16" s="156"/>
      <c r="EOF16" s="156"/>
      <c r="EOG16" s="156"/>
      <c r="EOH16" s="156"/>
      <c r="EOI16" s="156"/>
      <c r="EOJ16" s="156"/>
      <c r="EOK16" s="156"/>
      <c r="EOL16" s="156"/>
      <c r="EOM16" s="156"/>
      <c r="EON16" s="156"/>
      <c r="EOO16" s="156"/>
      <c r="EOP16" s="156"/>
      <c r="EOQ16" s="156"/>
      <c r="EOR16" s="156"/>
      <c r="EOS16" s="156"/>
      <c r="EOT16" s="156"/>
      <c r="EOU16" s="156"/>
      <c r="EOV16" s="156"/>
      <c r="EOW16" s="156"/>
      <c r="EOX16" s="156"/>
      <c r="EOY16" s="156"/>
      <c r="EOZ16" s="156"/>
      <c r="EPA16" s="156"/>
      <c r="EPB16" s="156"/>
      <c r="EPC16" s="156"/>
      <c r="EPD16" s="156"/>
      <c r="EPE16" s="156"/>
      <c r="EPF16" s="156"/>
      <c r="EPG16" s="156"/>
      <c r="EPH16" s="156"/>
      <c r="EPI16" s="156"/>
      <c r="EPJ16" s="156"/>
      <c r="EPK16" s="156"/>
      <c r="EPL16" s="156"/>
      <c r="EPM16" s="156"/>
      <c r="EPN16" s="156"/>
      <c r="EPO16" s="156"/>
      <c r="EPP16" s="156"/>
      <c r="EPQ16" s="156"/>
      <c r="EPR16" s="156"/>
      <c r="EPS16" s="156"/>
      <c r="EPT16" s="156"/>
      <c r="EPU16" s="156"/>
      <c r="EPV16" s="156"/>
      <c r="EPW16" s="156"/>
      <c r="EPX16" s="156"/>
      <c r="EPY16" s="156"/>
      <c r="EPZ16" s="156"/>
      <c r="EQA16" s="156"/>
      <c r="EQB16" s="156"/>
      <c r="EQC16" s="156"/>
      <c r="EQD16" s="156"/>
      <c r="EQE16" s="156"/>
      <c r="EQF16" s="156"/>
      <c r="EQG16" s="156"/>
      <c r="EQH16" s="156"/>
      <c r="EQI16" s="156"/>
      <c r="EQJ16" s="156"/>
      <c r="EQK16" s="156"/>
      <c r="EQL16" s="156"/>
      <c r="EQM16" s="156"/>
      <c r="EQN16" s="156"/>
      <c r="EQO16" s="156"/>
      <c r="EQP16" s="156"/>
      <c r="EQQ16" s="156"/>
      <c r="EQR16" s="156"/>
      <c r="EQS16" s="156"/>
      <c r="EQT16" s="156"/>
      <c r="EQU16" s="156"/>
      <c r="EQV16" s="156"/>
      <c r="EQW16" s="156"/>
      <c r="EQX16" s="156"/>
      <c r="EQY16" s="156"/>
      <c r="EQZ16" s="156"/>
      <c r="ERA16" s="156"/>
      <c r="ERB16" s="156"/>
      <c r="ERC16" s="156"/>
      <c r="ERD16" s="156"/>
      <c r="ERE16" s="156"/>
      <c r="ERF16" s="156"/>
      <c r="ERG16" s="156"/>
      <c r="ERH16" s="156"/>
      <c r="ERI16" s="156"/>
      <c r="ERJ16" s="156"/>
      <c r="ERK16" s="156"/>
      <c r="ERL16" s="156"/>
      <c r="ERM16" s="156"/>
      <c r="ERN16" s="156"/>
      <c r="ERO16" s="156"/>
      <c r="ERP16" s="156"/>
      <c r="ERQ16" s="156"/>
      <c r="ERR16" s="156"/>
      <c r="ERS16" s="156"/>
      <c r="ERT16" s="156"/>
      <c r="ERU16" s="156"/>
      <c r="ERV16" s="156"/>
      <c r="ERW16" s="156"/>
      <c r="ERX16" s="156"/>
      <c r="ERY16" s="156"/>
      <c r="ERZ16" s="156"/>
      <c r="ESA16" s="156"/>
      <c r="ESB16" s="156"/>
      <c r="ESC16" s="156"/>
      <c r="ESD16" s="156"/>
      <c r="ESE16" s="156"/>
      <c r="ESF16" s="156"/>
      <c r="ESG16" s="156"/>
      <c r="ESH16" s="156"/>
      <c r="ESI16" s="156"/>
      <c r="ESJ16" s="156"/>
      <c r="ESK16" s="156"/>
      <c r="ESL16" s="156"/>
      <c r="ESM16" s="156"/>
      <c r="ESN16" s="156"/>
      <c r="ESO16" s="156"/>
      <c r="ESP16" s="156"/>
      <c r="ESQ16" s="156"/>
      <c r="ESR16" s="156"/>
      <c r="ESS16" s="156"/>
      <c r="EST16" s="156"/>
      <c r="ESU16" s="156"/>
      <c r="ESV16" s="156"/>
      <c r="ESW16" s="156"/>
      <c r="ESX16" s="156"/>
      <c r="ESY16" s="156"/>
      <c r="ESZ16" s="156"/>
      <c r="ETA16" s="156"/>
      <c r="ETB16" s="156"/>
      <c r="ETC16" s="156"/>
      <c r="ETD16" s="156"/>
      <c r="ETE16" s="156"/>
      <c r="ETF16" s="156"/>
      <c r="ETG16" s="156"/>
      <c r="ETH16" s="156"/>
      <c r="ETI16" s="156"/>
      <c r="ETJ16" s="156"/>
      <c r="ETK16" s="156"/>
      <c r="ETL16" s="156"/>
      <c r="ETM16" s="156"/>
      <c r="ETN16" s="156"/>
      <c r="ETO16" s="156"/>
      <c r="ETP16" s="156"/>
      <c r="ETQ16" s="156"/>
      <c r="ETR16" s="156"/>
      <c r="ETS16" s="156"/>
      <c r="ETT16" s="156"/>
      <c r="ETU16" s="156"/>
      <c r="ETV16" s="156"/>
      <c r="ETW16" s="156"/>
      <c r="ETX16" s="156"/>
      <c r="ETY16" s="156"/>
      <c r="ETZ16" s="156"/>
      <c r="EUA16" s="156"/>
      <c r="EUB16" s="156"/>
      <c r="EUC16" s="156"/>
      <c r="EUD16" s="156"/>
      <c r="EUE16" s="156"/>
      <c r="EUF16" s="156"/>
      <c r="EUG16" s="156"/>
      <c r="EUH16" s="156"/>
      <c r="EUI16" s="156"/>
      <c r="EUJ16" s="156"/>
      <c r="EUK16" s="156"/>
      <c r="EUL16" s="156"/>
      <c r="EUM16" s="156"/>
      <c r="EUN16" s="156"/>
      <c r="EUO16" s="156"/>
      <c r="EUP16" s="156"/>
      <c r="EUQ16" s="156"/>
      <c r="EUR16" s="156"/>
      <c r="EUS16" s="156"/>
      <c r="EUT16" s="156"/>
      <c r="EUU16" s="156"/>
      <c r="EUV16" s="156"/>
      <c r="EUW16" s="156"/>
      <c r="EUX16" s="156"/>
      <c r="EUY16" s="156"/>
      <c r="EUZ16" s="156"/>
      <c r="EVA16" s="156"/>
      <c r="EVB16" s="156"/>
      <c r="EVC16" s="156"/>
      <c r="EVD16" s="156"/>
      <c r="EVE16" s="156"/>
      <c r="EVF16" s="156"/>
      <c r="EVG16" s="156"/>
      <c r="EVH16" s="156"/>
      <c r="EVI16" s="156"/>
      <c r="EVJ16" s="156"/>
      <c r="EVK16" s="156"/>
      <c r="EVL16" s="156"/>
      <c r="EVM16" s="156"/>
      <c r="EVN16" s="156"/>
      <c r="EVO16" s="156"/>
      <c r="EVP16" s="156"/>
      <c r="EVQ16" s="156"/>
      <c r="EVR16" s="156"/>
      <c r="EVS16" s="156"/>
      <c r="EVT16" s="156"/>
      <c r="EVU16" s="156"/>
      <c r="EVV16" s="156"/>
      <c r="EVW16" s="156"/>
      <c r="EVX16" s="156"/>
      <c r="EVY16" s="156"/>
      <c r="EVZ16" s="156"/>
      <c r="EWA16" s="156"/>
      <c r="EWB16" s="156"/>
      <c r="EWC16" s="156"/>
      <c r="EWD16" s="156"/>
      <c r="EWE16" s="156"/>
      <c r="EWF16" s="156"/>
      <c r="EWG16" s="156"/>
      <c r="EWH16" s="156"/>
      <c r="EWI16" s="156"/>
      <c r="EWJ16" s="156"/>
      <c r="EWK16" s="156"/>
      <c r="EWL16" s="156"/>
      <c r="EWM16" s="156"/>
      <c r="EWN16" s="156"/>
      <c r="EWO16" s="156"/>
      <c r="EWP16" s="156"/>
      <c r="EWQ16" s="156"/>
      <c r="EWR16" s="156"/>
      <c r="EWS16" s="156"/>
      <c r="EWT16" s="156"/>
      <c r="EWU16" s="156"/>
      <c r="EWV16" s="156"/>
      <c r="EWW16" s="156"/>
      <c r="EWX16" s="156"/>
      <c r="EWY16" s="156"/>
      <c r="EWZ16" s="156"/>
      <c r="EXA16" s="156"/>
      <c r="EXB16" s="156"/>
      <c r="EXC16" s="156"/>
      <c r="EXD16" s="156"/>
      <c r="EXE16" s="156"/>
      <c r="EXF16" s="156"/>
      <c r="EXG16" s="156"/>
      <c r="EXH16" s="156"/>
      <c r="EXI16" s="156"/>
      <c r="EXJ16" s="156"/>
      <c r="EXK16" s="156"/>
      <c r="EXL16" s="156"/>
      <c r="EXM16" s="156"/>
      <c r="EXN16" s="156"/>
      <c r="EXO16" s="156"/>
      <c r="EXP16" s="156"/>
      <c r="EXQ16" s="156"/>
      <c r="EXR16" s="156"/>
      <c r="EXS16" s="156"/>
      <c r="EXT16" s="156"/>
      <c r="EXU16" s="156"/>
      <c r="EXV16" s="156"/>
      <c r="EXW16" s="156"/>
      <c r="EXX16" s="156"/>
      <c r="EXY16" s="156"/>
      <c r="EXZ16" s="156"/>
      <c r="EYA16" s="156"/>
      <c r="EYB16" s="156"/>
      <c r="EYC16" s="156"/>
      <c r="EYD16" s="156"/>
      <c r="EYE16" s="156"/>
      <c r="EYF16" s="156"/>
      <c r="EYG16" s="156"/>
      <c r="EYH16" s="156"/>
      <c r="EYI16" s="156"/>
      <c r="EYJ16" s="156"/>
      <c r="EYK16" s="156"/>
      <c r="EYL16" s="156"/>
      <c r="EYM16" s="156"/>
      <c r="EYN16" s="156"/>
      <c r="EYO16" s="156"/>
      <c r="EYP16" s="156"/>
      <c r="EYQ16" s="156"/>
      <c r="EYR16" s="156"/>
      <c r="EYS16" s="156"/>
      <c r="EYT16" s="156"/>
      <c r="EYU16" s="156"/>
      <c r="EYV16" s="156"/>
      <c r="EYW16" s="156"/>
      <c r="EYX16" s="156"/>
      <c r="EYY16" s="156"/>
      <c r="EYZ16" s="156"/>
      <c r="EZA16" s="156"/>
      <c r="EZB16" s="156"/>
      <c r="EZC16" s="156"/>
      <c r="EZD16" s="156"/>
      <c r="EZE16" s="156"/>
      <c r="EZF16" s="156"/>
      <c r="EZG16" s="156"/>
      <c r="EZH16" s="156"/>
      <c r="EZI16" s="156"/>
      <c r="EZJ16" s="156"/>
      <c r="EZK16" s="156"/>
      <c r="EZL16" s="156"/>
      <c r="EZM16" s="156"/>
      <c r="EZN16" s="156"/>
      <c r="EZO16" s="156"/>
      <c r="EZP16" s="156"/>
      <c r="EZQ16" s="156"/>
      <c r="EZR16" s="156"/>
      <c r="EZS16" s="156"/>
      <c r="EZT16" s="156"/>
      <c r="EZU16" s="156"/>
      <c r="EZV16" s="156"/>
      <c r="EZW16" s="156"/>
      <c r="EZX16" s="156"/>
      <c r="EZY16" s="156"/>
      <c r="EZZ16" s="156"/>
      <c r="FAA16" s="156"/>
      <c r="FAB16" s="156"/>
      <c r="FAC16" s="156"/>
      <c r="FAD16" s="156"/>
      <c r="FAE16" s="156"/>
      <c r="FAF16" s="156"/>
      <c r="FAG16" s="156"/>
      <c r="FAH16" s="156"/>
      <c r="FAI16" s="156"/>
      <c r="FAJ16" s="156"/>
      <c r="FAK16" s="156"/>
      <c r="FAL16" s="156"/>
      <c r="FAM16" s="156"/>
      <c r="FAN16" s="156"/>
      <c r="FAO16" s="156"/>
      <c r="FAP16" s="156"/>
      <c r="FAQ16" s="156"/>
      <c r="FAR16" s="156"/>
      <c r="FAS16" s="156"/>
      <c r="FAT16" s="156"/>
      <c r="FAU16" s="156"/>
      <c r="FAV16" s="156"/>
      <c r="FAW16" s="156"/>
      <c r="FAX16" s="156"/>
      <c r="FAY16" s="156"/>
      <c r="FAZ16" s="156"/>
      <c r="FBA16" s="156"/>
      <c r="FBB16" s="156"/>
      <c r="FBC16" s="156"/>
      <c r="FBD16" s="156"/>
      <c r="FBE16" s="156"/>
      <c r="FBF16" s="156"/>
      <c r="FBG16" s="156"/>
      <c r="FBH16" s="156"/>
      <c r="FBI16" s="156"/>
      <c r="FBJ16" s="156"/>
      <c r="FBK16" s="156"/>
      <c r="FBL16" s="156"/>
      <c r="FBM16" s="156"/>
      <c r="FBN16" s="156"/>
      <c r="FBO16" s="156"/>
      <c r="FBP16" s="156"/>
      <c r="FBQ16" s="156"/>
      <c r="FBR16" s="156"/>
      <c r="FBS16" s="156"/>
      <c r="FBT16" s="156"/>
      <c r="FBU16" s="156"/>
      <c r="FBV16" s="156"/>
      <c r="FBW16" s="156"/>
      <c r="FBX16" s="156"/>
      <c r="FBY16" s="156"/>
      <c r="FBZ16" s="156"/>
      <c r="FCA16" s="156"/>
      <c r="FCB16" s="156"/>
      <c r="FCC16" s="156"/>
      <c r="FCD16" s="156"/>
      <c r="FCE16" s="156"/>
      <c r="FCF16" s="156"/>
      <c r="FCG16" s="156"/>
      <c r="FCH16" s="156"/>
      <c r="FCI16" s="156"/>
      <c r="FCJ16" s="156"/>
      <c r="FCK16" s="156"/>
      <c r="FCL16" s="156"/>
      <c r="FCM16" s="156"/>
      <c r="FCN16" s="156"/>
      <c r="FCO16" s="156"/>
      <c r="FCP16" s="156"/>
      <c r="FCQ16" s="156"/>
      <c r="FCR16" s="156"/>
      <c r="FCS16" s="156"/>
      <c r="FCT16" s="156"/>
      <c r="FCU16" s="156"/>
      <c r="FCV16" s="156"/>
      <c r="FCW16" s="156"/>
      <c r="FCX16" s="156"/>
      <c r="FCY16" s="156"/>
      <c r="FCZ16" s="156"/>
      <c r="FDA16" s="156"/>
      <c r="FDB16" s="156"/>
      <c r="FDC16" s="156"/>
      <c r="FDD16" s="156"/>
      <c r="FDE16" s="156"/>
      <c r="FDF16" s="156"/>
      <c r="FDG16" s="156"/>
      <c r="FDH16" s="156"/>
      <c r="FDI16" s="156"/>
      <c r="FDJ16" s="156"/>
      <c r="FDK16" s="156"/>
      <c r="FDL16" s="156"/>
      <c r="FDM16" s="156"/>
      <c r="FDN16" s="156"/>
      <c r="FDO16" s="156"/>
      <c r="FDP16" s="156"/>
      <c r="FDQ16" s="156"/>
      <c r="FDR16" s="156"/>
      <c r="FDS16" s="156"/>
      <c r="FDT16" s="156"/>
      <c r="FDU16" s="156"/>
      <c r="FDV16" s="156"/>
      <c r="FDW16" s="156"/>
      <c r="FDX16" s="156"/>
      <c r="FDY16" s="156"/>
      <c r="FDZ16" s="156"/>
      <c r="FEA16" s="156"/>
      <c r="FEB16" s="156"/>
      <c r="FEC16" s="156"/>
      <c r="FED16" s="156"/>
      <c r="FEE16" s="156"/>
      <c r="FEF16" s="156"/>
      <c r="FEG16" s="156"/>
      <c r="FEH16" s="156"/>
      <c r="FEI16" s="156"/>
      <c r="FEJ16" s="156"/>
      <c r="FEK16" s="156"/>
      <c r="FEL16" s="156"/>
      <c r="FEM16" s="156"/>
      <c r="FEN16" s="156"/>
      <c r="FEO16" s="156"/>
      <c r="FEP16" s="156"/>
      <c r="FEQ16" s="156"/>
      <c r="FER16" s="156"/>
      <c r="FES16" s="156"/>
      <c r="FET16" s="156"/>
      <c r="FEU16" s="156"/>
      <c r="FEV16" s="156"/>
      <c r="FEW16" s="156"/>
      <c r="FEX16" s="156"/>
      <c r="FEY16" s="156"/>
      <c r="FEZ16" s="156"/>
      <c r="FFA16" s="156"/>
      <c r="FFB16" s="156"/>
      <c r="FFC16" s="156"/>
      <c r="FFD16" s="156"/>
      <c r="FFE16" s="156"/>
      <c r="FFF16" s="156"/>
      <c r="FFG16" s="156"/>
      <c r="FFH16" s="156"/>
      <c r="FFI16" s="156"/>
      <c r="FFJ16" s="156"/>
      <c r="FFK16" s="156"/>
      <c r="FFL16" s="156"/>
      <c r="FFM16" s="156"/>
      <c r="FFN16" s="156"/>
      <c r="FFO16" s="156"/>
      <c r="FFP16" s="156"/>
      <c r="FFQ16" s="156"/>
      <c r="FFR16" s="156"/>
      <c r="FFS16" s="156"/>
      <c r="FFT16" s="156"/>
      <c r="FFU16" s="156"/>
      <c r="FFV16" s="156"/>
      <c r="FFW16" s="156"/>
      <c r="FFX16" s="156"/>
      <c r="FFY16" s="156"/>
      <c r="FFZ16" s="156"/>
      <c r="FGA16" s="156"/>
      <c r="FGB16" s="156"/>
      <c r="FGC16" s="156"/>
      <c r="FGD16" s="156"/>
      <c r="FGE16" s="156"/>
      <c r="FGF16" s="156"/>
      <c r="FGG16" s="156"/>
      <c r="FGH16" s="156"/>
      <c r="FGI16" s="156"/>
      <c r="FGJ16" s="156"/>
      <c r="FGK16" s="156"/>
      <c r="FGL16" s="156"/>
      <c r="FGM16" s="156"/>
      <c r="FGN16" s="156"/>
      <c r="FGO16" s="156"/>
      <c r="FGP16" s="156"/>
      <c r="FGQ16" s="156"/>
      <c r="FGR16" s="156"/>
      <c r="FGS16" s="156"/>
      <c r="FGT16" s="156"/>
      <c r="FGU16" s="156"/>
      <c r="FGV16" s="156"/>
      <c r="FGW16" s="156"/>
      <c r="FGX16" s="156"/>
      <c r="FGY16" s="156"/>
      <c r="FGZ16" s="156"/>
      <c r="FHA16" s="156"/>
      <c r="FHB16" s="156"/>
      <c r="FHC16" s="156"/>
      <c r="FHD16" s="156"/>
      <c r="FHE16" s="156"/>
      <c r="FHF16" s="156"/>
      <c r="FHG16" s="156"/>
      <c r="FHH16" s="156"/>
      <c r="FHI16" s="156"/>
      <c r="FHJ16" s="156"/>
      <c r="FHK16" s="156"/>
      <c r="FHL16" s="156"/>
      <c r="FHM16" s="156"/>
      <c r="FHN16" s="156"/>
      <c r="FHO16" s="156"/>
      <c r="FHP16" s="156"/>
      <c r="FHQ16" s="156"/>
      <c r="FHR16" s="156"/>
      <c r="FHS16" s="156"/>
      <c r="FHT16" s="156"/>
      <c r="FHU16" s="156"/>
      <c r="FHV16" s="156"/>
      <c r="FHW16" s="156"/>
      <c r="FHX16" s="156"/>
      <c r="FHY16" s="156"/>
      <c r="FHZ16" s="156"/>
      <c r="FIA16" s="156"/>
      <c r="FIB16" s="156"/>
      <c r="FIC16" s="156"/>
      <c r="FID16" s="156"/>
      <c r="FIE16" s="156"/>
      <c r="FIF16" s="156"/>
      <c r="FIG16" s="156"/>
      <c r="FIH16" s="156"/>
      <c r="FII16" s="156"/>
      <c r="FIJ16" s="156"/>
      <c r="FIK16" s="156"/>
      <c r="FIL16" s="156"/>
      <c r="FIM16" s="156"/>
      <c r="FIN16" s="156"/>
      <c r="FIO16" s="156"/>
      <c r="FIP16" s="156"/>
      <c r="FIQ16" s="156"/>
      <c r="FIR16" s="156"/>
      <c r="FIS16" s="156"/>
      <c r="FIT16" s="156"/>
      <c r="FIU16" s="156"/>
      <c r="FIV16" s="156"/>
      <c r="FIW16" s="156"/>
      <c r="FIX16" s="156"/>
      <c r="FIY16" s="156"/>
      <c r="FIZ16" s="156"/>
      <c r="FJA16" s="156"/>
      <c r="FJB16" s="156"/>
      <c r="FJC16" s="156"/>
      <c r="FJD16" s="156"/>
      <c r="FJE16" s="156"/>
      <c r="FJF16" s="156"/>
      <c r="FJG16" s="156"/>
      <c r="FJH16" s="156"/>
      <c r="FJI16" s="156"/>
      <c r="FJJ16" s="156"/>
      <c r="FJK16" s="156"/>
      <c r="FJL16" s="156"/>
      <c r="FJM16" s="156"/>
      <c r="FJN16" s="156"/>
      <c r="FJO16" s="156"/>
      <c r="FJP16" s="156"/>
      <c r="FJQ16" s="156"/>
      <c r="FJR16" s="156"/>
      <c r="FJS16" s="156"/>
      <c r="FJT16" s="156"/>
      <c r="FJU16" s="156"/>
      <c r="FJV16" s="156"/>
      <c r="FJW16" s="156"/>
      <c r="FJX16" s="156"/>
      <c r="FJY16" s="156"/>
      <c r="FJZ16" s="156"/>
      <c r="FKA16" s="156"/>
      <c r="FKB16" s="156"/>
      <c r="FKC16" s="156"/>
      <c r="FKD16" s="156"/>
      <c r="FKE16" s="156"/>
      <c r="FKF16" s="156"/>
      <c r="FKG16" s="156"/>
      <c r="FKH16" s="156"/>
      <c r="FKI16" s="156"/>
      <c r="FKJ16" s="156"/>
      <c r="FKK16" s="156"/>
      <c r="FKL16" s="156"/>
      <c r="FKM16" s="156"/>
      <c r="FKN16" s="156"/>
      <c r="FKO16" s="156"/>
      <c r="FKP16" s="156"/>
      <c r="FKQ16" s="156"/>
      <c r="FKR16" s="156"/>
      <c r="FKS16" s="156"/>
      <c r="FKT16" s="156"/>
      <c r="FKU16" s="156"/>
      <c r="FKV16" s="156"/>
      <c r="FKW16" s="156"/>
      <c r="FKX16" s="156"/>
      <c r="FKY16" s="156"/>
      <c r="FKZ16" s="156"/>
      <c r="FLA16" s="156"/>
      <c r="FLB16" s="156"/>
      <c r="FLC16" s="156"/>
      <c r="FLD16" s="156"/>
      <c r="FLE16" s="156"/>
      <c r="FLF16" s="156"/>
      <c r="FLG16" s="156"/>
      <c r="FLH16" s="156"/>
      <c r="FLI16" s="156"/>
      <c r="FLJ16" s="156"/>
      <c r="FLK16" s="156"/>
      <c r="FLL16" s="156"/>
      <c r="FLM16" s="156"/>
      <c r="FLN16" s="156"/>
      <c r="FLO16" s="156"/>
      <c r="FLP16" s="156"/>
      <c r="FLQ16" s="156"/>
      <c r="FLR16" s="156"/>
      <c r="FLS16" s="156"/>
      <c r="FLT16" s="156"/>
      <c r="FLU16" s="156"/>
      <c r="FLV16" s="156"/>
      <c r="FLW16" s="156"/>
      <c r="FLX16" s="156"/>
      <c r="FLY16" s="156"/>
      <c r="FLZ16" s="156"/>
      <c r="FMA16" s="156"/>
      <c r="FMB16" s="156"/>
      <c r="FMC16" s="156"/>
      <c r="FMD16" s="156"/>
      <c r="FME16" s="156"/>
      <c r="FMF16" s="156"/>
      <c r="FMG16" s="156"/>
      <c r="FMH16" s="156"/>
      <c r="FMI16" s="156"/>
      <c r="FMJ16" s="156"/>
      <c r="FMK16" s="156"/>
      <c r="FML16" s="156"/>
      <c r="FMM16" s="156"/>
      <c r="FMN16" s="156"/>
      <c r="FMO16" s="156"/>
      <c r="FMP16" s="156"/>
      <c r="FMQ16" s="156"/>
      <c r="FMR16" s="156"/>
      <c r="FMS16" s="156"/>
      <c r="FMT16" s="156"/>
      <c r="FMU16" s="156"/>
      <c r="FMV16" s="156"/>
      <c r="FMW16" s="156"/>
      <c r="FMX16" s="156"/>
      <c r="FMY16" s="156"/>
      <c r="FMZ16" s="156"/>
      <c r="FNA16" s="156"/>
      <c r="FNB16" s="156"/>
      <c r="FNC16" s="156"/>
      <c r="FND16" s="156"/>
      <c r="FNE16" s="156"/>
      <c r="FNF16" s="156"/>
      <c r="FNG16" s="156"/>
      <c r="FNH16" s="156"/>
      <c r="FNI16" s="156"/>
      <c r="FNJ16" s="156"/>
      <c r="FNK16" s="156"/>
      <c r="FNL16" s="156"/>
      <c r="FNM16" s="156"/>
      <c r="FNN16" s="156"/>
      <c r="FNO16" s="156"/>
      <c r="FNP16" s="156"/>
      <c r="FNQ16" s="156"/>
      <c r="FNR16" s="156"/>
      <c r="FNS16" s="156"/>
      <c r="FNT16" s="156"/>
      <c r="FNU16" s="156"/>
      <c r="FNV16" s="156"/>
      <c r="FNW16" s="156"/>
      <c r="FNX16" s="156"/>
      <c r="FNY16" s="156"/>
      <c r="FNZ16" s="156"/>
      <c r="FOA16" s="156"/>
      <c r="FOB16" s="156"/>
      <c r="FOC16" s="156"/>
      <c r="FOD16" s="156"/>
      <c r="FOE16" s="156"/>
      <c r="FOF16" s="156"/>
      <c r="FOG16" s="156"/>
      <c r="FOH16" s="156"/>
      <c r="FOI16" s="156"/>
      <c r="FOJ16" s="156"/>
      <c r="FOK16" s="156"/>
      <c r="FOL16" s="156"/>
      <c r="FOM16" s="156"/>
      <c r="FON16" s="156"/>
      <c r="FOO16" s="156"/>
      <c r="FOP16" s="156"/>
      <c r="FOQ16" s="156"/>
      <c r="FOR16" s="156"/>
      <c r="FOS16" s="156"/>
      <c r="FOT16" s="156"/>
      <c r="FOU16" s="156"/>
      <c r="FOV16" s="156"/>
      <c r="FOW16" s="156"/>
      <c r="FOX16" s="156"/>
      <c r="FOY16" s="156"/>
      <c r="FOZ16" s="156"/>
      <c r="FPA16" s="156"/>
      <c r="FPB16" s="156"/>
      <c r="FPC16" s="156"/>
      <c r="FPD16" s="156"/>
      <c r="FPE16" s="156"/>
      <c r="FPF16" s="156"/>
      <c r="FPG16" s="156"/>
      <c r="FPH16" s="156"/>
      <c r="FPI16" s="156"/>
      <c r="FPJ16" s="156"/>
      <c r="FPK16" s="156"/>
      <c r="FPL16" s="156"/>
      <c r="FPM16" s="156"/>
      <c r="FPN16" s="156"/>
      <c r="FPO16" s="156"/>
      <c r="FPP16" s="156"/>
      <c r="FPQ16" s="156"/>
      <c r="FPR16" s="156"/>
      <c r="FPS16" s="156"/>
      <c r="FPT16" s="156"/>
      <c r="FPU16" s="156"/>
      <c r="FPV16" s="156"/>
      <c r="FPW16" s="156"/>
      <c r="FPX16" s="156"/>
      <c r="FPY16" s="156"/>
      <c r="FPZ16" s="156"/>
      <c r="FQA16" s="156"/>
      <c r="FQB16" s="156"/>
      <c r="FQC16" s="156"/>
      <c r="FQD16" s="156"/>
      <c r="FQE16" s="156"/>
      <c r="FQF16" s="156"/>
      <c r="FQG16" s="156"/>
      <c r="FQH16" s="156"/>
      <c r="FQI16" s="156"/>
      <c r="FQJ16" s="156"/>
      <c r="FQK16" s="156"/>
      <c r="FQL16" s="156"/>
      <c r="FQM16" s="156"/>
      <c r="FQN16" s="156"/>
      <c r="FQO16" s="156"/>
      <c r="FQP16" s="156"/>
      <c r="FQQ16" s="156"/>
      <c r="FQR16" s="156"/>
      <c r="FQS16" s="156"/>
      <c r="FQT16" s="156"/>
      <c r="FQU16" s="156"/>
      <c r="FQV16" s="156"/>
      <c r="FQW16" s="156"/>
      <c r="FQX16" s="156"/>
      <c r="FQY16" s="156"/>
      <c r="FQZ16" s="156"/>
      <c r="FRA16" s="156"/>
      <c r="FRB16" s="156"/>
      <c r="FRC16" s="156"/>
      <c r="FRD16" s="156"/>
      <c r="FRE16" s="156"/>
      <c r="FRF16" s="156"/>
      <c r="FRG16" s="156"/>
      <c r="FRH16" s="156"/>
      <c r="FRI16" s="156"/>
      <c r="FRJ16" s="156"/>
      <c r="FRK16" s="156"/>
      <c r="FRL16" s="156"/>
      <c r="FRM16" s="156"/>
      <c r="FRN16" s="156"/>
      <c r="FRO16" s="156"/>
      <c r="FRP16" s="156"/>
      <c r="FRQ16" s="156"/>
      <c r="FRR16" s="156"/>
      <c r="FRS16" s="156"/>
      <c r="FRT16" s="156"/>
      <c r="FRU16" s="156"/>
      <c r="FRV16" s="156"/>
      <c r="FRW16" s="156"/>
      <c r="FRX16" s="156"/>
      <c r="FRY16" s="156"/>
      <c r="FRZ16" s="156"/>
      <c r="FSA16" s="156"/>
      <c r="FSB16" s="156"/>
      <c r="FSC16" s="156"/>
      <c r="FSD16" s="156"/>
      <c r="FSE16" s="156"/>
      <c r="FSF16" s="156"/>
      <c r="FSG16" s="156"/>
      <c r="FSH16" s="156"/>
      <c r="FSI16" s="156"/>
      <c r="FSJ16" s="156"/>
      <c r="FSK16" s="156"/>
      <c r="FSL16" s="156"/>
      <c r="FSM16" s="156"/>
      <c r="FSN16" s="156"/>
      <c r="FSO16" s="156"/>
      <c r="FSP16" s="156"/>
      <c r="FSQ16" s="156"/>
      <c r="FSR16" s="156"/>
      <c r="FSS16" s="156"/>
      <c r="FST16" s="156"/>
      <c r="FSU16" s="156"/>
      <c r="FSV16" s="156"/>
      <c r="FSW16" s="156"/>
      <c r="FSX16" s="156"/>
      <c r="FSY16" s="156"/>
      <c r="FSZ16" s="156"/>
      <c r="FTA16" s="156"/>
      <c r="FTB16" s="156"/>
      <c r="FTC16" s="156"/>
      <c r="FTD16" s="156"/>
      <c r="FTE16" s="156"/>
      <c r="FTF16" s="156"/>
      <c r="FTG16" s="156"/>
      <c r="FTH16" s="156"/>
      <c r="FTI16" s="156"/>
      <c r="FTJ16" s="156"/>
      <c r="FTK16" s="156"/>
      <c r="FTL16" s="156"/>
      <c r="FTM16" s="156"/>
      <c r="FTN16" s="156"/>
      <c r="FTO16" s="156"/>
      <c r="FTP16" s="156"/>
      <c r="FTQ16" s="156"/>
      <c r="FTR16" s="156"/>
      <c r="FTS16" s="156"/>
      <c r="FTT16" s="156"/>
      <c r="FTU16" s="156"/>
      <c r="FTV16" s="156"/>
      <c r="FTW16" s="156"/>
      <c r="FTX16" s="156"/>
      <c r="FTY16" s="156"/>
      <c r="FTZ16" s="156"/>
      <c r="FUA16" s="156"/>
      <c r="FUB16" s="156"/>
      <c r="FUC16" s="156"/>
      <c r="FUD16" s="156"/>
      <c r="FUE16" s="156"/>
      <c r="FUF16" s="156"/>
      <c r="FUG16" s="156"/>
      <c r="FUH16" s="156"/>
      <c r="FUI16" s="156"/>
      <c r="FUJ16" s="156"/>
      <c r="FUK16" s="156"/>
      <c r="FUL16" s="156"/>
      <c r="FUM16" s="156"/>
      <c r="FUN16" s="156"/>
      <c r="FUO16" s="156"/>
      <c r="FUP16" s="156"/>
      <c r="FUQ16" s="156"/>
      <c r="FUR16" s="156"/>
      <c r="FUS16" s="156"/>
      <c r="FUT16" s="156"/>
      <c r="FUU16" s="156"/>
      <c r="FUV16" s="156"/>
      <c r="FUW16" s="156"/>
      <c r="FUX16" s="156"/>
      <c r="FUY16" s="156"/>
      <c r="FUZ16" s="156"/>
      <c r="FVA16" s="156"/>
      <c r="FVB16" s="156"/>
      <c r="FVC16" s="156"/>
      <c r="FVD16" s="156"/>
      <c r="FVE16" s="156"/>
      <c r="FVF16" s="156"/>
      <c r="FVG16" s="156"/>
      <c r="FVH16" s="156"/>
      <c r="FVI16" s="156"/>
      <c r="FVJ16" s="156"/>
      <c r="FVK16" s="156"/>
      <c r="FVL16" s="156"/>
      <c r="FVM16" s="156"/>
      <c r="FVN16" s="156"/>
      <c r="FVO16" s="156"/>
      <c r="FVP16" s="156"/>
      <c r="FVQ16" s="156"/>
      <c r="FVR16" s="156"/>
      <c r="FVS16" s="156"/>
      <c r="FVT16" s="156"/>
      <c r="FVU16" s="156"/>
      <c r="FVV16" s="156"/>
      <c r="FVW16" s="156"/>
      <c r="FVX16" s="156"/>
      <c r="FVY16" s="156"/>
      <c r="FVZ16" s="156"/>
      <c r="FWA16" s="156"/>
      <c r="FWB16" s="156"/>
      <c r="FWC16" s="156"/>
      <c r="FWD16" s="156"/>
      <c r="FWE16" s="156"/>
      <c r="FWF16" s="156"/>
      <c r="FWG16" s="156"/>
      <c r="FWH16" s="156"/>
      <c r="FWI16" s="156"/>
      <c r="FWJ16" s="156"/>
      <c r="FWK16" s="156"/>
      <c r="FWL16" s="156"/>
      <c r="FWM16" s="156"/>
      <c r="FWN16" s="156"/>
      <c r="FWO16" s="156"/>
      <c r="FWP16" s="156"/>
      <c r="FWQ16" s="156"/>
      <c r="FWR16" s="156"/>
      <c r="FWS16" s="156"/>
      <c r="FWT16" s="156"/>
      <c r="FWU16" s="156"/>
      <c r="FWV16" s="156"/>
      <c r="FWW16" s="156"/>
      <c r="FWX16" s="156"/>
      <c r="FWY16" s="156"/>
      <c r="FWZ16" s="156"/>
      <c r="FXA16" s="156"/>
      <c r="FXB16" s="156"/>
      <c r="FXC16" s="156"/>
      <c r="FXD16" s="156"/>
      <c r="FXE16" s="156"/>
      <c r="FXF16" s="156"/>
      <c r="FXG16" s="156"/>
      <c r="FXH16" s="156"/>
      <c r="FXI16" s="156"/>
      <c r="FXJ16" s="156"/>
      <c r="FXK16" s="156"/>
      <c r="FXL16" s="156"/>
      <c r="FXM16" s="156"/>
      <c r="FXN16" s="156"/>
      <c r="FXO16" s="156"/>
      <c r="FXP16" s="156"/>
      <c r="FXQ16" s="156"/>
      <c r="FXR16" s="156"/>
      <c r="FXS16" s="156"/>
      <c r="FXT16" s="156"/>
      <c r="FXU16" s="156"/>
      <c r="FXV16" s="156"/>
      <c r="FXW16" s="156"/>
      <c r="FXX16" s="156"/>
      <c r="FXY16" s="156"/>
      <c r="FXZ16" s="156"/>
      <c r="FYA16" s="156"/>
      <c r="FYB16" s="156"/>
      <c r="FYC16" s="156"/>
      <c r="FYD16" s="156"/>
      <c r="FYE16" s="156"/>
      <c r="FYF16" s="156"/>
      <c r="FYG16" s="156"/>
      <c r="FYH16" s="156"/>
      <c r="FYI16" s="156"/>
      <c r="FYJ16" s="156"/>
      <c r="FYK16" s="156"/>
      <c r="FYL16" s="156"/>
      <c r="FYM16" s="156"/>
      <c r="FYN16" s="156"/>
      <c r="FYO16" s="156"/>
      <c r="FYP16" s="156"/>
      <c r="FYQ16" s="156"/>
      <c r="FYR16" s="156"/>
      <c r="FYS16" s="156"/>
      <c r="FYT16" s="156"/>
      <c r="FYU16" s="156"/>
      <c r="FYV16" s="156"/>
      <c r="FYW16" s="156"/>
      <c r="FYX16" s="156"/>
      <c r="FYY16" s="156"/>
      <c r="FYZ16" s="156"/>
      <c r="FZA16" s="156"/>
      <c r="FZB16" s="156"/>
      <c r="FZC16" s="156"/>
      <c r="FZD16" s="156"/>
      <c r="FZE16" s="156"/>
      <c r="FZF16" s="156"/>
      <c r="FZG16" s="156"/>
      <c r="FZH16" s="156"/>
      <c r="FZI16" s="156"/>
      <c r="FZJ16" s="156"/>
      <c r="FZK16" s="156"/>
      <c r="FZL16" s="156"/>
      <c r="FZM16" s="156"/>
      <c r="FZN16" s="156"/>
      <c r="FZO16" s="156"/>
      <c r="FZP16" s="156"/>
      <c r="FZQ16" s="156"/>
      <c r="FZR16" s="156"/>
      <c r="FZS16" s="156"/>
      <c r="FZT16" s="156"/>
      <c r="FZU16" s="156"/>
      <c r="FZV16" s="156"/>
      <c r="FZW16" s="156"/>
      <c r="FZX16" s="156"/>
      <c r="FZY16" s="156"/>
      <c r="FZZ16" s="156"/>
      <c r="GAA16" s="156"/>
      <c r="GAB16" s="156"/>
      <c r="GAC16" s="156"/>
      <c r="GAD16" s="156"/>
      <c r="GAE16" s="156"/>
      <c r="GAF16" s="156"/>
      <c r="GAG16" s="156"/>
      <c r="GAH16" s="156"/>
      <c r="GAI16" s="156"/>
      <c r="GAJ16" s="156"/>
      <c r="GAK16" s="156"/>
      <c r="GAL16" s="156"/>
      <c r="GAM16" s="156"/>
      <c r="GAN16" s="156"/>
      <c r="GAO16" s="156"/>
      <c r="GAP16" s="156"/>
      <c r="GAQ16" s="156"/>
      <c r="GAR16" s="156"/>
      <c r="GAS16" s="156"/>
      <c r="GAT16" s="156"/>
      <c r="GAU16" s="156"/>
      <c r="GAV16" s="156"/>
      <c r="GAW16" s="156"/>
      <c r="GAX16" s="156"/>
      <c r="GAY16" s="156"/>
      <c r="GAZ16" s="156"/>
      <c r="GBA16" s="156"/>
      <c r="GBB16" s="156"/>
      <c r="GBC16" s="156"/>
      <c r="GBD16" s="156"/>
      <c r="GBE16" s="156"/>
      <c r="GBF16" s="156"/>
      <c r="GBG16" s="156"/>
      <c r="GBH16" s="156"/>
      <c r="GBI16" s="156"/>
      <c r="GBJ16" s="156"/>
      <c r="GBK16" s="156"/>
      <c r="GBL16" s="156"/>
      <c r="GBM16" s="156"/>
      <c r="GBN16" s="156"/>
      <c r="GBO16" s="156"/>
      <c r="GBP16" s="156"/>
      <c r="GBQ16" s="156"/>
      <c r="GBR16" s="156"/>
      <c r="GBS16" s="156"/>
      <c r="GBT16" s="156"/>
      <c r="GBU16" s="156"/>
      <c r="GBV16" s="156"/>
      <c r="GBW16" s="156"/>
      <c r="GBX16" s="156"/>
      <c r="GBY16" s="156"/>
      <c r="GBZ16" s="156"/>
      <c r="GCA16" s="156"/>
      <c r="GCB16" s="156"/>
      <c r="GCC16" s="156"/>
      <c r="GCD16" s="156"/>
      <c r="GCE16" s="156"/>
      <c r="GCF16" s="156"/>
      <c r="GCG16" s="156"/>
      <c r="GCH16" s="156"/>
      <c r="GCI16" s="156"/>
      <c r="GCJ16" s="156"/>
      <c r="GCK16" s="156"/>
      <c r="GCL16" s="156"/>
      <c r="GCM16" s="156"/>
      <c r="GCN16" s="156"/>
      <c r="GCO16" s="156"/>
      <c r="GCP16" s="156"/>
      <c r="GCQ16" s="156"/>
      <c r="GCR16" s="156"/>
      <c r="GCS16" s="156"/>
      <c r="GCT16" s="156"/>
      <c r="GCU16" s="156"/>
      <c r="GCV16" s="156"/>
      <c r="GCW16" s="156"/>
      <c r="GCX16" s="156"/>
      <c r="GCY16" s="156"/>
      <c r="GCZ16" s="156"/>
      <c r="GDA16" s="156"/>
      <c r="GDB16" s="156"/>
      <c r="GDC16" s="156"/>
      <c r="GDD16" s="156"/>
      <c r="GDE16" s="156"/>
      <c r="GDF16" s="156"/>
      <c r="GDG16" s="156"/>
      <c r="GDH16" s="156"/>
      <c r="GDI16" s="156"/>
      <c r="GDJ16" s="156"/>
      <c r="GDK16" s="156"/>
      <c r="GDL16" s="156"/>
      <c r="GDM16" s="156"/>
      <c r="GDN16" s="156"/>
      <c r="GDO16" s="156"/>
      <c r="GDP16" s="156"/>
      <c r="GDQ16" s="156"/>
      <c r="GDR16" s="156"/>
      <c r="GDS16" s="156"/>
      <c r="GDT16" s="156"/>
      <c r="GDU16" s="156"/>
      <c r="GDV16" s="156"/>
      <c r="GDW16" s="156"/>
      <c r="GDX16" s="156"/>
      <c r="GDY16" s="156"/>
      <c r="GDZ16" s="156"/>
      <c r="GEA16" s="156"/>
      <c r="GEB16" s="156"/>
      <c r="GEC16" s="156"/>
      <c r="GED16" s="156"/>
      <c r="GEE16" s="156"/>
      <c r="GEF16" s="156"/>
      <c r="GEG16" s="156"/>
      <c r="GEH16" s="156"/>
      <c r="GEI16" s="156"/>
      <c r="GEJ16" s="156"/>
      <c r="GEK16" s="156"/>
      <c r="GEL16" s="156"/>
      <c r="GEM16" s="156"/>
      <c r="GEN16" s="156"/>
      <c r="GEO16" s="156"/>
      <c r="GEP16" s="156"/>
      <c r="GEQ16" s="156"/>
      <c r="GER16" s="156"/>
      <c r="GES16" s="156"/>
      <c r="GET16" s="156"/>
      <c r="GEU16" s="156"/>
      <c r="GEV16" s="156"/>
      <c r="GEW16" s="156"/>
      <c r="GEX16" s="156"/>
      <c r="GEY16" s="156"/>
      <c r="GEZ16" s="156"/>
      <c r="GFA16" s="156"/>
      <c r="GFB16" s="156"/>
      <c r="GFC16" s="156"/>
      <c r="GFD16" s="156"/>
      <c r="GFE16" s="156"/>
      <c r="GFF16" s="156"/>
      <c r="GFG16" s="156"/>
      <c r="GFH16" s="156"/>
      <c r="GFI16" s="156"/>
      <c r="GFJ16" s="156"/>
      <c r="GFK16" s="156"/>
      <c r="GFL16" s="156"/>
      <c r="GFM16" s="156"/>
      <c r="GFN16" s="156"/>
      <c r="GFO16" s="156"/>
      <c r="GFP16" s="156"/>
      <c r="GFQ16" s="156"/>
      <c r="GFR16" s="156"/>
      <c r="GFS16" s="156"/>
      <c r="GFT16" s="156"/>
      <c r="GFU16" s="156"/>
      <c r="GFV16" s="156"/>
      <c r="GFW16" s="156"/>
      <c r="GFX16" s="156"/>
      <c r="GFY16" s="156"/>
      <c r="GFZ16" s="156"/>
      <c r="GGA16" s="156"/>
      <c r="GGB16" s="156"/>
      <c r="GGC16" s="156"/>
      <c r="GGD16" s="156"/>
      <c r="GGE16" s="156"/>
      <c r="GGF16" s="156"/>
      <c r="GGG16" s="156"/>
      <c r="GGH16" s="156"/>
      <c r="GGI16" s="156"/>
      <c r="GGJ16" s="156"/>
      <c r="GGK16" s="156"/>
      <c r="GGL16" s="156"/>
      <c r="GGM16" s="156"/>
      <c r="GGN16" s="156"/>
      <c r="GGO16" s="156"/>
      <c r="GGP16" s="156"/>
      <c r="GGQ16" s="156"/>
      <c r="GGR16" s="156"/>
      <c r="GGS16" s="156"/>
      <c r="GGT16" s="156"/>
      <c r="GGU16" s="156"/>
      <c r="GGV16" s="156"/>
      <c r="GGW16" s="156"/>
      <c r="GGX16" s="156"/>
      <c r="GGY16" s="156"/>
      <c r="GGZ16" s="156"/>
      <c r="GHA16" s="156"/>
      <c r="GHB16" s="156"/>
      <c r="GHC16" s="156"/>
      <c r="GHD16" s="156"/>
      <c r="GHE16" s="156"/>
      <c r="GHF16" s="156"/>
      <c r="GHG16" s="156"/>
      <c r="GHH16" s="156"/>
      <c r="GHI16" s="156"/>
      <c r="GHJ16" s="156"/>
      <c r="GHK16" s="156"/>
      <c r="GHL16" s="156"/>
      <c r="GHM16" s="156"/>
      <c r="GHN16" s="156"/>
      <c r="GHO16" s="156"/>
      <c r="GHP16" s="156"/>
      <c r="GHQ16" s="156"/>
      <c r="GHR16" s="156"/>
      <c r="GHS16" s="156"/>
      <c r="GHT16" s="156"/>
      <c r="GHU16" s="156"/>
      <c r="GHV16" s="156"/>
      <c r="GHW16" s="156"/>
      <c r="GHX16" s="156"/>
      <c r="GHY16" s="156"/>
      <c r="GHZ16" s="156"/>
      <c r="GIA16" s="156"/>
      <c r="GIB16" s="156"/>
      <c r="GIC16" s="156"/>
      <c r="GID16" s="156"/>
      <c r="GIE16" s="156"/>
      <c r="GIF16" s="156"/>
      <c r="GIG16" s="156"/>
      <c r="GIH16" s="156"/>
      <c r="GII16" s="156"/>
      <c r="GIJ16" s="156"/>
      <c r="GIK16" s="156"/>
      <c r="GIL16" s="156"/>
      <c r="GIM16" s="156"/>
      <c r="GIN16" s="156"/>
      <c r="GIO16" s="156"/>
      <c r="GIP16" s="156"/>
      <c r="GIQ16" s="156"/>
      <c r="GIR16" s="156"/>
      <c r="GIS16" s="156"/>
      <c r="GIT16" s="156"/>
      <c r="GIU16" s="156"/>
      <c r="GIV16" s="156"/>
      <c r="GIW16" s="156"/>
      <c r="GIX16" s="156"/>
      <c r="GIY16" s="156"/>
      <c r="GIZ16" s="156"/>
      <c r="GJA16" s="156"/>
      <c r="GJB16" s="156"/>
      <c r="GJC16" s="156"/>
      <c r="GJD16" s="156"/>
      <c r="GJE16" s="156"/>
      <c r="GJF16" s="156"/>
      <c r="GJG16" s="156"/>
      <c r="GJH16" s="156"/>
      <c r="GJI16" s="156"/>
      <c r="GJJ16" s="156"/>
      <c r="GJK16" s="156"/>
      <c r="GJL16" s="156"/>
      <c r="GJM16" s="156"/>
      <c r="GJN16" s="156"/>
      <c r="GJO16" s="156"/>
      <c r="GJP16" s="156"/>
      <c r="GJQ16" s="156"/>
      <c r="GJR16" s="156"/>
      <c r="GJS16" s="156"/>
      <c r="GJT16" s="156"/>
      <c r="GJU16" s="156"/>
      <c r="GJV16" s="156"/>
      <c r="GJW16" s="156"/>
      <c r="GJX16" s="156"/>
      <c r="GJY16" s="156"/>
      <c r="GJZ16" s="156"/>
      <c r="GKA16" s="156"/>
      <c r="GKB16" s="156"/>
      <c r="GKC16" s="156"/>
      <c r="GKD16" s="156"/>
      <c r="GKE16" s="156"/>
      <c r="GKF16" s="156"/>
      <c r="GKG16" s="156"/>
      <c r="GKH16" s="156"/>
      <c r="GKI16" s="156"/>
      <c r="GKJ16" s="156"/>
      <c r="GKK16" s="156"/>
      <c r="GKL16" s="156"/>
      <c r="GKM16" s="156"/>
      <c r="GKN16" s="156"/>
      <c r="GKO16" s="156"/>
      <c r="GKP16" s="156"/>
      <c r="GKQ16" s="156"/>
      <c r="GKR16" s="156"/>
      <c r="GKS16" s="156"/>
      <c r="GKT16" s="156"/>
      <c r="GKU16" s="156"/>
      <c r="GKV16" s="156"/>
      <c r="GKW16" s="156"/>
      <c r="GKX16" s="156"/>
      <c r="GKY16" s="156"/>
      <c r="GKZ16" s="156"/>
      <c r="GLA16" s="156"/>
      <c r="GLB16" s="156"/>
      <c r="GLC16" s="156"/>
      <c r="GLD16" s="156"/>
      <c r="GLE16" s="156"/>
      <c r="GLF16" s="156"/>
      <c r="GLG16" s="156"/>
      <c r="GLH16" s="156"/>
      <c r="GLI16" s="156"/>
      <c r="GLJ16" s="156"/>
      <c r="GLK16" s="156"/>
      <c r="GLL16" s="156"/>
      <c r="GLM16" s="156"/>
      <c r="GLN16" s="156"/>
      <c r="GLO16" s="156"/>
      <c r="GLP16" s="156"/>
      <c r="GLQ16" s="156"/>
      <c r="GLR16" s="156"/>
      <c r="GLS16" s="156"/>
      <c r="GLT16" s="156"/>
      <c r="GLU16" s="156"/>
      <c r="GLV16" s="156"/>
      <c r="GLW16" s="156"/>
      <c r="GLX16" s="156"/>
      <c r="GLY16" s="156"/>
      <c r="GLZ16" s="156"/>
      <c r="GMA16" s="156"/>
      <c r="GMB16" s="156"/>
      <c r="GMC16" s="156"/>
      <c r="GMD16" s="156"/>
      <c r="GME16" s="156"/>
      <c r="GMF16" s="156"/>
      <c r="GMG16" s="156"/>
      <c r="GMH16" s="156"/>
      <c r="GMI16" s="156"/>
      <c r="GMJ16" s="156"/>
      <c r="GMK16" s="156"/>
      <c r="GML16" s="156"/>
      <c r="GMM16" s="156"/>
      <c r="GMN16" s="156"/>
      <c r="GMO16" s="156"/>
      <c r="GMP16" s="156"/>
      <c r="GMQ16" s="156"/>
      <c r="GMR16" s="156"/>
      <c r="GMS16" s="156"/>
      <c r="GMT16" s="156"/>
      <c r="GMU16" s="156"/>
      <c r="GMV16" s="156"/>
      <c r="GMW16" s="156"/>
      <c r="GMX16" s="156"/>
      <c r="GMY16" s="156"/>
      <c r="GMZ16" s="156"/>
      <c r="GNA16" s="156"/>
      <c r="GNB16" s="156"/>
      <c r="GNC16" s="156"/>
      <c r="GND16" s="156"/>
      <c r="GNE16" s="156"/>
      <c r="GNF16" s="156"/>
      <c r="GNG16" s="156"/>
      <c r="GNH16" s="156"/>
      <c r="GNI16" s="156"/>
      <c r="GNJ16" s="156"/>
      <c r="GNK16" s="156"/>
      <c r="GNL16" s="156"/>
      <c r="GNM16" s="156"/>
      <c r="GNN16" s="156"/>
      <c r="GNO16" s="156"/>
      <c r="GNP16" s="156"/>
      <c r="GNQ16" s="156"/>
      <c r="GNR16" s="156"/>
      <c r="GNS16" s="156"/>
      <c r="GNT16" s="156"/>
      <c r="GNU16" s="156"/>
      <c r="GNV16" s="156"/>
      <c r="GNW16" s="156"/>
      <c r="GNX16" s="156"/>
      <c r="GNY16" s="156"/>
      <c r="GNZ16" s="156"/>
      <c r="GOA16" s="156"/>
      <c r="GOB16" s="156"/>
      <c r="GOC16" s="156"/>
      <c r="GOD16" s="156"/>
      <c r="GOE16" s="156"/>
      <c r="GOF16" s="156"/>
      <c r="GOG16" s="156"/>
      <c r="GOH16" s="156"/>
      <c r="GOI16" s="156"/>
      <c r="GOJ16" s="156"/>
      <c r="GOK16" s="156"/>
      <c r="GOL16" s="156"/>
      <c r="GOM16" s="156"/>
      <c r="GON16" s="156"/>
      <c r="GOO16" s="156"/>
      <c r="GOP16" s="156"/>
      <c r="GOQ16" s="156"/>
      <c r="GOR16" s="156"/>
      <c r="GOS16" s="156"/>
      <c r="GOT16" s="156"/>
      <c r="GOU16" s="156"/>
      <c r="GOV16" s="156"/>
      <c r="GOW16" s="156"/>
      <c r="GOX16" s="156"/>
      <c r="GOY16" s="156"/>
      <c r="GOZ16" s="156"/>
      <c r="GPA16" s="156"/>
      <c r="GPB16" s="156"/>
      <c r="GPC16" s="156"/>
      <c r="GPD16" s="156"/>
      <c r="GPE16" s="156"/>
      <c r="GPF16" s="156"/>
      <c r="GPG16" s="156"/>
      <c r="GPH16" s="156"/>
      <c r="GPI16" s="156"/>
      <c r="GPJ16" s="156"/>
      <c r="GPK16" s="156"/>
      <c r="GPL16" s="156"/>
      <c r="GPM16" s="156"/>
      <c r="GPN16" s="156"/>
      <c r="GPO16" s="156"/>
      <c r="GPP16" s="156"/>
      <c r="GPQ16" s="156"/>
      <c r="GPR16" s="156"/>
      <c r="GPS16" s="156"/>
      <c r="GPT16" s="156"/>
      <c r="GPU16" s="156"/>
      <c r="GPV16" s="156"/>
      <c r="GPW16" s="156"/>
      <c r="GPX16" s="156"/>
      <c r="GPY16" s="156"/>
      <c r="GPZ16" s="156"/>
      <c r="GQA16" s="156"/>
      <c r="GQB16" s="156"/>
      <c r="GQC16" s="156"/>
      <c r="GQD16" s="156"/>
      <c r="GQE16" s="156"/>
      <c r="GQF16" s="156"/>
      <c r="GQG16" s="156"/>
      <c r="GQH16" s="156"/>
      <c r="GQI16" s="156"/>
      <c r="GQJ16" s="156"/>
      <c r="GQK16" s="156"/>
      <c r="GQL16" s="156"/>
      <c r="GQM16" s="156"/>
      <c r="GQN16" s="156"/>
      <c r="GQO16" s="156"/>
      <c r="GQP16" s="156"/>
      <c r="GQQ16" s="156"/>
      <c r="GQR16" s="156"/>
      <c r="GQS16" s="156"/>
      <c r="GQT16" s="156"/>
      <c r="GQU16" s="156"/>
      <c r="GQV16" s="156"/>
      <c r="GQW16" s="156"/>
      <c r="GQX16" s="156"/>
      <c r="GQY16" s="156"/>
      <c r="GQZ16" s="156"/>
      <c r="GRA16" s="156"/>
      <c r="GRB16" s="156"/>
      <c r="GRC16" s="156"/>
      <c r="GRD16" s="156"/>
      <c r="GRE16" s="156"/>
      <c r="GRF16" s="156"/>
      <c r="GRG16" s="156"/>
      <c r="GRH16" s="156"/>
      <c r="GRI16" s="156"/>
      <c r="GRJ16" s="156"/>
      <c r="GRK16" s="156"/>
      <c r="GRL16" s="156"/>
      <c r="GRM16" s="156"/>
      <c r="GRN16" s="156"/>
      <c r="GRO16" s="156"/>
      <c r="GRP16" s="156"/>
      <c r="GRQ16" s="156"/>
      <c r="GRR16" s="156"/>
      <c r="GRS16" s="156"/>
      <c r="GRT16" s="156"/>
      <c r="GRU16" s="156"/>
      <c r="GRV16" s="156"/>
      <c r="GRW16" s="156"/>
      <c r="GRX16" s="156"/>
      <c r="GRY16" s="156"/>
      <c r="GRZ16" s="156"/>
      <c r="GSA16" s="156"/>
      <c r="GSB16" s="156"/>
      <c r="GSC16" s="156"/>
      <c r="GSD16" s="156"/>
      <c r="GSE16" s="156"/>
      <c r="GSF16" s="156"/>
      <c r="GSG16" s="156"/>
      <c r="GSH16" s="156"/>
      <c r="GSI16" s="156"/>
      <c r="GSJ16" s="156"/>
      <c r="GSK16" s="156"/>
      <c r="GSL16" s="156"/>
      <c r="GSM16" s="156"/>
      <c r="GSN16" s="156"/>
      <c r="GSO16" s="156"/>
      <c r="GSP16" s="156"/>
      <c r="GSQ16" s="156"/>
      <c r="GSR16" s="156"/>
      <c r="GSS16" s="156"/>
      <c r="GST16" s="156"/>
      <c r="GSU16" s="156"/>
      <c r="GSV16" s="156"/>
      <c r="GSW16" s="156"/>
      <c r="GSX16" s="156"/>
      <c r="GSY16" s="156"/>
      <c r="GSZ16" s="156"/>
      <c r="GTA16" s="156"/>
      <c r="GTB16" s="156"/>
      <c r="GTC16" s="156"/>
      <c r="GTD16" s="156"/>
      <c r="GTE16" s="156"/>
      <c r="GTF16" s="156"/>
      <c r="GTG16" s="156"/>
      <c r="GTH16" s="156"/>
      <c r="GTI16" s="156"/>
      <c r="GTJ16" s="156"/>
      <c r="GTK16" s="156"/>
      <c r="GTL16" s="156"/>
      <c r="GTM16" s="156"/>
      <c r="GTN16" s="156"/>
      <c r="GTO16" s="156"/>
      <c r="GTP16" s="156"/>
      <c r="GTQ16" s="156"/>
      <c r="GTR16" s="156"/>
      <c r="GTS16" s="156"/>
      <c r="GTT16" s="156"/>
      <c r="GTU16" s="156"/>
      <c r="GTV16" s="156"/>
      <c r="GTW16" s="156"/>
      <c r="GTX16" s="156"/>
      <c r="GTY16" s="156"/>
      <c r="GTZ16" s="156"/>
      <c r="GUA16" s="156"/>
      <c r="GUB16" s="156"/>
      <c r="GUC16" s="156"/>
      <c r="GUD16" s="156"/>
      <c r="GUE16" s="156"/>
      <c r="GUF16" s="156"/>
      <c r="GUG16" s="156"/>
      <c r="GUH16" s="156"/>
      <c r="GUI16" s="156"/>
      <c r="GUJ16" s="156"/>
      <c r="GUK16" s="156"/>
      <c r="GUL16" s="156"/>
      <c r="GUM16" s="156"/>
      <c r="GUN16" s="156"/>
      <c r="GUO16" s="156"/>
      <c r="GUP16" s="156"/>
      <c r="GUQ16" s="156"/>
      <c r="GUR16" s="156"/>
      <c r="GUS16" s="156"/>
      <c r="GUT16" s="156"/>
      <c r="GUU16" s="156"/>
      <c r="GUV16" s="156"/>
      <c r="GUW16" s="156"/>
      <c r="GUX16" s="156"/>
      <c r="GUY16" s="156"/>
      <c r="GUZ16" s="156"/>
      <c r="GVA16" s="156"/>
      <c r="GVB16" s="156"/>
      <c r="GVC16" s="156"/>
      <c r="GVD16" s="156"/>
      <c r="GVE16" s="156"/>
      <c r="GVF16" s="156"/>
      <c r="GVG16" s="156"/>
      <c r="GVH16" s="156"/>
      <c r="GVI16" s="156"/>
      <c r="GVJ16" s="156"/>
      <c r="GVK16" s="156"/>
      <c r="GVL16" s="156"/>
      <c r="GVM16" s="156"/>
      <c r="GVN16" s="156"/>
      <c r="GVO16" s="156"/>
      <c r="GVP16" s="156"/>
      <c r="GVQ16" s="156"/>
      <c r="GVR16" s="156"/>
      <c r="GVS16" s="156"/>
      <c r="GVT16" s="156"/>
      <c r="GVU16" s="156"/>
      <c r="GVV16" s="156"/>
      <c r="GVW16" s="156"/>
      <c r="GVX16" s="156"/>
      <c r="GVY16" s="156"/>
      <c r="GVZ16" s="156"/>
      <c r="GWA16" s="156"/>
      <c r="GWB16" s="156"/>
      <c r="GWC16" s="156"/>
      <c r="GWD16" s="156"/>
      <c r="GWE16" s="156"/>
      <c r="GWF16" s="156"/>
      <c r="GWG16" s="156"/>
      <c r="GWH16" s="156"/>
      <c r="GWI16" s="156"/>
      <c r="GWJ16" s="156"/>
      <c r="GWK16" s="156"/>
      <c r="GWL16" s="156"/>
      <c r="GWM16" s="156"/>
      <c r="GWN16" s="156"/>
      <c r="GWO16" s="156"/>
      <c r="GWP16" s="156"/>
      <c r="GWQ16" s="156"/>
      <c r="GWR16" s="156"/>
      <c r="GWS16" s="156"/>
      <c r="GWT16" s="156"/>
      <c r="GWU16" s="156"/>
      <c r="GWV16" s="156"/>
      <c r="GWW16" s="156"/>
      <c r="GWX16" s="156"/>
      <c r="GWY16" s="156"/>
      <c r="GWZ16" s="156"/>
      <c r="GXA16" s="156"/>
      <c r="GXB16" s="156"/>
      <c r="GXC16" s="156"/>
      <c r="GXD16" s="156"/>
      <c r="GXE16" s="156"/>
      <c r="GXF16" s="156"/>
      <c r="GXG16" s="156"/>
      <c r="GXH16" s="156"/>
      <c r="GXI16" s="156"/>
      <c r="GXJ16" s="156"/>
      <c r="GXK16" s="156"/>
      <c r="GXL16" s="156"/>
      <c r="GXM16" s="156"/>
      <c r="GXN16" s="156"/>
      <c r="GXO16" s="156"/>
      <c r="GXP16" s="156"/>
      <c r="GXQ16" s="156"/>
      <c r="GXR16" s="156"/>
      <c r="GXS16" s="156"/>
      <c r="GXT16" s="156"/>
      <c r="GXU16" s="156"/>
      <c r="GXV16" s="156"/>
      <c r="GXW16" s="156"/>
      <c r="GXX16" s="156"/>
      <c r="GXY16" s="156"/>
      <c r="GXZ16" s="156"/>
      <c r="GYA16" s="156"/>
      <c r="GYB16" s="156"/>
      <c r="GYC16" s="156"/>
      <c r="GYD16" s="156"/>
      <c r="GYE16" s="156"/>
      <c r="GYF16" s="156"/>
      <c r="GYG16" s="156"/>
      <c r="GYH16" s="156"/>
      <c r="GYI16" s="156"/>
      <c r="GYJ16" s="156"/>
      <c r="GYK16" s="156"/>
      <c r="GYL16" s="156"/>
      <c r="GYM16" s="156"/>
      <c r="GYN16" s="156"/>
      <c r="GYO16" s="156"/>
      <c r="GYP16" s="156"/>
      <c r="GYQ16" s="156"/>
      <c r="GYR16" s="156"/>
      <c r="GYS16" s="156"/>
      <c r="GYT16" s="156"/>
      <c r="GYU16" s="156"/>
      <c r="GYV16" s="156"/>
      <c r="GYW16" s="156"/>
      <c r="GYX16" s="156"/>
      <c r="GYY16" s="156"/>
      <c r="GYZ16" s="156"/>
      <c r="GZA16" s="156"/>
      <c r="GZB16" s="156"/>
      <c r="GZC16" s="156"/>
      <c r="GZD16" s="156"/>
      <c r="GZE16" s="156"/>
      <c r="GZF16" s="156"/>
      <c r="GZG16" s="156"/>
      <c r="GZH16" s="156"/>
      <c r="GZI16" s="156"/>
      <c r="GZJ16" s="156"/>
      <c r="GZK16" s="156"/>
      <c r="GZL16" s="156"/>
      <c r="GZM16" s="156"/>
      <c r="GZN16" s="156"/>
      <c r="GZO16" s="156"/>
      <c r="GZP16" s="156"/>
      <c r="GZQ16" s="156"/>
      <c r="GZR16" s="156"/>
      <c r="GZS16" s="156"/>
      <c r="GZT16" s="156"/>
      <c r="GZU16" s="156"/>
      <c r="GZV16" s="156"/>
      <c r="GZW16" s="156"/>
      <c r="GZX16" s="156"/>
      <c r="GZY16" s="156"/>
      <c r="GZZ16" s="156"/>
      <c r="HAA16" s="156"/>
      <c r="HAB16" s="156"/>
      <c r="HAC16" s="156"/>
      <c r="HAD16" s="156"/>
      <c r="HAE16" s="156"/>
      <c r="HAF16" s="156"/>
      <c r="HAG16" s="156"/>
      <c r="HAH16" s="156"/>
      <c r="HAI16" s="156"/>
      <c r="HAJ16" s="156"/>
      <c r="HAK16" s="156"/>
      <c r="HAL16" s="156"/>
      <c r="HAM16" s="156"/>
      <c r="HAN16" s="156"/>
      <c r="HAO16" s="156"/>
      <c r="HAP16" s="156"/>
      <c r="HAQ16" s="156"/>
      <c r="HAR16" s="156"/>
      <c r="HAS16" s="156"/>
      <c r="HAT16" s="156"/>
      <c r="HAU16" s="156"/>
      <c r="HAV16" s="156"/>
      <c r="HAW16" s="156"/>
      <c r="HAX16" s="156"/>
      <c r="HAY16" s="156"/>
      <c r="HAZ16" s="156"/>
      <c r="HBA16" s="156"/>
      <c r="HBB16" s="156"/>
      <c r="HBC16" s="156"/>
      <c r="HBD16" s="156"/>
      <c r="HBE16" s="156"/>
      <c r="HBF16" s="156"/>
      <c r="HBG16" s="156"/>
      <c r="HBH16" s="156"/>
      <c r="HBI16" s="156"/>
      <c r="HBJ16" s="156"/>
      <c r="HBK16" s="156"/>
      <c r="HBL16" s="156"/>
      <c r="HBM16" s="156"/>
      <c r="HBN16" s="156"/>
      <c r="HBO16" s="156"/>
      <c r="HBP16" s="156"/>
      <c r="HBQ16" s="156"/>
      <c r="HBR16" s="156"/>
      <c r="HBS16" s="156"/>
      <c r="HBT16" s="156"/>
      <c r="HBU16" s="156"/>
      <c r="HBV16" s="156"/>
      <c r="HBW16" s="156"/>
      <c r="HBX16" s="156"/>
      <c r="HBY16" s="156"/>
      <c r="HBZ16" s="156"/>
      <c r="HCA16" s="156"/>
      <c r="HCB16" s="156"/>
      <c r="HCC16" s="156"/>
      <c r="HCD16" s="156"/>
      <c r="HCE16" s="156"/>
      <c r="HCF16" s="156"/>
      <c r="HCG16" s="156"/>
      <c r="HCH16" s="156"/>
      <c r="HCI16" s="156"/>
      <c r="HCJ16" s="156"/>
      <c r="HCK16" s="156"/>
      <c r="HCL16" s="156"/>
      <c r="HCM16" s="156"/>
      <c r="HCN16" s="156"/>
      <c r="HCO16" s="156"/>
      <c r="HCP16" s="156"/>
      <c r="HCQ16" s="156"/>
      <c r="HCR16" s="156"/>
      <c r="HCS16" s="156"/>
      <c r="HCT16" s="156"/>
      <c r="HCU16" s="156"/>
      <c r="HCV16" s="156"/>
      <c r="HCW16" s="156"/>
      <c r="HCX16" s="156"/>
      <c r="HCY16" s="156"/>
      <c r="HCZ16" s="156"/>
      <c r="HDA16" s="156"/>
      <c r="HDB16" s="156"/>
      <c r="HDC16" s="156"/>
      <c r="HDD16" s="156"/>
      <c r="HDE16" s="156"/>
      <c r="HDF16" s="156"/>
      <c r="HDG16" s="156"/>
      <c r="HDH16" s="156"/>
      <c r="HDI16" s="156"/>
      <c r="HDJ16" s="156"/>
      <c r="HDK16" s="156"/>
      <c r="HDL16" s="156"/>
      <c r="HDM16" s="156"/>
      <c r="HDN16" s="156"/>
      <c r="HDO16" s="156"/>
      <c r="HDP16" s="156"/>
      <c r="HDQ16" s="156"/>
      <c r="HDR16" s="156"/>
      <c r="HDS16" s="156"/>
      <c r="HDT16" s="156"/>
      <c r="HDU16" s="156"/>
      <c r="HDV16" s="156"/>
      <c r="HDW16" s="156"/>
      <c r="HDX16" s="156"/>
      <c r="HDY16" s="156"/>
      <c r="HDZ16" s="156"/>
      <c r="HEA16" s="156"/>
      <c r="HEB16" s="156"/>
      <c r="HEC16" s="156"/>
      <c r="HED16" s="156"/>
      <c r="HEE16" s="156"/>
      <c r="HEF16" s="156"/>
      <c r="HEG16" s="156"/>
      <c r="HEH16" s="156"/>
      <c r="HEI16" s="156"/>
      <c r="HEJ16" s="156"/>
      <c r="HEK16" s="156"/>
      <c r="HEL16" s="156"/>
      <c r="HEM16" s="156"/>
      <c r="HEN16" s="156"/>
      <c r="HEO16" s="156"/>
      <c r="HEP16" s="156"/>
      <c r="HEQ16" s="156"/>
      <c r="HER16" s="156"/>
      <c r="HES16" s="156"/>
      <c r="HET16" s="156"/>
      <c r="HEU16" s="156"/>
      <c r="HEV16" s="156"/>
      <c r="HEW16" s="156"/>
      <c r="HEX16" s="156"/>
      <c r="HEY16" s="156"/>
      <c r="HEZ16" s="156"/>
      <c r="HFA16" s="156"/>
      <c r="HFB16" s="156"/>
      <c r="HFC16" s="156"/>
      <c r="HFD16" s="156"/>
      <c r="HFE16" s="156"/>
      <c r="HFF16" s="156"/>
      <c r="HFG16" s="156"/>
      <c r="HFH16" s="156"/>
      <c r="HFI16" s="156"/>
      <c r="HFJ16" s="156"/>
      <c r="HFK16" s="156"/>
      <c r="HFL16" s="156"/>
      <c r="HFM16" s="156"/>
      <c r="HFN16" s="156"/>
      <c r="HFO16" s="156"/>
      <c r="HFP16" s="156"/>
      <c r="HFQ16" s="156"/>
      <c r="HFR16" s="156"/>
      <c r="HFS16" s="156"/>
      <c r="HFT16" s="156"/>
      <c r="HFU16" s="156"/>
      <c r="HFV16" s="156"/>
      <c r="HFW16" s="156"/>
      <c r="HFX16" s="156"/>
      <c r="HFY16" s="156"/>
      <c r="HFZ16" s="156"/>
      <c r="HGA16" s="156"/>
      <c r="HGB16" s="156"/>
      <c r="HGC16" s="156"/>
      <c r="HGD16" s="156"/>
      <c r="HGE16" s="156"/>
      <c r="HGF16" s="156"/>
      <c r="HGG16" s="156"/>
      <c r="HGH16" s="156"/>
      <c r="HGI16" s="156"/>
      <c r="HGJ16" s="156"/>
      <c r="HGK16" s="156"/>
      <c r="HGL16" s="156"/>
      <c r="HGM16" s="156"/>
      <c r="HGN16" s="156"/>
      <c r="HGO16" s="156"/>
      <c r="HGP16" s="156"/>
      <c r="HGQ16" s="156"/>
      <c r="HGR16" s="156"/>
      <c r="HGS16" s="156"/>
      <c r="HGT16" s="156"/>
      <c r="HGU16" s="156"/>
      <c r="HGV16" s="156"/>
      <c r="HGW16" s="156"/>
      <c r="HGX16" s="156"/>
      <c r="HGY16" s="156"/>
      <c r="HGZ16" s="156"/>
      <c r="HHA16" s="156"/>
      <c r="HHB16" s="156"/>
      <c r="HHC16" s="156"/>
      <c r="HHD16" s="156"/>
      <c r="HHE16" s="156"/>
      <c r="HHF16" s="156"/>
      <c r="HHG16" s="156"/>
      <c r="HHH16" s="156"/>
      <c r="HHI16" s="156"/>
      <c r="HHJ16" s="156"/>
      <c r="HHK16" s="156"/>
      <c r="HHL16" s="156"/>
      <c r="HHM16" s="156"/>
      <c r="HHN16" s="156"/>
      <c r="HHO16" s="156"/>
      <c r="HHP16" s="156"/>
      <c r="HHQ16" s="156"/>
      <c r="HHR16" s="156"/>
      <c r="HHS16" s="156"/>
      <c r="HHT16" s="156"/>
      <c r="HHU16" s="156"/>
      <c r="HHV16" s="156"/>
      <c r="HHW16" s="156"/>
      <c r="HHX16" s="156"/>
      <c r="HHY16" s="156"/>
      <c r="HHZ16" s="156"/>
      <c r="HIA16" s="156"/>
      <c r="HIB16" s="156"/>
      <c r="HIC16" s="156"/>
      <c r="HID16" s="156"/>
      <c r="HIE16" s="156"/>
      <c r="HIF16" s="156"/>
      <c r="HIG16" s="156"/>
      <c r="HIH16" s="156"/>
      <c r="HII16" s="156"/>
      <c r="HIJ16" s="156"/>
      <c r="HIK16" s="156"/>
      <c r="HIL16" s="156"/>
      <c r="HIM16" s="156"/>
      <c r="HIN16" s="156"/>
      <c r="HIO16" s="156"/>
      <c r="HIP16" s="156"/>
      <c r="HIQ16" s="156"/>
      <c r="HIR16" s="156"/>
      <c r="HIS16" s="156"/>
      <c r="HIT16" s="156"/>
      <c r="HIU16" s="156"/>
      <c r="HIV16" s="156"/>
      <c r="HIW16" s="156"/>
      <c r="HIX16" s="156"/>
      <c r="HIY16" s="156"/>
      <c r="HIZ16" s="156"/>
      <c r="HJA16" s="156"/>
      <c r="HJB16" s="156"/>
      <c r="HJC16" s="156"/>
      <c r="HJD16" s="156"/>
      <c r="HJE16" s="156"/>
      <c r="HJF16" s="156"/>
      <c r="HJG16" s="156"/>
      <c r="HJH16" s="156"/>
      <c r="HJI16" s="156"/>
      <c r="HJJ16" s="156"/>
      <c r="HJK16" s="156"/>
      <c r="HJL16" s="156"/>
      <c r="HJM16" s="156"/>
      <c r="HJN16" s="156"/>
      <c r="HJO16" s="156"/>
      <c r="HJP16" s="156"/>
      <c r="HJQ16" s="156"/>
      <c r="HJR16" s="156"/>
      <c r="HJS16" s="156"/>
      <c r="HJT16" s="156"/>
      <c r="HJU16" s="156"/>
      <c r="HJV16" s="156"/>
      <c r="HJW16" s="156"/>
      <c r="HJX16" s="156"/>
      <c r="HJY16" s="156"/>
      <c r="HJZ16" s="156"/>
      <c r="HKA16" s="156"/>
      <c r="HKB16" s="156"/>
      <c r="HKC16" s="156"/>
      <c r="HKD16" s="156"/>
      <c r="HKE16" s="156"/>
      <c r="HKF16" s="156"/>
      <c r="HKG16" s="156"/>
      <c r="HKH16" s="156"/>
      <c r="HKI16" s="156"/>
      <c r="HKJ16" s="156"/>
      <c r="HKK16" s="156"/>
      <c r="HKL16" s="156"/>
      <c r="HKM16" s="156"/>
      <c r="HKN16" s="156"/>
      <c r="HKO16" s="156"/>
      <c r="HKP16" s="156"/>
      <c r="HKQ16" s="156"/>
      <c r="HKR16" s="156"/>
      <c r="HKS16" s="156"/>
      <c r="HKT16" s="156"/>
      <c r="HKU16" s="156"/>
      <c r="HKV16" s="156"/>
      <c r="HKW16" s="156"/>
      <c r="HKX16" s="156"/>
      <c r="HKY16" s="156"/>
      <c r="HKZ16" s="156"/>
      <c r="HLA16" s="156"/>
      <c r="HLB16" s="156"/>
      <c r="HLC16" s="156"/>
      <c r="HLD16" s="156"/>
      <c r="HLE16" s="156"/>
      <c r="HLF16" s="156"/>
      <c r="HLG16" s="156"/>
      <c r="HLH16" s="156"/>
      <c r="HLI16" s="156"/>
      <c r="HLJ16" s="156"/>
      <c r="HLK16" s="156"/>
      <c r="HLL16" s="156"/>
      <c r="HLM16" s="156"/>
      <c r="HLN16" s="156"/>
      <c r="HLO16" s="156"/>
      <c r="HLP16" s="156"/>
      <c r="HLQ16" s="156"/>
      <c r="HLR16" s="156"/>
      <c r="HLS16" s="156"/>
      <c r="HLT16" s="156"/>
      <c r="HLU16" s="156"/>
      <c r="HLV16" s="156"/>
      <c r="HLW16" s="156"/>
      <c r="HLX16" s="156"/>
      <c r="HLY16" s="156"/>
      <c r="HLZ16" s="156"/>
      <c r="HMA16" s="156"/>
      <c r="HMB16" s="156"/>
      <c r="HMC16" s="156"/>
      <c r="HMD16" s="156"/>
      <c r="HME16" s="156"/>
      <c r="HMF16" s="156"/>
      <c r="HMG16" s="156"/>
      <c r="HMH16" s="156"/>
      <c r="HMI16" s="156"/>
      <c r="HMJ16" s="156"/>
      <c r="HMK16" s="156"/>
      <c r="HML16" s="156"/>
      <c r="HMM16" s="156"/>
      <c r="HMN16" s="156"/>
      <c r="HMO16" s="156"/>
      <c r="HMP16" s="156"/>
      <c r="HMQ16" s="156"/>
      <c r="HMR16" s="156"/>
      <c r="HMS16" s="156"/>
      <c r="HMT16" s="156"/>
      <c r="HMU16" s="156"/>
      <c r="HMV16" s="156"/>
      <c r="HMW16" s="156"/>
      <c r="HMX16" s="156"/>
      <c r="HMY16" s="156"/>
      <c r="HMZ16" s="156"/>
      <c r="HNA16" s="156"/>
      <c r="HNB16" s="156"/>
      <c r="HNC16" s="156"/>
      <c r="HND16" s="156"/>
      <c r="HNE16" s="156"/>
      <c r="HNF16" s="156"/>
      <c r="HNG16" s="156"/>
      <c r="HNH16" s="156"/>
      <c r="HNI16" s="156"/>
      <c r="HNJ16" s="156"/>
      <c r="HNK16" s="156"/>
      <c r="HNL16" s="156"/>
      <c r="HNM16" s="156"/>
      <c r="HNN16" s="156"/>
      <c r="HNO16" s="156"/>
      <c r="HNP16" s="156"/>
      <c r="HNQ16" s="156"/>
      <c r="HNR16" s="156"/>
      <c r="HNS16" s="156"/>
      <c r="HNT16" s="156"/>
      <c r="HNU16" s="156"/>
      <c r="HNV16" s="156"/>
      <c r="HNW16" s="156"/>
      <c r="HNX16" s="156"/>
      <c r="HNY16" s="156"/>
      <c r="HNZ16" s="156"/>
      <c r="HOA16" s="156"/>
      <c r="HOB16" s="156"/>
      <c r="HOC16" s="156"/>
      <c r="HOD16" s="156"/>
      <c r="HOE16" s="156"/>
      <c r="HOF16" s="156"/>
      <c r="HOG16" s="156"/>
      <c r="HOH16" s="156"/>
      <c r="HOI16" s="156"/>
      <c r="HOJ16" s="156"/>
      <c r="HOK16" s="156"/>
      <c r="HOL16" s="156"/>
      <c r="HOM16" s="156"/>
      <c r="HON16" s="156"/>
      <c r="HOO16" s="156"/>
      <c r="HOP16" s="156"/>
      <c r="HOQ16" s="156"/>
      <c r="HOR16" s="156"/>
      <c r="HOS16" s="156"/>
      <c r="HOT16" s="156"/>
      <c r="HOU16" s="156"/>
      <c r="HOV16" s="156"/>
      <c r="HOW16" s="156"/>
      <c r="HOX16" s="156"/>
      <c r="HOY16" s="156"/>
      <c r="HOZ16" s="156"/>
      <c r="HPA16" s="156"/>
      <c r="HPB16" s="156"/>
      <c r="HPC16" s="156"/>
      <c r="HPD16" s="156"/>
      <c r="HPE16" s="156"/>
      <c r="HPF16" s="156"/>
      <c r="HPG16" s="156"/>
      <c r="HPH16" s="156"/>
      <c r="HPI16" s="156"/>
      <c r="HPJ16" s="156"/>
      <c r="HPK16" s="156"/>
      <c r="HPL16" s="156"/>
      <c r="HPM16" s="156"/>
      <c r="HPN16" s="156"/>
      <c r="HPO16" s="156"/>
      <c r="HPP16" s="156"/>
      <c r="HPQ16" s="156"/>
      <c r="HPR16" s="156"/>
      <c r="HPS16" s="156"/>
      <c r="HPT16" s="156"/>
      <c r="HPU16" s="156"/>
      <c r="HPV16" s="156"/>
      <c r="HPW16" s="156"/>
      <c r="HPX16" s="156"/>
      <c r="HPY16" s="156"/>
      <c r="HPZ16" s="156"/>
      <c r="HQA16" s="156"/>
      <c r="HQB16" s="156"/>
      <c r="HQC16" s="156"/>
      <c r="HQD16" s="156"/>
      <c r="HQE16" s="156"/>
      <c r="HQF16" s="156"/>
      <c r="HQG16" s="156"/>
      <c r="HQH16" s="156"/>
      <c r="HQI16" s="156"/>
      <c r="HQJ16" s="156"/>
      <c r="HQK16" s="156"/>
      <c r="HQL16" s="156"/>
      <c r="HQM16" s="156"/>
      <c r="HQN16" s="156"/>
      <c r="HQO16" s="156"/>
      <c r="HQP16" s="156"/>
      <c r="HQQ16" s="156"/>
      <c r="HQR16" s="156"/>
      <c r="HQS16" s="156"/>
      <c r="HQT16" s="156"/>
      <c r="HQU16" s="156"/>
      <c r="HQV16" s="156"/>
      <c r="HQW16" s="156"/>
      <c r="HQX16" s="156"/>
      <c r="HQY16" s="156"/>
      <c r="HQZ16" s="156"/>
      <c r="HRA16" s="156"/>
      <c r="HRB16" s="156"/>
      <c r="HRC16" s="156"/>
      <c r="HRD16" s="156"/>
      <c r="HRE16" s="156"/>
      <c r="HRF16" s="156"/>
      <c r="HRG16" s="156"/>
      <c r="HRH16" s="156"/>
      <c r="HRI16" s="156"/>
      <c r="HRJ16" s="156"/>
      <c r="HRK16" s="156"/>
      <c r="HRL16" s="156"/>
      <c r="HRM16" s="156"/>
      <c r="HRN16" s="156"/>
      <c r="HRO16" s="156"/>
      <c r="HRP16" s="156"/>
      <c r="HRQ16" s="156"/>
      <c r="HRR16" s="156"/>
      <c r="HRS16" s="156"/>
      <c r="HRT16" s="156"/>
      <c r="HRU16" s="156"/>
      <c r="HRV16" s="156"/>
      <c r="HRW16" s="156"/>
      <c r="HRX16" s="156"/>
      <c r="HRY16" s="156"/>
      <c r="HRZ16" s="156"/>
      <c r="HSA16" s="156"/>
      <c r="HSB16" s="156"/>
      <c r="HSC16" s="156"/>
      <c r="HSD16" s="156"/>
      <c r="HSE16" s="156"/>
      <c r="HSF16" s="156"/>
      <c r="HSG16" s="156"/>
      <c r="HSH16" s="156"/>
      <c r="HSI16" s="156"/>
      <c r="HSJ16" s="156"/>
      <c r="HSK16" s="156"/>
      <c r="HSL16" s="156"/>
      <c r="HSM16" s="156"/>
      <c r="HSN16" s="156"/>
      <c r="HSO16" s="156"/>
      <c r="HSP16" s="156"/>
      <c r="HSQ16" s="156"/>
      <c r="HSR16" s="156"/>
      <c r="HSS16" s="156"/>
      <c r="HST16" s="156"/>
      <c r="HSU16" s="156"/>
      <c r="HSV16" s="156"/>
      <c r="HSW16" s="156"/>
      <c r="HSX16" s="156"/>
      <c r="HSY16" s="156"/>
      <c r="HSZ16" s="156"/>
      <c r="HTA16" s="156"/>
      <c r="HTB16" s="156"/>
      <c r="HTC16" s="156"/>
      <c r="HTD16" s="156"/>
      <c r="HTE16" s="156"/>
      <c r="HTF16" s="156"/>
      <c r="HTG16" s="156"/>
      <c r="HTH16" s="156"/>
      <c r="HTI16" s="156"/>
      <c r="HTJ16" s="156"/>
      <c r="HTK16" s="156"/>
      <c r="HTL16" s="156"/>
      <c r="HTM16" s="156"/>
      <c r="HTN16" s="156"/>
      <c r="HTO16" s="156"/>
      <c r="HTP16" s="156"/>
      <c r="HTQ16" s="156"/>
      <c r="HTR16" s="156"/>
      <c r="HTS16" s="156"/>
      <c r="HTT16" s="156"/>
      <c r="HTU16" s="156"/>
      <c r="HTV16" s="156"/>
      <c r="HTW16" s="156"/>
      <c r="HTX16" s="156"/>
      <c r="HTY16" s="156"/>
      <c r="HTZ16" s="156"/>
      <c r="HUA16" s="156"/>
      <c r="HUB16" s="156"/>
      <c r="HUC16" s="156"/>
      <c r="HUD16" s="156"/>
      <c r="HUE16" s="156"/>
      <c r="HUF16" s="156"/>
      <c r="HUG16" s="156"/>
      <c r="HUH16" s="156"/>
      <c r="HUI16" s="156"/>
      <c r="HUJ16" s="156"/>
      <c r="HUK16" s="156"/>
      <c r="HUL16" s="156"/>
      <c r="HUM16" s="156"/>
      <c r="HUN16" s="156"/>
      <c r="HUO16" s="156"/>
      <c r="HUP16" s="156"/>
      <c r="HUQ16" s="156"/>
      <c r="HUR16" s="156"/>
      <c r="HUS16" s="156"/>
      <c r="HUT16" s="156"/>
      <c r="HUU16" s="156"/>
      <c r="HUV16" s="156"/>
      <c r="HUW16" s="156"/>
      <c r="HUX16" s="156"/>
      <c r="HUY16" s="156"/>
      <c r="HUZ16" s="156"/>
      <c r="HVA16" s="156"/>
      <c r="HVB16" s="156"/>
      <c r="HVC16" s="156"/>
      <c r="HVD16" s="156"/>
      <c r="HVE16" s="156"/>
      <c r="HVF16" s="156"/>
      <c r="HVG16" s="156"/>
      <c r="HVH16" s="156"/>
      <c r="HVI16" s="156"/>
      <c r="HVJ16" s="156"/>
      <c r="HVK16" s="156"/>
      <c r="HVL16" s="156"/>
      <c r="HVM16" s="156"/>
      <c r="HVN16" s="156"/>
      <c r="HVO16" s="156"/>
      <c r="HVP16" s="156"/>
      <c r="HVQ16" s="156"/>
      <c r="HVR16" s="156"/>
      <c r="HVS16" s="156"/>
      <c r="HVT16" s="156"/>
      <c r="HVU16" s="156"/>
      <c r="HVV16" s="156"/>
      <c r="HVW16" s="156"/>
      <c r="HVX16" s="156"/>
      <c r="HVY16" s="156"/>
      <c r="HVZ16" s="156"/>
      <c r="HWA16" s="156"/>
      <c r="HWB16" s="156"/>
      <c r="HWC16" s="156"/>
      <c r="HWD16" s="156"/>
      <c r="HWE16" s="156"/>
      <c r="HWF16" s="156"/>
      <c r="HWG16" s="156"/>
      <c r="HWH16" s="156"/>
      <c r="HWI16" s="156"/>
      <c r="HWJ16" s="156"/>
      <c r="HWK16" s="156"/>
      <c r="HWL16" s="156"/>
      <c r="HWM16" s="156"/>
      <c r="HWN16" s="156"/>
      <c r="HWO16" s="156"/>
      <c r="HWP16" s="156"/>
      <c r="HWQ16" s="156"/>
      <c r="HWR16" s="156"/>
      <c r="HWS16" s="156"/>
      <c r="HWT16" s="156"/>
      <c r="HWU16" s="156"/>
      <c r="HWV16" s="156"/>
      <c r="HWW16" s="156"/>
      <c r="HWX16" s="156"/>
      <c r="HWY16" s="156"/>
      <c r="HWZ16" s="156"/>
      <c r="HXA16" s="156"/>
      <c r="HXB16" s="156"/>
      <c r="HXC16" s="156"/>
      <c r="HXD16" s="156"/>
      <c r="HXE16" s="156"/>
      <c r="HXF16" s="156"/>
      <c r="HXG16" s="156"/>
      <c r="HXH16" s="156"/>
      <c r="HXI16" s="156"/>
      <c r="HXJ16" s="156"/>
      <c r="HXK16" s="156"/>
      <c r="HXL16" s="156"/>
      <c r="HXM16" s="156"/>
      <c r="HXN16" s="156"/>
      <c r="HXO16" s="156"/>
      <c r="HXP16" s="156"/>
      <c r="HXQ16" s="156"/>
      <c r="HXR16" s="156"/>
      <c r="HXS16" s="156"/>
      <c r="HXT16" s="156"/>
      <c r="HXU16" s="156"/>
      <c r="HXV16" s="156"/>
      <c r="HXW16" s="156"/>
      <c r="HXX16" s="156"/>
      <c r="HXY16" s="156"/>
      <c r="HXZ16" s="156"/>
      <c r="HYA16" s="156"/>
      <c r="HYB16" s="156"/>
      <c r="HYC16" s="156"/>
      <c r="HYD16" s="156"/>
      <c r="HYE16" s="156"/>
      <c r="HYF16" s="156"/>
      <c r="HYG16" s="156"/>
      <c r="HYH16" s="156"/>
      <c r="HYI16" s="156"/>
      <c r="HYJ16" s="156"/>
      <c r="HYK16" s="156"/>
      <c r="HYL16" s="156"/>
      <c r="HYM16" s="156"/>
      <c r="HYN16" s="156"/>
      <c r="HYO16" s="156"/>
      <c r="HYP16" s="156"/>
      <c r="HYQ16" s="156"/>
      <c r="HYR16" s="156"/>
      <c r="HYS16" s="156"/>
      <c r="HYT16" s="156"/>
      <c r="HYU16" s="156"/>
      <c r="HYV16" s="156"/>
      <c r="HYW16" s="156"/>
      <c r="HYX16" s="156"/>
      <c r="HYY16" s="156"/>
      <c r="HYZ16" s="156"/>
      <c r="HZA16" s="156"/>
      <c r="HZB16" s="156"/>
      <c r="HZC16" s="156"/>
      <c r="HZD16" s="156"/>
      <c r="HZE16" s="156"/>
      <c r="HZF16" s="156"/>
      <c r="HZG16" s="156"/>
      <c r="HZH16" s="156"/>
      <c r="HZI16" s="156"/>
      <c r="HZJ16" s="156"/>
      <c r="HZK16" s="156"/>
      <c r="HZL16" s="156"/>
      <c r="HZM16" s="156"/>
      <c r="HZN16" s="156"/>
      <c r="HZO16" s="156"/>
      <c r="HZP16" s="156"/>
      <c r="HZQ16" s="156"/>
      <c r="HZR16" s="156"/>
      <c r="HZS16" s="156"/>
      <c r="HZT16" s="156"/>
      <c r="HZU16" s="156"/>
      <c r="HZV16" s="156"/>
      <c r="HZW16" s="156"/>
      <c r="HZX16" s="156"/>
      <c r="HZY16" s="156"/>
      <c r="HZZ16" s="156"/>
      <c r="IAA16" s="156"/>
      <c r="IAB16" s="156"/>
      <c r="IAC16" s="156"/>
      <c r="IAD16" s="156"/>
      <c r="IAE16" s="156"/>
      <c r="IAF16" s="156"/>
      <c r="IAG16" s="156"/>
      <c r="IAH16" s="156"/>
      <c r="IAI16" s="156"/>
      <c r="IAJ16" s="156"/>
      <c r="IAK16" s="156"/>
      <c r="IAL16" s="156"/>
      <c r="IAM16" s="156"/>
      <c r="IAN16" s="156"/>
      <c r="IAO16" s="156"/>
      <c r="IAP16" s="156"/>
      <c r="IAQ16" s="156"/>
      <c r="IAR16" s="156"/>
      <c r="IAS16" s="156"/>
      <c r="IAT16" s="156"/>
      <c r="IAU16" s="156"/>
      <c r="IAV16" s="156"/>
      <c r="IAW16" s="156"/>
      <c r="IAX16" s="156"/>
      <c r="IAY16" s="156"/>
      <c r="IAZ16" s="156"/>
      <c r="IBA16" s="156"/>
      <c r="IBB16" s="156"/>
      <c r="IBC16" s="156"/>
      <c r="IBD16" s="156"/>
      <c r="IBE16" s="156"/>
      <c r="IBF16" s="156"/>
      <c r="IBG16" s="156"/>
      <c r="IBH16" s="156"/>
      <c r="IBI16" s="156"/>
      <c r="IBJ16" s="156"/>
      <c r="IBK16" s="156"/>
      <c r="IBL16" s="156"/>
      <c r="IBM16" s="156"/>
      <c r="IBN16" s="156"/>
      <c r="IBO16" s="156"/>
      <c r="IBP16" s="156"/>
      <c r="IBQ16" s="156"/>
      <c r="IBR16" s="156"/>
      <c r="IBS16" s="156"/>
      <c r="IBT16" s="156"/>
      <c r="IBU16" s="156"/>
      <c r="IBV16" s="156"/>
      <c r="IBW16" s="156"/>
      <c r="IBX16" s="156"/>
      <c r="IBY16" s="156"/>
      <c r="IBZ16" s="156"/>
      <c r="ICA16" s="156"/>
      <c r="ICB16" s="156"/>
      <c r="ICC16" s="156"/>
      <c r="ICD16" s="156"/>
      <c r="ICE16" s="156"/>
      <c r="ICF16" s="156"/>
      <c r="ICG16" s="156"/>
      <c r="ICH16" s="156"/>
      <c r="ICI16" s="156"/>
      <c r="ICJ16" s="156"/>
      <c r="ICK16" s="156"/>
      <c r="ICL16" s="156"/>
      <c r="ICM16" s="156"/>
      <c r="ICN16" s="156"/>
      <c r="ICO16" s="156"/>
      <c r="ICP16" s="156"/>
      <c r="ICQ16" s="156"/>
      <c r="ICR16" s="156"/>
      <c r="ICS16" s="156"/>
      <c r="ICT16" s="156"/>
      <c r="ICU16" s="156"/>
      <c r="ICV16" s="156"/>
      <c r="ICW16" s="156"/>
      <c r="ICX16" s="156"/>
      <c r="ICY16" s="156"/>
      <c r="ICZ16" s="156"/>
      <c r="IDA16" s="156"/>
      <c r="IDB16" s="156"/>
      <c r="IDC16" s="156"/>
      <c r="IDD16" s="156"/>
      <c r="IDE16" s="156"/>
      <c r="IDF16" s="156"/>
      <c r="IDG16" s="156"/>
      <c r="IDH16" s="156"/>
      <c r="IDI16" s="156"/>
      <c r="IDJ16" s="156"/>
      <c r="IDK16" s="156"/>
      <c r="IDL16" s="156"/>
      <c r="IDM16" s="156"/>
      <c r="IDN16" s="156"/>
      <c r="IDO16" s="156"/>
      <c r="IDP16" s="156"/>
      <c r="IDQ16" s="156"/>
      <c r="IDR16" s="156"/>
      <c r="IDS16" s="156"/>
      <c r="IDT16" s="156"/>
      <c r="IDU16" s="156"/>
      <c r="IDV16" s="156"/>
      <c r="IDW16" s="156"/>
      <c r="IDX16" s="156"/>
      <c r="IDY16" s="156"/>
      <c r="IDZ16" s="156"/>
      <c r="IEA16" s="156"/>
      <c r="IEB16" s="156"/>
      <c r="IEC16" s="156"/>
      <c r="IED16" s="156"/>
      <c r="IEE16" s="156"/>
      <c r="IEF16" s="156"/>
      <c r="IEG16" s="156"/>
      <c r="IEH16" s="156"/>
      <c r="IEI16" s="156"/>
      <c r="IEJ16" s="156"/>
      <c r="IEK16" s="156"/>
      <c r="IEL16" s="156"/>
      <c r="IEM16" s="156"/>
      <c r="IEN16" s="156"/>
      <c r="IEO16" s="156"/>
      <c r="IEP16" s="156"/>
      <c r="IEQ16" s="156"/>
      <c r="IER16" s="156"/>
      <c r="IES16" s="156"/>
      <c r="IET16" s="156"/>
      <c r="IEU16" s="156"/>
      <c r="IEV16" s="156"/>
      <c r="IEW16" s="156"/>
      <c r="IEX16" s="156"/>
      <c r="IEY16" s="156"/>
      <c r="IEZ16" s="156"/>
      <c r="IFA16" s="156"/>
      <c r="IFB16" s="156"/>
      <c r="IFC16" s="156"/>
      <c r="IFD16" s="156"/>
      <c r="IFE16" s="156"/>
      <c r="IFF16" s="156"/>
      <c r="IFG16" s="156"/>
      <c r="IFH16" s="156"/>
      <c r="IFI16" s="156"/>
      <c r="IFJ16" s="156"/>
      <c r="IFK16" s="156"/>
      <c r="IFL16" s="156"/>
      <c r="IFM16" s="156"/>
      <c r="IFN16" s="156"/>
      <c r="IFO16" s="156"/>
      <c r="IFP16" s="156"/>
      <c r="IFQ16" s="156"/>
      <c r="IFR16" s="156"/>
      <c r="IFS16" s="156"/>
      <c r="IFT16" s="156"/>
      <c r="IFU16" s="156"/>
      <c r="IFV16" s="156"/>
      <c r="IFW16" s="156"/>
      <c r="IFX16" s="156"/>
      <c r="IFY16" s="156"/>
      <c r="IFZ16" s="156"/>
      <c r="IGA16" s="156"/>
      <c r="IGB16" s="156"/>
      <c r="IGC16" s="156"/>
      <c r="IGD16" s="156"/>
      <c r="IGE16" s="156"/>
      <c r="IGF16" s="156"/>
      <c r="IGG16" s="156"/>
      <c r="IGH16" s="156"/>
      <c r="IGI16" s="156"/>
      <c r="IGJ16" s="156"/>
      <c r="IGK16" s="156"/>
      <c r="IGL16" s="156"/>
      <c r="IGM16" s="156"/>
      <c r="IGN16" s="156"/>
      <c r="IGO16" s="156"/>
      <c r="IGP16" s="156"/>
      <c r="IGQ16" s="156"/>
      <c r="IGR16" s="156"/>
      <c r="IGS16" s="156"/>
      <c r="IGT16" s="156"/>
      <c r="IGU16" s="156"/>
      <c r="IGV16" s="156"/>
      <c r="IGW16" s="156"/>
      <c r="IGX16" s="156"/>
      <c r="IGY16" s="156"/>
      <c r="IGZ16" s="156"/>
      <c r="IHA16" s="156"/>
      <c r="IHB16" s="156"/>
      <c r="IHC16" s="156"/>
      <c r="IHD16" s="156"/>
      <c r="IHE16" s="156"/>
      <c r="IHF16" s="156"/>
      <c r="IHG16" s="156"/>
      <c r="IHH16" s="156"/>
      <c r="IHI16" s="156"/>
      <c r="IHJ16" s="156"/>
      <c r="IHK16" s="156"/>
      <c r="IHL16" s="156"/>
      <c r="IHM16" s="156"/>
      <c r="IHN16" s="156"/>
      <c r="IHO16" s="156"/>
      <c r="IHP16" s="156"/>
      <c r="IHQ16" s="156"/>
      <c r="IHR16" s="156"/>
      <c r="IHS16" s="156"/>
      <c r="IHT16" s="156"/>
      <c r="IHU16" s="156"/>
      <c r="IHV16" s="156"/>
      <c r="IHW16" s="156"/>
      <c r="IHX16" s="156"/>
      <c r="IHY16" s="156"/>
      <c r="IHZ16" s="156"/>
      <c r="IIA16" s="156"/>
      <c r="IIB16" s="156"/>
      <c r="IIC16" s="156"/>
      <c r="IID16" s="156"/>
      <c r="IIE16" s="156"/>
      <c r="IIF16" s="156"/>
      <c r="IIG16" s="156"/>
      <c r="IIH16" s="156"/>
      <c r="III16" s="156"/>
      <c r="IIJ16" s="156"/>
      <c r="IIK16" s="156"/>
      <c r="IIL16" s="156"/>
      <c r="IIM16" s="156"/>
      <c r="IIN16" s="156"/>
      <c r="IIO16" s="156"/>
      <c r="IIP16" s="156"/>
      <c r="IIQ16" s="156"/>
      <c r="IIR16" s="156"/>
      <c r="IIS16" s="156"/>
      <c r="IIT16" s="156"/>
      <c r="IIU16" s="156"/>
      <c r="IIV16" s="156"/>
      <c r="IIW16" s="156"/>
      <c r="IIX16" s="156"/>
      <c r="IIY16" s="156"/>
      <c r="IIZ16" s="156"/>
      <c r="IJA16" s="156"/>
      <c r="IJB16" s="156"/>
      <c r="IJC16" s="156"/>
      <c r="IJD16" s="156"/>
      <c r="IJE16" s="156"/>
      <c r="IJF16" s="156"/>
      <c r="IJG16" s="156"/>
      <c r="IJH16" s="156"/>
      <c r="IJI16" s="156"/>
      <c r="IJJ16" s="156"/>
      <c r="IJK16" s="156"/>
      <c r="IJL16" s="156"/>
      <c r="IJM16" s="156"/>
      <c r="IJN16" s="156"/>
      <c r="IJO16" s="156"/>
      <c r="IJP16" s="156"/>
      <c r="IJQ16" s="156"/>
      <c r="IJR16" s="156"/>
      <c r="IJS16" s="156"/>
      <c r="IJT16" s="156"/>
      <c r="IJU16" s="156"/>
      <c r="IJV16" s="156"/>
      <c r="IJW16" s="156"/>
      <c r="IJX16" s="156"/>
      <c r="IJY16" s="156"/>
      <c r="IJZ16" s="156"/>
      <c r="IKA16" s="156"/>
      <c r="IKB16" s="156"/>
      <c r="IKC16" s="156"/>
      <c r="IKD16" s="156"/>
      <c r="IKE16" s="156"/>
      <c r="IKF16" s="156"/>
      <c r="IKG16" s="156"/>
      <c r="IKH16" s="156"/>
      <c r="IKI16" s="156"/>
      <c r="IKJ16" s="156"/>
      <c r="IKK16" s="156"/>
      <c r="IKL16" s="156"/>
      <c r="IKM16" s="156"/>
      <c r="IKN16" s="156"/>
      <c r="IKO16" s="156"/>
      <c r="IKP16" s="156"/>
      <c r="IKQ16" s="156"/>
      <c r="IKR16" s="156"/>
      <c r="IKS16" s="156"/>
      <c r="IKT16" s="156"/>
      <c r="IKU16" s="156"/>
      <c r="IKV16" s="156"/>
      <c r="IKW16" s="156"/>
      <c r="IKX16" s="156"/>
      <c r="IKY16" s="156"/>
      <c r="IKZ16" s="156"/>
      <c r="ILA16" s="156"/>
      <c r="ILB16" s="156"/>
      <c r="ILC16" s="156"/>
      <c r="ILD16" s="156"/>
      <c r="ILE16" s="156"/>
      <c r="ILF16" s="156"/>
      <c r="ILG16" s="156"/>
      <c r="ILH16" s="156"/>
      <c r="ILI16" s="156"/>
      <c r="ILJ16" s="156"/>
      <c r="ILK16" s="156"/>
      <c r="ILL16" s="156"/>
      <c r="ILM16" s="156"/>
      <c r="ILN16" s="156"/>
      <c r="ILO16" s="156"/>
      <c r="ILP16" s="156"/>
      <c r="ILQ16" s="156"/>
      <c r="ILR16" s="156"/>
      <c r="ILS16" s="156"/>
      <c r="ILT16" s="156"/>
      <c r="ILU16" s="156"/>
      <c r="ILV16" s="156"/>
      <c r="ILW16" s="156"/>
      <c r="ILX16" s="156"/>
      <c r="ILY16" s="156"/>
      <c r="ILZ16" s="156"/>
      <c r="IMA16" s="156"/>
      <c r="IMB16" s="156"/>
      <c r="IMC16" s="156"/>
      <c r="IMD16" s="156"/>
      <c r="IME16" s="156"/>
      <c r="IMF16" s="156"/>
      <c r="IMG16" s="156"/>
      <c r="IMH16" s="156"/>
      <c r="IMI16" s="156"/>
      <c r="IMJ16" s="156"/>
      <c r="IMK16" s="156"/>
      <c r="IML16" s="156"/>
      <c r="IMM16" s="156"/>
      <c r="IMN16" s="156"/>
      <c r="IMO16" s="156"/>
      <c r="IMP16" s="156"/>
      <c r="IMQ16" s="156"/>
      <c r="IMR16" s="156"/>
      <c r="IMS16" s="156"/>
      <c r="IMT16" s="156"/>
      <c r="IMU16" s="156"/>
      <c r="IMV16" s="156"/>
      <c r="IMW16" s="156"/>
      <c r="IMX16" s="156"/>
      <c r="IMY16" s="156"/>
      <c r="IMZ16" s="156"/>
      <c r="INA16" s="156"/>
      <c r="INB16" s="156"/>
      <c r="INC16" s="156"/>
      <c r="IND16" s="156"/>
      <c r="INE16" s="156"/>
      <c r="INF16" s="156"/>
      <c r="ING16" s="156"/>
      <c r="INH16" s="156"/>
      <c r="INI16" s="156"/>
      <c r="INJ16" s="156"/>
      <c r="INK16" s="156"/>
      <c r="INL16" s="156"/>
      <c r="INM16" s="156"/>
      <c r="INN16" s="156"/>
      <c r="INO16" s="156"/>
      <c r="INP16" s="156"/>
      <c r="INQ16" s="156"/>
      <c r="INR16" s="156"/>
      <c r="INS16" s="156"/>
      <c r="INT16" s="156"/>
      <c r="INU16" s="156"/>
      <c r="INV16" s="156"/>
      <c r="INW16" s="156"/>
      <c r="INX16" s="156"/>
      <c r="INY16" s="156"/>
      <c r="INZ16" s="156"/>
      <c r="IOA16" s="156"/>
      <c r="IOB16" s="156"/>
      <c r="IOC16" s="156"/>
      <c r="IOD16" s="156"/>
      <c r="IOE16" s="156"/>
      <c r="IOF16" s="156"/>
      <c r="IOG16" s="156"/>
      <c r="IOH16" s="156"/>
      <c r="IOI16" s="156"/>
      <c r="IOJ16" s="156"/>
      <c r="IOK16" s="156"/>
      <c r="IOL16" s="156"/>
      <c r="IOM16" s="156"/>
      <c r="ION16" s="156"/>
      <c r="IOO16" s="156"/>
      <c r="IOP16" s="156"/>
      <c r="IOQ16" s="156"/>
      <c r="IOR16" s="156"/>
      <c r="IOS16" s="156"/>
      <c r="IOT16" s="156"/>
      <c r="IOU16" s="156"/>
      <c r="IOV16" s="156"/>
      <c r="IOW16" s="156"/>
      <c r="IOX16" s="156"/>
      <c r="IOY16" s="156"/>
      <c r="IOZ16" s="156"/>
      <c r="IPA16" s="156"/>
      <c r="IPB16" s="156"/>
      <c r="IPC16" s="156"/>
      <c r="IPD16" s="156"/>
      <c r="IPE16" s="156"/>
      <c r="IPF16" s="156"/>
      <c r="IPG16" s="156"/>
      <c r="IPH16" s="156"/>
      <c r="IPI16" s="156"/>
      <c r="IPJ16" s="156"/>
      <c r="IPK16" s="156"/>
      <c r="IPL16" s="156"/>
      <c r="IPM16" s="156"/>
      <c r="IPN16" s="156"/>
      <c r="IPO16" s="156"/>
      <c r="IPP16" s="156"/>
      <c r="IPQ16" s="156"/>
      <c r="IPR16" s="156"/>
      <c r="IPS16" s="156"/>
      <c r="IPT16" s="156"/>
      <c r="IPU16" s="156"/>
      <c r="IPV16" s="156"/>
      <c r="IPW16" s="156"/>
      <c r="IPX16" s="156"/>
      <c r="IPY16" s="156"/>
      <c r="IPZ16" s="156"/>
      <c r="IQA16" s="156"/>
      <c r="IQB16" s="156"/>
      <c r="IQC16" s="156"/>
      <c r="IQD16" s="156"/>
      <c r="IQE16" s="156"/>
      <c r="IQF16" s="156"/>
      <c r="IQG16" s="156"/>
      <c r="IQH16" s="156"/>
      <c r="IQI16" s="156"/>
      <c r="IQJ16" s="156"/>
      <c r="IQK16" s="156"/>
      <c r="IQL16" s="156"/>
      <c r="IQM16" s="156"/>
      <c r="IQN16" s="156"/>
      <c r="IQO16" s="156"/>
      <c r="IQP16" s="156"/>
      <c r="IQQ16" s="156"/>
      <c r="IQR16" s="156"/>
      <c r="IQS16" s="156"/>
      <c r="IQT16" s="156"/>
      <c r="IQU16" s="156"/>
      <c r="IQV16" s="156"/>
      <c r="IQW16" s="156"/>
      <c r="IQX16" s="156"/>
      <c r="IQY16" s="156"/>
      <c r="IQZ16" s="156"/>
      <c r="IRA16" s="156"/>
      <c r="IRB16" s="156"/>
      <c r="IRC16" s="156"/>
      <c r="IRD16" s="156"/>
      <c r="IRE16" s="156"/>
      <c r="IRF16" s="156"/>
      <c r="IRG16" s="156"/>
      <c r="IRH16" s="156"/>
      <c r="IRI16" s="156"/>
      <c r="IRJ16" s="156"/>
      <c r="IRK16" s="156"/>
      <c r="IRL16" s="156"/>
      <c r="IRM16" s="156"/>
      <c r="IRN16" s="156"/>
      <c r="IRO16" s="156"/>
      <c r="IRP16" s="156"/>
      <c r="IRQ16" s="156"/>
      <c r="IRR16" s="156"/>
      <c r="IRS16" s="156"/>
      <c r="IRT16" s="156"/>
      <c r="IRU16" s="156"/>
      <c r="IRV16" s="156"/>
      <c r="IRW16" s="156"/>
      <c r="IRX16" s="156"/>
      <c r="IRY16" s="156"/>
      <c r="IRZ16" s="156"/>
      <c r="ISA16" s="156"/>
      <c r="ISB16" s="156"/>
      <c r="ISC16" s="156"/>
      <c r="ISD16" s="156"/>
      <c r="ISE16" s="156"/>
      <c r="ISF16" s="156"/>
      <c r="ISG16" s="156"/>
      <c r="ISH16" s="156"/>
      <c r="ISI16" s="156"/>
      <c r="ISJ16" s="156"/>
      <c r="ISK16" s="156"/>
      <c r="ISL16" s="156"/>
      <c r="ISM16" s="156"/>
      <c r="ISN16" s="156"/>
      <c r="ISO16" s="156"/>
      <c r="ISP16" s="156"/>
      <c r="ISQ16" s="156"/>
      <c r="ISR16" s="156"/>
      <c r="ISS16" s="156"/>
      <c r="IST16" s="156"/>
      <c r="ISU16" s="156"/>
      <c r="ISV16" s="156"/>
      <c r="ISW16" s="156"/>
      <c r="ISX16" s="156"/>
      <c r="ISY16" s="156"/>
      <c r="ISZ16" s="156"/>
      <c r="ITA16" s="156"/>
      <c r="ITB16" s="156"/>
      <c r="ITC16" s="156"/>
      <c r="ITD16" s="156"/>
      <c r="ITE16" s="156"/>
      <c r="ITF16" s="156"/>
      <c r="ITG16" s="156"/>
      <c r="ITH16" s="156"/>
      <c r="ITI16" s="156"/>
      <c r="ITJ16" s="156"/>
      <c r="ITK16" s="156"/>
      <c r="ITL16" s="156"/>
      <c r="ITM16" s="156"/>
      <c r="ITN16" s="156"/>
      <c r="ITO16" s="156"/>
      <c r="ITP16" s="156"/>
      <c r="ITQ16" s="156"/>
      <c r="ITR16" s="156"/>
      <c r="ITS16" s="156"/>
      <c r="ITT16" s="156"/>
      <c r="ITU16" s="156"/>
      <c r="ITV16" s="156"/>
      <c r="ITW16" s="156"/>
      <c r="ITX16" s="156"/>
      <c r="ITY16" s="156"/>
      <c r="ITZ16" s="156"/>
      <c r="IUA16" s="156"/>
      <c r="IUB16" s="156"/>
      <c r="IUC16" s="156"/>
      <c r="IUD16" s="156"/>
      <c r="IUE16" s="156"/>
      <c r="IUF16" s="156"/>
      <c r="IUG16" s="156"/>
      <c r="IUH16" s="156"/>
      <c r="IUI16" s="156"/>
      <c r="IUJ16" s="156"/>
      <c r="IUK16" s="156"/>
      <c r="IUL16" s="156"/>
      <c r="IUM16" s="156"/>
      <c r="IUN16" s="156"/>
      <c r="IUO16" s="156"/>
      <c r="IUP16" s="156"/>
      <c r="IUQ16" s="156"/>
      <c r="IUR16" s="156"/>
      <c r="IUS16" s="156"/>
      <c r="IUT16" s="156"/>
      <c r="IUU16" s="156"/>
      <c r="IUV16" s="156"/>
      <c r="IUW16" s="156"/>
      <c r="IUX16" s="156"/>
      <c r="IUY16" s="156"/>
      <c r="IUZ16" s="156"/>
      <c r="IVA16" s="156"/>
      <c r="IVB16" s="156"/>
      <c r="IVC16" s="156"/>
      <c r="IVD16" s="156"/>
      <c r="IVE16" s="156"/>
      <c r="IVF16" s="156"/>
      <c r="IVG16" s="156"/>
      <c r="IVH16" s="156"/>
      <c r="IVI16" s="156"/>
      <c r="IVJ16" s="156"/>
      <c r="IVK16" s="156"/>
      <c r="IVL16" s="156"/>
      <c r="IVM16" s="156"/>
      <c r="IVN16" s="156"/>
      <c r="IVO16" s="156"/>
      <c r="IVP16" s="156"/>
      <c r="IVQ16" s="156"/>
      <c r="IVR16" s="156"/>
      <c r="IVS16" s="156"/>
      <c r="IVT16" s="156"/>
      <c r="IVU16" s="156"/>
      <c r="IVV16" s="156"/>
      <c r="IVW16" s="156"/>
      <c r="IVX16" s="156"/>
      <c r="IVY16" s="156"/>
      <c r="IVZ16" s="156"/>
      <c r="IWA16" s="156"/>
      <c r="IWB16" s="156"/>
      <c r="IWC16" s="156"/>
      <c r="IWD16" s="156"/>
      <c r="IWE16" s="156"/>
      <c r="IWF16" s="156"/>
      <c r="IWG16" s="156"/>
      <c r="IWH16" s="156"/>
      <c r="IWI16" s="156"/>
      <c r="IWJ16" s="156"/>
      <c r="IWK16" s="156"/>
      <c r="IWL16" s="156"/>
      <c r="IWM16" s="156"/>
      <c r="IWN16" s="156"/>
      <c r="IWO16" s="156"/>
      <c r="IWP16" s="156"/>
      <c r="IWQ16" s="156"/>
      <c r="IWR16" s="156"/>
      <c r="IWS16" s="156"/>
      <c r="IWT16" s="156"/>
      <c r="IWU16" s="156"/>
      <c r="IWV16" s="156"/>
      <c r="IWW16" s="156"/>
      <c r="IWX16" s="156"/>
      <c r="IWY16" s="156"/>
      <c r="IWZ16" s="156"/>
      <c r="IXA16" s="156"/>
      <c r="IXB16" s="156"/>
      <c r="IXC16" s="156"/>
      <c r="IXD16" s="156"/>
      <c r="IXE16" s="156"/>
      <c r="IXF16" s="156"/>
      <c r="IXG16" s="156"/>
      <c r="IXH16" s="156"/>
      <c r="IXI16" s="156"/>
      <c r="IXJ16" s="156"/>
      <c r="IXK16" s="156"/>
      <c r="IXL16" s="156"/>
      <c r="IXM16" s="156"/>
      <c r="IXN16" s="156"/>
      <c r="IXO16" s="156"/>
      <c r="IXP16" s="156"/>
      <c r="IXQ16" s="156"/>
      <c r="IXR16" s="156"/>
      <c r="IXS16" s="156"/>
      <c r="IXT16" s="156"/>
      <c r="IXU16" s="156"/>
      <c r="IXV16" s="156"/>
      <c r="IXW16" s="156"/>
      <c r="IXX16" s="156"/>
      <c r="IXY16" s="156"/>
      <c r="IXZ16" s="156"/>
      <c r="IYA16" s="156"/>
      <c r="IYB16" s="156"/>
      <c r="IYC16" s="156"/>
      <c r="IYD16" s="156"/>
      <c r="IYE16" s="156"/>
      <c r="IYF16" s="156"/>
      <c r="IYG16" s="156"/>
      <c r="IYH16" s="156"/>
      <c r="IYI16" s="156"/>
      <c r="IYJ16" s="156"/>
      <c r="IYK16" s="156"/>
      <c r="IYL16" s="156"/>
      <c r="IYM16" s="156"/>
      <c r="IYN16" s="156"/>
      <c r="IYO16" s="156"/>
      <c r="IYP16" s="156"/>
      <c r="IYQ16" s="156"/>
      <c r="IYR16" s="156"/>
      <c r="IYS16" s="156"/>
      <c r="IYT16" s="156"/>
      <c r="IYU16" s="156"/>
      <c r="IYV16" s="156"/>
      <c r="IYW16" s="156"/>
      <c r="IYX16" s="156"/>
      <c r="IYY16" s="156"/>
      <c r="IYZ16" s="156"/>
      <c r="IZA16" s="156"/>
      <c r="IZB16" s="156"/>
      <c r="IZC16" s="156"/>
      <c r="IZD16" s="156"/>
      <c r="IZE16" s="156"/>
      <c r="IZF16" s="156"/>
      <c r="IZG16" s="156"/>
      <c r="IZH16" s="156"/>
      <c r="IZI16" s="156"/>
      <c r="IZJ16" s="156"/>
      <c r="IZK16" s="156"/>
      <c r="IZL16" s="156"/>
      <c r="IZM16" s="156"/>
      <c r="IZN16" s="156"/>
      <c r="IZO16" s="156"/>
      <c r="IZP16" s="156"/>
      <c r="IZQ16" s="156"/>
      <c r="IZR16" s="156"/>
      <c r="IZS16" s="156"/>
      <c r="IZT16" s="156"/>
      <c r="IZU16" s="156"/>
      <c r="IZV16" s="156"/>
      <c r="IZW16" s="156"/>
      <c r="IZX16" s="156"/>
      <c r="IZY16" s="156"/>
      <c r="IZZ16" s="156"/>
      <c r="JAA16" s="156"/>
      <c r="JAB16" s="156"/>
      <c r="JAC16" s="156"/>
      <c r="JAD16" s="156"/>
      <c r="JAE16" s="156"/>
      <c r="JAF16" s="156"/>
      <c r="JAG16" s="156"/>
      <c r="JAH16" s="156"/>
      <c r="JAI16" s="156"/>
      <c r="JAJ16" s="156"/>
      <c r="JAK16" s="156"/>
      <c r="JAL16" s="156"/>
      <c r="JAM16" s="156"/>
      <c r="JAN16" s="156"/>
      <c r="JAO16" s="156"/>
      <c r="JAP16" s="156"/>
      <c r="JAQ16" s="156"/>
      <c r="JAR16" s="156"/>
      <c r="JAS16" s="156"/>
      <c r="JAT16" s="156"/>
      <c r="JAU16" s="156"/>
      <c r="JAV16" s="156"/>
      <c r="JAW16" s="156"/>
      <c r="JAX16" s="156"/>
      <c r="JAY16" s="156"/>
      <c r="JAZ16" s="156"/>
      <c r="JBA16" s="156"/>
      <c r="JBB16" s="156"/>
      <c r="JBC16" s="156"/>
      <c r="JBD16" s="156"/>
      <c r="JBE16" s="156"/>
      <c r="JBF16" s="156"/>
      <c r="JBG16" s="156"/>
      <c r="JBH16" s="156"/>
      <c r="JBI16" s="156"/>
      <c r="JBJ16" s="156"/>
      <c r="JBK16" s="156"/>
      <c r="JBL16" s="156"/>
      <c r="JBM16" s="156"/>
      <c r="JBN16" s="156"/>
      <c r="JBO16" s="156"/>
      <c r="JBP16" s="156"/>
      <c r="JBQ16" s="156"/>
      <c r="JBR16" s="156"/>
      <c r="JBS16" s="156"/>
      <c r="JBT16" s="156"/>
      <c r="JBU16" s="156"/>
      <c r="JBV16" s="156"/>
      <c r="JBW16" s="156"/>
      <c r="JBX16" s="156"/>
      <c r="JBY16" s="156"/>
      <c r="JBZ16" s="156"/>
      <c r="JCA16" s="156"/>
      <c r="JCB16" s="156"/>
      <c r="JCC16" s="156"/>
      <c r="JCD16" s="156"/>
      <c r="JCE16" s="156"/>
      <c r="JCF16" s="156"/>
      <c r="JCG16" s="156"/>
      <c r="JCH16" s="156"/>
      <c r="JCI16" s="156"/>
      <c r="JCJ16" s="156"/>
      <c r="JCK16" s="156"/>
      <c r="JCL16" s="156"/>
      <c r="JCM16" s="156"/>
      <c r="JCN16" s="156"/>
      <c r="JCO16" s="156"/>
      <c r="JCP16" s="156"/>
      <c r="JCQ16" s="156"/>
      <c r="JCR16" s="156"/>
      <c r="JCS16" s="156"/>
      <c r="JCT16" s="156"/>
      <c r="JCU16" s="156"/>
      <c r="JCV16" s="156"/>
      <c r="JCW16" s="156"/>
      <c r="JCX16" s="156"/>
      <c r="JCY16" s="156"/>
      <c r="JCZ16" s="156"/>
      <c r="JDA16" s="156"/>
      <c r="JDB16" s="156"/>
      <c r="JDC16" s="156"/>
      <c r="JDD16" s="156"/>
      <c r="JDE16" s="156"/>
      <c r="JDF16" s="156"/>
      <c r="JDG16" s="156"/>
      <c r="JDH16" s="156"/>
      <c r="JDI16" s="156"/>
      <c r="JDJ16" s="156"/>
      <c r="JDK16" s="156"/>
      <c r="JDL16" s="156"/>
      <c r="JDM16" s="156"/>
      <c r="JDN16" s="156"/>
      <c r="JDO16" s="156"/>
      <c r="JDP16" s="156"/>
      <c r="JDQ16" s="156"/>
      <c r="JDR16" s="156"/>
      <c r="JDS16" s="156"/>
      <c r="JDT16" s="156"/>
      <c r="JDU16" s="156"/>
      <c r="JDV16" s="156"/>
      <c r="JDW16" s="156"/>
      <c r="JDX16" s="156"/>
      <c r="JDY16" s="156"/>
      <c r="JDZ16" s="156"/>
      <c r="JEA16" s="156"/>
      <c r="JEB16" s="156"/>
      <c r="JEC16" s="156"/>
      <c r="JED16" s="156"/>
      <c r="JEE16" s="156"/>
      <c r="JEF16" s="156"/>
      <c r="JEG16" s="156"/>
      <c r="JEH16" s="156"/>
      <c r="JEI16" s="156"/>
      <c r="JEJ16" s="156"/>
      <c r="JEK16" s="156"/>
      <c r="JEL16" s="156"/>
      <c r="JEM16" s="156"/>
      <c r="JEN16" s="156"/>
      <c r="JEO16" s="156"/>
      <c r="JEP16" s="156"/>
      <c r="JEQ16" s="156"/>
      <c r="JER16" s="156"/>
      <c r="JES16" s="156"/>
      <c r="JET16" s="156"/>
      <c r="JEU16" s="156"/>
      <c r="JEV16" s="156"/>
      <c r="JEW16" s="156"/>
      <c r="JEX16" s="156"/>
      <c r="JEY16" s="156"/>
      <c r="JEZ16" s="156"/>
      <c r="JFA16" s="156"/>
      <c r="JFB16" s="156"/>
      <c r="JFC16" s="156"/>
      <c r="JFD16" s="156"/>
      <c r="JFE16" s="156"/>
      <c r="JFF16" s="156"/>
      <c r="JFG16" s="156"/>
      <c r="JFH16" s="156"/>
      <c r="JFI16" s="156"/>
      <c r="JFJ16" s="156"/>
      <c r="JFK16" s="156"/>
      <c r="JFL16" s="156"/>
      <c r="JFM16" s="156"/>
      <c r="JFN16" s="156"/>
      <c r="JFO16" s="156"/>
      <c r="JFP16" s="156"/>
      <c r="JFQ16" s="156"/>
      <c r="JFR16" s="156"/>
      <c r="JFS16" s="156"/>
      <c r="JFT16" s="156"/>
      <c r="JFU16" s="156"/>
      <c r="JFV16" s="156"/>
      <c r="JFW16" s="156"/>
      <c r="JFX16" s="156"/>
      <c r="JFY16" s="156"/>
      <c r="JFZ16" s="156"/>
      <c r="JGA16" s="156"/>
      <c r="JGB16" s="156"/>
      <c r="JGC16" s="156"/>
      <c r="JGD16" s="156"/>
      <c r="JGE16" s="156"/>
      <c r="JGF16" s="156"/>
      <c r="JGG16" s="156"/>
      <c r="JGH16" s="156"/>
      <c r="JGI16" s="156"/>
      <c r="JGJ16" s="156"/>
      <c r="JGK16" s="156"/>
      <c r="JGL16" s="156"/>
      <c r="JGM16" s="156"/>
      <c r="JGN16" s="156"/>
      <c r="JGO16" s="156"/>
      <c r="JGP16" s="156"/>
      <c r="JGQ16" s="156"/>
      <c r="JGR16" s="156"/>
      <c r="JGS16" s="156"/>
      <c r="JGT16" s="156"/>
      <c r="JGU16" s="156"/>
      <c r="JGV16" s="156"/>
      <c r="JGW16" s="156"/>
      <c r="JGX16" s="156"/>
      <c r="JGY16" s="156"/>
      <c r="JGZ16" s="156"/>
      <c r="JHA16" s="156"/>
      <c r="JHB16" s="156"/>
      <c r="JHC16" s="156"/>
      <c r="JHD16" s="156"/>
      <c r="JHE16" s="156"/>
      <c r="JHF16" s="156"/>
      <c r="JHG16" s="156"/>
      <c r="JHH16" s="156"/>
      <c r="JHI16" s="156"/>
      <c r="JHJ16" s="156"/>
      <c r="JHK16" s="156"/>
      <c r="JHL16" s="156"/>
      <c r="JHM16" s="156"/>
      <c r="JHN16" s="156"/>
      <c r="JHO16" s="156"/>
      <c r="JHP16" s="156"/>
      <c r="JHQ16" s="156"/>
      <c r="JHR16" s="156"/>
      <c r="JHS16" s="156"/>
      <c r="JHT16" s="156"/>
      <c r="JHU16" s="156"/>
      <c r="JHV16" s="156"/>
      <c r="JHW16" s="156"/>
      <c r="JHX16" s="156"/>
      <c r="JHY16" s="156"/>
      <c r="JHZ16" s="156"/>
      <c r="JIA16" s="156"/>
      <c r="JIB16" s="156"/>
      <c r="JIC16" s="156"/>
      <c r="JID16" s="156"/>
      <c r="JIE16" s="156"/>
      <c r="JIF16" s="156"/>
      <c r="JIG16" s="156"/>
      <c r="JIH16" s="156"/>
      <c r="JII16" s="156"/>
      <c r="JIJ16" s="156"/>
      <c r="JIK16" s="156"/>
      <c r="JIL16" s="156"/>
      <c r="JIM16" s="156"/>
      <c r="JIN16" s="156"/>
      <c r="JIO16" s="156"/>
      <c r="JIP16" s="156"/>
      <c r="JIQ16" s="156"/>
      <c r="JIR16" s="156"/>
      <c r="JIS16" s="156"/>
      <c r="JIT16" s="156"/>
      <c r="JIU16" s="156"/>
      <c r="JIV16" s="156"/>
      <c r="JIW16" s="156"/>
      <c r="JIX16" s="156"/>
      <c r="JIY16" s="156"/>
      <c r="JIZ16" s="156"/>
      <c r="JJA16" s="156"/>
      <c r="JJB16" s="156"/>
      <c r="JJC16" s="156"/>
      <c r="JJD16" s="156"/>
      <c r="JJE16" s="156"/>
      <c r="JJF16" s="156"/>
      <c r="JJG16" s="156"/>
      <c r="JJH16" s="156"/>
      <c r="JJI16" s="156"/>
      <c r="JJJ16" s="156"/>
      <c r="JJK16" s="156"/>
      <c r="JJL16" s="156"/>
      <c r="JJM16" s="156"/>
      <c r="JJN16" s="156"/>
      <c r="JJO16" s="156"/>
      <c r="JJP16" s="156"/>
      <c r="JJQ16" s="156"/>
      <c r="JJR16" s="156"/>
      <c r="JJS16" s="156"/>
      <c r="JJT16" s="156"/>
      <c r="JJU16" s="156"/>
      <c r="JJV16" s="156"/>
      <c r="JJW16" s="156"/>
      <c r="JJX16" s="156"/>
      <c r="JJY16" s="156"/>
      <c r="JJZ16" s="156"/>
      <c r="JKA16" s="156"/>
      <c r="JKB16" s="156"/>
      <c r="JKC16" s="156"/>
      <c r="JKD16" s="156"/>
      <c r="JKE16" s="156"/>
      <c r="JKF16" s="156"/>
      <c r="JKG16" s="156"/>
      <c r="JKH16" s="156"/>
      <c r="JKI16" s="156"/>
      <c r="JKJ16" s="156"/>
      <c r="JKK16" s="156"/>
      <c r="JKL16" s="156"/>
      <c r="JKM16" s="156"/>
      <c r="JKN16" s="156"/>
      <c r="JKO16" s="156"/>
      <c r="JKP16" s="156"/>
      <c r="JKQ16" s="156"/>
      <c r="JKR16" s="156"/>
      <c r="JKS16" s="156"/>
      <c r="JKT16" s="156"/>
      <c r="JKU16" s="156"/>
      <c r="JKV16" s="156"/>
      <c r="JKW16" s="156"/>
      <c r="JKX16" s="156"/>
      <c r="JKY16" s="156"/>
      <c r="JKZ16" s="156"/>
      <c r="JLA16" s="156"/>
      <c r="JLB16" s="156"/>
      <c r="JLC16" s="156"/>
      <c r="JLD16" s="156"/>
      <c r="JLE16" s="156"/>
      <c r="JLF16" s="156"/>
      <c r="JLG16" s="156"/>
      <c r="JLH16" s="156"/>
      <c r="JLI16" s="156"/>
      <c r="JLJ16" s="156"/>
      <c r="JLK16" s="156"/>
      <c r="JLL16" s="156"/>
      <c r="JLM16" s="156"/>
      <c r="JLN16" s="156"/>
      <c r="JLO16" s="156"/>
      <c r="JLP16" s="156"/>
      <c r="JLQ16" s="156"/>
      <c r="JLR16" s="156"/>
      <c r="JLS16" s="156"/>
      <c r="JLT16" s="156"/>
      <c r="JLU16" s="156"/>
      <c r="JLV16" s="156"/>
      <c r="JLW16" s="156"/>
      <c r="JLX16" s="156"/>
      <c r="JLY16" s="156"/>
      <c r="JLZ16" s="156"/>
      <c r="JMA16" s="156"/>
      <c r="JMB16" s="156"/>
      <c r="JMC16" s="156"/>
      <c r="JMD16" s="156"/>
      <c r="JME16" s="156"/>
      <c r="JMF16" s="156"/>
      <c r="JMG16" s="156"/>
      <c r="JMH16" s="156"/>
      <c r="JMI16" s="156"/>
      <c r="JMJ16" s="156"/>
      <c r="JMK16" s="156"/>
      <c r="JML16" s="156"/>
      <c r="JMM16" s="156"/>
      <c r="JMN16" s="156"/>
      <c r="JMO16" s="156"/>
      <c r="JMP16" s="156"/>
      <c r="JMQ16" s="156"/>
      <c r="JMR16" s="156"/>
      <c r="JMS16" s="156"/>
      <c r="JMT16" s="156"/>
      <c r="JMU16" s="156"/>
      <c r="JMV16" s="156"/>
      <c r="JMW16" s="156"/>
      <c r="JMX16" s="156"/>
      <c r="JMY16" s="156"/>
      <c r="JMZ16" s="156"/>
      <c r="JNA16" s="156"/>
      <c r="JNB16" s="156"/>
      <c r="JNC16" s="156"/>
      <c r="JND16" s="156"/>
      <c r="JNE16" s="156"/>
      <c r="JNF16" s="156"/>
      <c r="JNG16" s="156"/>
      <c r="JNH16" s="156"/>
      <c r="JNI16" s="156"/>
      <c r="JNJ16" s="156"/>
      <c r="JNK16" s="156"/>
      <c r="JNL16" s="156"/>
      <c r="JNM16" s="156"/>
      <c r="JNN16" s="156"/>
      <c r="JNO16" s="156"/>
      <c r="JNP16" s="156"/>
      <c r="JNQ16" s="156"/>
      <c r="JNR16" s="156"/>
      <c r="JNS16" s="156"/>
      <c r="JNT16" s="156"/>
      <c r="JNU16" s="156"/>
      <c r="JNV16" s="156"/>
      <c r="JNW16" s="156"/>
      <c r="JNX16" s="156"/>
      <c r="JNY16" s="156"/>
      <c r="JNZ16" s="156"/>
      <c r="JOA16" s="156"/>
      <c r="JOB16" s="156"/>
      <c r="JOC16" s="156"/>
      <c r="JOD16" s="156"/>
      <c r="JOE16" s="156"/>
      <c r="JOF16" s="156"/>
      <c r="JOG16" s="156"/>
      <c r="JOH16" s="156"/>
      <c r="JOI16" s="156"/>
      <c r="JOJ16" s="156"/>
      <c r="JOK16" s="156"/>
      <c r="JOL16" s="156"/>
      <c r="JOM16" s="156"/>
      <c r="JON16" s="156"/>
      <c r="JOO16" s="156"/>
      <c r="JOP16" s="156"/>
      <c r="JOQ16" s="156"/>
      <c r="JOR16" s="156"/>
      <c r="JOS16" s="156"/>
      <c r="JOT16" s="156"/>
      <c r="JOU16" s="156"/>
      <c r="JOV16" s="156"/>
      <c r="JOW16" s="156"/>
      <c r="JOX16" s="156"/>
      <c r="JOY16" s="156"/>
      <c r="JOZ16" s="156"/>
      <c r="JPA16" s="156"/>
      <c r="JPB16" s="156"/>
      <c r="JPC16" s="156"/>
      <c r="JPD16" s="156"/>
      <c r="JPE16" s="156"/>
      <c r="JPF16" s="156"/>
      <c r="JPG16" s="156"/>
      <c r="JPH16" s="156"/>
      <c r="JPI16" s="156"/>
      <c r="JPJ16" s="156"/>
      <c r="JPK16" s="156"/>
      <c r="JPL16" s="156"/>
      <c r="JPM16" s="156"/>
      <c r="JPN16" s="156"/>
      <c r="JPO16" s="156"/>
      <c r="JPP16" s="156"/>
      <c r="JPQ16" s="156"/>
      <c r="JPR16" s="156"/>
      <c r="JPS16" s="156"/>
      <c r="JPT16" s="156"/>
      <c r="JPU16" s="156"/>
      <c r="JPV16" s="156"/>
      <c r="JPW16" s="156"/>
      <c r="JPX16" s="156"/>
      <c r="JPY16" s="156"/>
      <c r="JPZ16" s="156"/>
      <c r="JQA16" s="156"/>
      <c r="JQB16" s="156"/>
      <c r="JQC16" s="156"/>
      <c r="JQD16" s="156"/>
      <c r="JQE16" s="156"/>
      <c r="JQF16" s="156"/>
      <c r="JQG16" s="156"/>
      <c r="JQH16" s="156"/>
      <c r="JQI16" s="156"/>
      <c r="JQJ16" s="156"/>
      <c r="JQK16" s="156"/>
      <c r="JQL16" s="156"/>
      <c r="JQM16" s="156"/>
      <c r="JQN16" s="156"/>
      <c r="JQO16" s="156"/>
      <c r="JQP16" s="156"/>
      <c r="JQQ16" s="156"/>
      <c r="JQR16" s="156"/>
      <c r="JQS16" s="156"/>
      <c r="JQT16" s="156"/>
      <c r="JQU16" s="156"/>
      <c r="JQV16" s="156"/>
      <c r="JQW16" s="156"/>
      <c r="JQX16" s="156"/>
      <c r="JQY16" s="156"/>
      <c r="JQZ16" s="156"/>
      <c r="JRA16" s="156"/>
      <c r="JRB16" s="156"/>
      <c r="JRC16" s="156"/>
      <c r="JRD16" s="156"/>
      <c r="JRE16" s="156"/>
      <c r="JRF16" s="156"/>
      <c r="JRG16" s="156"/>
      <c r="JRH16" s="156"/>
      <c r="JRI16" s="156"/>
      <c r="JRJ16" s="156"/>
      <c r="JRK16" s="156"/>
      <c r="JRL16" s="156"/>
      <c r="JRM16" s="156"/>
      <c r="JRN16" s="156"/>
      <c r="JRO16" s="156"/>
      <c r="JRP16" s="156"/>
      <c r="JRQ16" s="156"/>
      <c r="JRR16" s="156"/>
      <c r="JRS16" s="156"/>
      <c r="JRT16" s="156"/>
      <c r="JRU16" s="156"/>
      <c r="JRV16" s="156"/>
      <c r="JRW16" s="156"/>
      <c r="JRX16" s="156"/>
      <c r="JRY16" s="156"/>
      <c r="JRZ16" s="156"/>
      <c r="JSA16" s="156"/>
      <c r="JSB16" s="156"/>
      <c r="JSC16" s="156"/>
      <c r="JSD16" s="156"/>
      <c r="JSE16" s="156"/>
      <c r="JSF16" s="156"/>
      <c r="JSG16" s="156"/>
      <c r="JSH16" s="156"/>
      <c r="JSI16" s="156"/>
      <c r="JSJ16" s="156"/>
      <c r="JSK16" s="156"/>
      <c r="JSL16" s="156"/>
      <c r="JSM16" s="156"/>
      <c r="JSN16" s="156"/>
      <c r="JSO16" s="156"/>
      <c r="JSP16" s="156"/>
      <c r="JSQ16" s="156"/>
      <c r="JSR16" s="156"/>
      <c r="JSS16" s="156"/>
      <c r="JST16" s="156"/>
      <c r="JSU16" s="156"/>
      <c r="JSV16" s="156"/>
      <c r="JSW16" s="156"/>
      <c r="JSX16" s="156"/>
      <c r="JSY16" s="156"/>
      <c r="JSZ16" s="156"/>
      <c r="JTA16" s="156"/>
      <c r="JTB16" s="156"/>
      <c r="JTC16" s="156"/>
      <c r="JTD16" s="156"/>
      <c r="JTE16" s="156"/>
      <c r="JTF16" s="156"/>
      <c r="JTG16" s="156"/>
      <c r="JTH16" s="156"/>
      <c r="JTI16" s="156"/>
      <c r="JTJ16" s="156"/>
      <c r="JTK16" s="156"/>
      <c r="JTL16" s="156"/>
      <c r="JTM16" s="156"/>
      <c r="JTN16" s="156"/>
      <c r="JTO16" s="156"/>
      <c r="JTP16" s="156"/>
      <c r="JTQ16" s="156"/>
      <c r="JTR16" s="156"/>
      <c r="JTS16" s="156"/>
      <c r="JTT16" s="156"/>
      <c r="JTU16" s="156"/>
      <c r="JTV16" s="156"/>
      <c r="JTW16" s="156"/>
      <c r="JTX16" s="156"/>
      <c r="JTY16" s="156"/>
      <c r="JTZ16" s="156"/>
      <c r="JUA16" s="156"/>
      <c r="JUB16" s="156"/>
      <c r="JUC16" s="156"/>
      <c r="JUD16" s="156"/>
      <c r="JUE16" s="156"/>
      <c r="JUF16" s="156"/>
      <c r="JUG16" s="156"/>
      <c r="JUH16" s="156"/>
      <c r="JUI16" s="156"/>
      <c r="JUJ16" s="156"/>
      <c r="JUK16" s="156"/>
      <c r="JUL16" s="156"/>
      <c r="JUM16" s="156"/>
      <c r="JUN16" s="156"/>
      <c r="JUO16" s="156"/>
      <c r="JUP16" s="156"/>
      <c r="JUQ16" s="156"/>
      <c r="JUR16" s="156"/>
      <c r="JUS16" s="156"/>
      <c r="JUT16" s="156"/>
      <c r="JUU16" s="156"/>
      <c r="JUV16" s="156"/>
      <c r="JUW16" s="156"/>
      <c r="JUX16" s="156"/>
      <c r="JUY16" s="156"/>
      <c r="JUZ16" s="156"/>
      <c r="JVA16" s="156"/>
      <c r="JVB16" s="156"/>
      <c r="JVC16" s="156"/>
      <c r="JVD16" s="156"/>
      <c r="JVE16" s="156"/>
      <c r="JVF16" s="156"/>
      <c r="JVG16" s="156"/>
      <c r="JVH16" s="156"/>
      <c r="JVI16" s="156"/>
      <c r="JVJ16" s="156"/>
      <c r="JVK16" s="156"/>
      <c r="JVL16" s="156"/>
      <c r="JVM16" s="156"/>
      <c r="JVN16" s="156"/>
      <c r="JVO16" s="156"/>
      <c r="JVP16" s="156"/>
      <c r="JVQ16" s="156"/>
      <c r="JVR16" s="156"/>
      <c r="JVS16" s="156"/>
      <c r="JVT16" s="156"/>
      <c r="JVU16" s="156"/>
      <c r="JVV16" s="156"/>
      <c r="JVW16" s="156"/>
      <c r="JVX16" s="156"/>
      <c r="JVY16" s="156"/>
      <c r="JVZ16" s="156"/>
      <c r="JWA16" s="156"/>
      <c r="JWB16" s="156"/>
      <c r="JWC16" s="156"/>
      <c r="JWD16" s="156"/>
      <c r="JWE16" s="156"/>
      <c r="JWF16" s="156"/>
      <c r="JWG16" s="156"/>
      <c r="JWH16" s="156"/>
      <c r="JWI16" s="156"/>
      <c r="JWJ16" s="156"/>
      <c r="JWK16" s="156"/>
      <c r="JWL16" s="156"/>
      <c r="JWM16" s="156"/>
      <c r="JWN16" s="156"/>
      <c r="JWO16" s="156"/>
      <c r="JWP16" s="156"/>
      <c r="JWQ16" s="156"/>
      <c r="JWR16" s="156"/>
      <c r="JWS16" s="156"/>
      <c r="JWT16" s="156"/>
      <c r="JWU16" s="156"/>
      <c r="JWV16" s="156"/>
      <c r="JWW16" s="156"/>
      <c r="JWX16" s="156"/>
      <c r="JWY16" s="156"/>
      <c r="JWZ16" s="156"/>
      <c r="JXA16" s="156"/>
      <c r="JXB16" s="156"/>
      <c r="JXC16" s="156"/>
      <c r="JXD16" s="156"/>
      <c r="JXE16" s="156"/>
      <c r="JXF16" s="156"/>
      <c r="JXG16" s="156"/>
      <c r="JXH16" s="156"/>
      <c r="JXI16" s="156"/>
      <c r="JXJ16" s="156"/>
      <c r="JXK16" s="156"/>
      <c r="JXL16" s="156"/>
      <c r="JXM16" s="156"/>
      <c r="JXN16" s="156"/>
      <c r="JXO16" s="156"/>
      <c r="JXP16" s="156"/>
      <c r="JXQ16" s="156"/>
      <c r="JXR16" s="156"/>
      <c r="JXS16" s="156"/>
      <c r="JXT16" s="156"/>
      <c r="JXU16" s="156"/>
      <c r="JXV16" s="156"/>
      <c r="JXW16" s="156"/>
      <c r="JXX16" s="156"/>
      <c r="JXY16" s="156"/>
      <c r="JXZ16" s="156"/>
      <c r="JYA16" s="156"/>
      <c r="JYB16" s="156"/>
      <c r="JYC16" s="156"/>
      <c r="JYD16" s="156"/>
      <c r="JYE16" s="156"/>
      <c r="JYF16" s="156"/>
      <c r="JYG16" s="156"/>
      <c r="JYH16" s="156"/>
      <c r="JYI16" s="156"/>
      <c r="JYJ16" s="156"/>
      <c r="JYK16" s="156"/>
      <c r="JYL16" s="156"/>
      <c r="JYM16" s="156"/>
      <c r="JYN16" s="156"/>
      <c r="JYO16" s="156"/>
      <c r="JYP16" s="156"/>
      <c r="JYQ16" s="156"/>
      <c r="JYR16" s="156"/>
      <c r="JYS16" s="156"/>
      <c r="JYT16" s="156"/>
      <c r="JYU16" s="156"/>
      <c r="JYV16" s="156"/>
      <c r="JYW16" s="156"/>
      <c r="JYX16" s="156"/>
      <c r="JYY16" s="156"/>
      <c r="JYZ16" s="156"/>
      <c r="JZA16" s="156"/>
      <c r="JZB16" s="156"/>
      <c r="JZC16" s="156"/>
      <c r="JZD16" s="156"/>
      <c r="JZE16" s="156"/>
      <c r="JZF16" s="156"/>
      <c r="JZG16" s="156"/>
      <c r="JZH16" s="156"/>
      <c r="JZI16" s="156"/>
      <c r="JZJ16" s="156"/>
      <c r="JZK16" s="156"/>
      <c r="JZL16" s="156"/>
      <c r="JZM16" s="156"/>
      <c r="JZN16" s="156"/>
      <c r="JZO16" s="156"/>
      <c r="JZP16" s="156"/>
      <c r="JZQ16" s="156"/>
      <c r="JZR16" s="156"/>
      <c r="JZS16" s="156"/>
      <c r="JZT16" s="156"/>
      <c r="JZU16" s="156"/>
      <c r="JZV16" s="156"/>
      <c r="JZW16" s="156"/>
      <c r="JZX16" s="156"/>
      <c r="JZY16" s="156"/>
      <c r="JZZ16" s="156"/>
      <c r="KAA16" s="156"/>
      <c r="KAB16" s="156"/>
      <c r="KAC16" s="156"/>
      <c r="KAD16" s="156"/>
      <c r="KAE16" s="156"/>
      <c r="KAF16" s="156"/>
      <c r="KAG16" s="156"/>
      <c r="KAH16" s="156"/>
      <c r="KAI16" s="156"/>
      <c r="KAJ16" s="156"/>
      <c r="KAK16" s="156"/>
      <c r="KAL16" s="156"/>
      <c r="KAM16" s="156"/>
      <c r="KAN16" s="156"/>
      <c r="KAO16" s="156"/>
      <c r="KAP16" s="156"/>
      <c r="KAQ16" s="156"/>
      <c r="KAR16" s="156"/>
      <c r="KAS16" s="156"/>
      <c r="KAT16" s="156"/>
      <c r="KAU16" s="156"/>
      <c r="KAV16" s="156"/>
      <c r="KAW16" s="156"/>
      <c r="KAX16" s="156"/>
      <c r="KAY16" s="156"/>
      <c r="KAZ16" s="156"/>
      <c r="KBA16" s="156"/>
      <c r="KBB16" s="156"/>
      <c r="KBC16" s="156"/>
      <c r="KBD16" s="156"/>
      <c r="KBE16" s="156"/>
      <c r="KBF16" s="156"/>
      <c r="KBG16" s="156"/>
      <c r="KBH16" s="156"/>
      <c r="KBI16" s="156"/>
      <c r="KBJ16" s="156"/>
      <c r="KBK16" s="156"/>
      <c r="KBL16" s="156"/>
      <c r="KBM16" s="156"/>
      <c r="KBN16" s="156"/>
      <c r="KBO16" s="156"/>
      <c r="KBP16" s="156"/>
      <c r="KBQ16" s="156"/>
      <c r="KBR16" s="156"/>
      <c r="KBS16" s="156"/>
      <c r="KBT16" s="156"/>
      <c r="KBU16" s="156"/>
      <c r="KBV16" s="156"/>
      <c r="KBW16" s="156"/>
      <c r="KBX16" s="156"/>
      <c r="KBY16" s="156"/>
      <c r="KBZ16" s="156"/>
      <c r="KCA16" s="156"/>
      <c r="KCB16" s="156"/>
      <c r="KCC16" s="156"/>
      <c r="KCD16" s="156"/>
      <c r="KCE16" s="156"/>
      <c r="KCF16" s="156"/>
      <c r="KCG16" s="156"/>
      <c r="KCH16" s="156"/>
      <c r="KCI16" s="156"/>
      <c r="KCJ16" s="156"/>
      <c r="KCK16" s="156"/>
      <c r="KCL16" s="156"/>
      <c r="KCM16" s="156"/>
      <c r="KCN16" s="156"/>
      <c r="KCO16" s="156"/>
      <c r="KCP16" s="156"/>
      <c r="KCQ16" s="156"/>
      <c r="KCR16" s="156"/>
      <c r="KCS16" s="156"/>
      <c r="KCT16" s="156"/>
      <c r="KCU16" s="156"/>
      <c r="KCV16" s="156"/>
      <c r="KCW16" s="156"/>
      <c r="KCX16" s="156"/>
      <c r="KCY16" s="156"/>
      <c r="KCZ16" s="156"/>
      <c r="KDA16" s="156"/>
      <c r="KDB16" s="156"/>
      <c r="KDC16" s="156"/>
      <c r="KDD16" s="156"/>
      <c r="KDE16" s="156"/>
      <c r="KDF16" s="156"/>
      <c r="KDG16" s="156"/>
      <c r="KDH16" s="156"/>
      <c r="KDI16" s="156"/>
      <c r="KDJ16" s="156"/>
      <c r="KDK16" s="156"/>
      <c r="KDL16" s="156"/>
      <c r="KDM16" s="156"/>
      <c r="KDN16" s="156"/>
      <c r="KDO16" s="156"/>
      <c r="KDP16" s="156"/>
      <c r="KDQ16" s="156"/>
      <c r="KDR16" s="156"/>
      <c r="KDS16" s="156"/>
      <c r="KDT16" s="156"/>
      <c r="KDU16" s="156"/>
      <c r="KDV16" s="156"/>
      <c r="KDW16" s="156"/>
      <c r="KDX16" s="156"/>
      <c r="KDY16" s="156"/>
      <c r="KDZ16" s="156"/>
      <c r="KEA16" s="156"/>
      <c r="KEB16" s="156"/>
      <c r="KEC16" s="156"/>
      <c r="KED16" s="156"/>
      <c r="KEE16" s="156"/>
      <c r="KEF16" s="156"/>
      <c r="KEG16" s="156"/>
      <c r="KEH16" s="156"/>
      <c r="KEI16" s="156"/>
      <c r="KEJ16" s="156"/>
      <c r="KEK16" s="156"/>
      <c r="KEL16" s="156"/>
      <c r="KEM16" s="156"/>
      <c r="KEN16" s="156"/>
      <c r="KEO16" s="156"/>
      <c r="KEP16" s="156"/>
      <c r="KEQ16" s="156"/>
      <c r="KER16" s="156"/>
      <c r="KES16" s="156"/>
      <c r="KET16" s="156"/>
      <c r="KEU16" s="156"/>
      <c r="KEV16" s="156"/>
      <c r="KEW16" s="156"/>
      <c r="KEX16" s="156"/>
      <c r="KEY16" s="156"/>
      <c r="KEZ16" s="156"/>
      <c r="KFA16" s="156"/>
      <c r="KFB16" s="156"/>
      <c r="KFC16" s="156"/>
      <c r="KFD16" s="156"/>
      <c r="KFE16" s="156"/>
      <c r="KFF16" s="156"/>
      <c r="KFG16" s="156"/>
      <c r="KFH16" s="156"/>
      <c r="KFI16" s="156"/>
      <c r="KFJ16" s="156"/>
      <c r="KFK16" s="156"/>
      <c r="KFL16" s="156"/>
      <c r="KFM16" s="156"/>
      <c r="KFN16" s="156"/>
      <c r="KFO16" s="156"/>
      <c r="KFP16" s="156"/>
      <c r="KFQ16" s="156"/>
      <c r="KFR16" s="156"/>
      <c r="KFS16" s="156"/>
      <c r="KFT16" s="156"/>
      <c r="KFU16" s="156"/>
      <c r="KFV16" s="156"/>
      <c r="KFW16" s="156"/>
      <c r="KFX16" s="156"/>
      <c r="KFY16" s="156"/>
      <c r="KFZ16" s="156"/>
      <c r="KGA16" s="156"/>
      <c r="KGB16" s="156"/>
      <c r="KGC16" s="156"/>
      <c r="KGD16" s="156"/>
      <c r="KGE16" s="156"/>
      <c r="KGF16" s="156"/>
      <c r="KGG16" s="156"/>
      <c r="KGH16" s="156"/>
      <c r="KGI16" s="156"/>
      <c r="KGJ16" s="156"/>
      <c r="KGK16" s="156"/>
      <c r="KGL16" s="156"/>
      <c r="KGM16" s="156"/>
      <c r="KGN16" s="156"/>
      <c r="KGO16" s="156"/>
      <c r="KGP16" s="156"/>
      <c r="KGQ16" s="156"/>
      <c r="KGR16" s="156"/>
      <c r="KGS16" s="156"/>
      <c r="KGT16" s="156"/>
      <c r="KGU16" s="156"/>
      <c r="KGV16" s="156"/>
      <c r="KGW16" s="156"/>
      <c r="KGX16" s="156"/>
      <c r="KGY16" s="156"/>
      <c r="KGZ16" s="156"/>
      <c r="KHA16" s="156"/>
      <c r="KHB16" s="156"/>
      <c r="KHC16" s="156"/>
      <c r="KHD16" s="156"/>
      <c r="KHE16" s="156"/>
      <c r="KHF16" s="156"/>
      <c r="KHG16" s="156"/>
      <c r="KHH16" s="156"/>
      <c r="KHI16" s="156"/>
      <c r="KHJ16" s="156"/>
      <c r="KHK16" s="156"/>
      <c r="KHL16" s="156"/>
      <c r="KHM16" s="156"/>
      <c r="KHN16" s="156"/>
      <c r="KHO16" s="156"/>
      <c r="KHP16" s="156"/>
      <c r="KHQ16" s="156"/>
      <c r="KHR16" s="156"/>
      <c r="KHS16" s="156"/>
      <c r="KHT16" s="156"/>
      <c r="KHU16" s="156"/>
      <c r="KHV16" s="156"/>
      <c r="KHW16" s="156"/>
      <c r="KHX16" s="156"/>
      <c r="KHY16" s="156"/>
      <c r="KHZ16" s="156"/>
      <c r="KIA16" s="156"/>
      <c r="KIB16" s="156"/>
      <c r="KIC16" s="156"/>
      <c r="KID16" s="156"/>
      <c r="KIE16" s="156"/>
      <c r="KIF16" s="156"/>
      <c r="KIG16" s="156"/>
      <c r="KIH16" s="156"/>
      <c r="KII16" s="156"/>
      <c r="KIJ16" s="156"/>
      <c r="KIK16" s="156"/>
      <c r="KIL16" s="156"/>
      <c r="KIM16" s="156"/>
      <c r="KIN16" s="156"/>
      <c r="KIO16" s="156"/>
      <c r="KIP16" s="156"/>
      <c r="KIQ16" s="156"/>
      <c r="KIR16" s="156"/>
      <c r="KIS16" s="156"/>
      <c r="KIT16" s="156"/>
      <c r="KIU16" s="156"/>
      <c r="KIV16" s="156"/>
      <c r="KIW16" s="156"/>
      <c r="KIX16" s="156"/>
      <c r="KIY16" s="156"/>
      <c r="KIZ16" s="156"/>
      <c r="KJA16" s="156"/>
      <c r="KJB16" s="156"/>
      <c r="KJC16" s="156"/>
      <c r="KJD16" s="156"/>
      <c r="KJE16" s="156"/>
      <c r="KJF16" s="156"/>
      <c r="KJG16" s="156"/>
      <c r="KJH16" s="156"/>
      <c r="KJI16" s="156"/>
      <c r="KJJ16" s="156"/>
      <c r="KJK16" s="156"/>
      <c r="KJL16" s="156"/>
      <c r="KJM16" s="156"/>
      <c r="KJN16" s="156"/>
      <c r="KJO16" s="156"/>
      <c r="KJP16" s="156"/>
      <c r="KJQ16" s="156"/>
      <c r="KJR16" s="156"/>
      <c r="KJS16" s="156"/>
      <c r="KJT16" s="156"/>
      <c r="KJU16" s="156"/>
      <c r="KJV16" s="156"/>
      <c r="KJW16" s="156"/>
      <c r="KJX16" s="156"/>
      <c r="KJY16" s="156"/>
      <c r="KJZ16" s="156"/>
      <c r="KKA16" s="156"/>
      <c r="KKB16" s="156"/>
      <c r="KKC16" s="156"/>
      <c r="KKD16" s="156"/>
      <c r="KKE16" s="156"/>
      <c r="KKF16" s="156"/>
      <c r="KKG16" s="156"/>
      <c r="KKH16" s="156"/>
      <c r="KKI16" s="156"/>
      <c r="KKJ16" s="156"/>
      <c r="KKK16" s="156"/>
      <c r="KKL16" s="156"/>
      <c r="KKM16" s="156"/>
      <c r="KKN16" s="156"/>
      <c r="KKO16" s="156"/>
      <c r="KKP16" s="156"/>
      <c r="KKQ16" s="156"/>
      <c r="KKR16" s="156"/>
      <c r="KKS16" s="156"/>
      <c r="KKT16" s="156"/>
      <c r="KKU16" s="156"/>
      <c r="KKV16" s="156"/>
      <c r="KKW16" s="156"/>
      <c r="KKX16" s="156"/>
      <c r="KKY16" s="156"/>
      <c r="KKZ16" s="156"/>
      <c r="KLA16" s="156"/>
      <c r="KLB16" s="156"/>
      <c r="KLC16" s="156"/>
      <c r="KLD16" s="156"/>
      <c r="KLE16" s="156"/>
      <c r="KLF16" s="156"/>
      <c r="KLG16" s="156"/>
      <c r="KLH16" s="156"/>
      <c r="KLI16" s="156"/>
      <c r="KLJ16" s="156"/>
      <c r="KLK16" s="156"/>
      <c r="KLL16" s="156"/>
      <c r="KLM16" s="156"/>
      <c r="KLN16" s="156"/>
      <c r="KLO16" s="156"/>
      <c r="KLP16" s="156"/>
      <c r="KLQ16" s="156"/>
      <c r="KLR16" s="156"/>
      <c r="KLS16" s="156"/>
      <c r="KLT16" s="156"/>
      <c r="KLU16" s="156"/>
      <c r="KLV16" s="156"/>
      <c r="KLW16" s="156"/>
      <c r="KLX16" s="156"/>
      <c r="KLY16" s="156"/>
      <c r="KLZ16" s="156"/>
      <c r="KMA16" s="156"/>
      <c r="KMB16" s="156"/>
      <c r="KMC16" s="156"/>
      <c r="KMD16" s="156"/>
      <c r="KME16" s="156"/>
      <c r="KMF16" s="156"/>
      <c r="KMG16" s="156"/>
      <c r="KMH16" s="156"/>
      <c r="KMI16" s="156"/>
      <c r="KMJ16" s="156"/>
      <c r="KMK16" s="156"/>
      <c r="KML16" s="156"/>
      <c r="KMM16" s="156"/>
      <c r="KMN16" s="156"/>
      <c r="KMO16" s="156"/>
      <c r="KMP16" s="156"/>
      <c r="KMQ16" s="156"/>
      <c r="KMR16" s="156"/>
      <c r="KMS16" s="156"/>
      <c r="KMT16" s="156"/>
      <c r="KMU16" s="156"/>
      <c r="KMV16" s="156"/>
      <c r="KMW16" s="156"/>
      <c r="KMX16" s="156"/>
      <c r="KMY16" s="156"/>
      <c r="KMZ16" s="156"/>
      <c r="KNA16" s="156"/>
      <c r="KNB16" s="156"/>
      <c r="KNC16" s="156"/>
      <c r="KND16" s="156"/>
      <c r="KNE16" s="156"/>
      <c r="KNF16" s="156"/>
      <c r="KNG16" s="156"/>
      <c r="KNH16" s="156"/>
      <c r="KNI16" s="156"/>
      <c r="KNJ16" s="156"/>
      <c r="KNK16" s="156"/>
      <c r="KNL16" s="156"/>
      <c r="KNM16" s="156"/>
      <c r="KNN16" s="156"/>
      <c r="KNO16" s="156"/>
      <c r="KNP16" s="156"/>
      <c r="KNQ16" s="156"/>
      <c r="KNR16" s="156"/>
      <c r="KNS16" s="156"/>
      <c r="KNT16" s="156"/>
      <c r="KNU16" s="156"/>
      <c r="KNV16" s="156"/>
      <c r="KNW16" s="156"/>
      <c r="KNX16" s="156"/>
      <c r="KNY16" s="156"/>
      <c r="KNZ16" s="156"/>
      <c r="KOA16" s="156"/>
      <c r="KOB16" s="156"/>
      <c r="KOC16" s="156"/>
      <c r="KOD16" s="156"/>
      <c r="KOE16" s="156"/>
      <c r="KOF16" s="156"/>
      <c r="KOG16" s="156"/>
      <c r="KOH16" s="156"/>
      <c r="KOI16" s="156"/>
      <c r="KOJ16" s="156"/>
      <c r="KOK16" s="156"/>
      <c r="KOL16" s="156"/>
      <c r="KOM16" s="156"/>
      <c r="KON16" s="156"/>
      <c r="KOO16" s="156"/>
      <c r="KOP16" s="156"/>
      <c r="KOQ16" s="156"/>
      <c r="KOR16" s="156"/>
      <c r="KOS16" s="156"/>
      <c r="KOT16" s="156"/>
      <c r="KOU16" s="156"/>
      <c r="KOV16" s="156"/>
      <c r="KOW16" s="156"/>
      <c r="KOX16" s="156"/>
      <c r="KOY16" s="156"/>
      <c r="KOZ16" s="156"/>
      <c r="KPA16" s="156"/>
      <c r="KPB16" s="156"/>
      <c r="KPC16" s="156"/>
      <c r="KPD16" s="156"/>
      <c r="KPE16" s="156"/>
      <c r="KPF16" s="156"/>
      <c r="KPG16" s="156"/>
      <c r="KPH16" s="156"/>
      <c r="KPI16" s="156"/>
      <c r="KPJ16" s="156"/>
      <c r="KPK16" s="156"/>
      <c r="KPL16" s="156"/>
      <c r="KPM16" s="156"/>
      <c r="KPN16" s="156"/>
      <c r="KPO16" s="156"/>
      <c r="KPP16" s="156"/>
      <c r="KPQ16" s="156"/>
      <c r="KPR16" s="156"/>
      <c r="KPS16" s="156"/>
      <c r="KPT16" s="156"/>
      <c r="KPU16" s="156"/>
      <c r="KPV16" s="156"/>
      <c r="KPW16" s="156"/>
      <c r="KPX16" s="156"/>
      <c r="KPY16" s="156"/>
      <c r="KPZ16" s="156"/>
      <c r="KQA16" s="156"/>
      <c r="KQB16" s="156"/>
      <c r="KQC16" s="156"/>
      <c r="KQD16" s="156"/>
      <c r="KQE16" s="156"/>
      <c r="KQF16" s="156"/>
      <c r="KQG16" s="156"/>
      <c r="KQH16" s="156"/>
      <c r="KQI16" s="156"/>
      <c r="KQJ16" s="156"/>
      <c r="KQK16" s="156"/>
      <c r="KQL16" s="156"/>
      <c r="KQM16" s="156"/>
      <c r="KQN16" s="156"/>
      <c r="KQO16" s="156"/>
      <c r="KQP16" s="156"/>
      <c r="KQQ16" s="156"/>
      <c r="KQR16" s="156"/>
      <c r="KQS16" s="156"/>
      <c r="KQT16" s="156"/>
      <c r="KQU16" s="156"/>
      <c r="KQV16" s="156"/>
      <c r="KQW16" s="156"/>
      <c r="KQX16" s="156"/>
      <c r="KQY16" s="156"/>
      <c r="KQZ16" s="156"/>
      <c r="KRA16" s="156"/>
      <c r="KRB16" s="156"/>
      <c r="KRC16" s="156"/>
      <c r="KRD16" s="156"/>
      <c r="KRE16" s="156"/>
      <c r="KRF16" s="156"/>
      <c r="KRG16" s="156"/>
      <c r="KRH16" s="156"/>
      <c r="KRI16" s="156"/>
      <c r="KRJ16" s="156"/>
      <c r="KRK16" s="156"/>
      <c r="KRL16" s="156"/>
      <c r="KRM16" s="156"/>
      <c r="KRN16" s="156"/>
      <c r="KRO16" s="156"/>
      <c r="KRP16" s="156"/>
      <c r="KRQ16" s="156"/>
      <c r="KRR16" s="156"/>
      <c r="KRS16" s="156"/>
      <c r="KRT16" s="156"/>
      <c r="KRU16" s="156"/>
      <c r="KRV16" s="156"/>
      <c r="KRW16" s="156"/>
      <c r="KRX16" s="156"/>
      <c r="KRY16" s="156"/>
      <c r="KRZ16" s="156"/>
      <c r="KSA16" s="156"/>
      <c r="KSB16" s="156"/>
      <c r="KSC16" s="156"/>
      <c r="KSD16" s="156"/>
      <c r="KSE16" s="156"/>
      <c r="KSF16" s="156"/>
      <c r="KSG16" s="156"/>
      <c r="KSH16" s="156"/>
      <c r="KSI16" s="156"/>
      <c r="KSJ16" s="156"/>
      <c r="KSK16" s="156"/>
      <c r="KSL16" s="156"/>
      <c r="KSM16" s="156"/>
      <c r="KSN16" s="156"/>
      <c r="KSO16" s="156"/>
      <c r="KSP16" s="156"/>
      <c r="KSQ16" s="156"/>
      <c r="KSR16" s="156"/>
      <c r="KSS16" s="156"/>
      <c r="KST16" s="156"/>
      <c r="KSU16" s="156"/>
      <c r="KSV16" s="156"/>
      <c r="KSW16" s="156"/>
      <c r="KSX16" s="156"/>
      <c r="KSY16" s="156"/>
      <c r="KSZ16" s="156"/>
      <c r="KTA16" s="156"/>
      <c r="KTB16" s="156"/>
      <c r="KTC16" s="156"/>
      <c r="KTD16" s="156"/>
      <c r="KTE16" s="156"/>
      <c r="KTF16" s="156"/>
      <c r="KTG16" s="156"/>
      <c r="KTH16" s="156"/>
      <c r="KTI16" s="156"/>
      <c r="KTJ16" s="156"/>
      <c r="KTK16" s="156"/>
      <c r="KTL16" s="156"/>
      <c r="KTM16" s="156"/>
      <c r="KTN16" s="156"/>
      <c r="KTO16" s="156"/>
      <c r="KTP16" s="156"/>
      <c r="KTQ16" s="156"/>
      <c r="KTR16" s="156"/>
      <c r="KTS16" s="156"/>
      <c r="KTT16" s="156"/>
      <c r="KTU16" s="156"/>
      <c r="KTV16" s="156"/>
      <c r="KTW16" s="156"/>
      <c r="KTX16" s="156"/>
      <c r="KTY16" s="156"/>
      <c r="KTZ16" s="156"/>
      <c r="KUA16" s="156"/>
      <c r="KUB16" s="156"/>
      <c r="KUC16" s="156"/>
      <c r="KUD16" s="156"/>
      <c r="KUE16" s="156"/>
      <c r="KUF16" s="156"/>
      <c r="KUG16" s="156"/>
      <c r="KUH16" s="156"/>
      <c r="KUI16" s="156"/>
      <c r="KUJ16" s="156"/>
      <c r="KUK16" s="156"/>
      <c r="KUL16" s="156"/>
      <c r="KUM16" s="156"/>
      <c r="KUN16" s="156"/>
      <c r="KUO16" s="156"/>
      <c r="KUP16" s="156"/>
      <c r="KUQ16" s="156"/>
      <c r="KUR16" s="156"/>
      <c r="KUS16" s="156"/>
      <c r="KUT16" s="156"/>
      <c r="KUU16" s="156"/>
      <c r="KUV16" s="156"/>
      <c r="KUW16" s="156"/>
      <c r="KUX16" s="156"/>
      <c r="KUY16" s="156"/>
      <c r="KUZ16" s="156"/>
      <c r="KVA16" s="156"/>
      <c r="KVB16" s="156"/>
      <c r="KVC16" s="156"/>
      <c r="KVD16" s="156"/>
      <c r="KVE16" s="156"/>
      <c r="KVF16" s="156"/>
      <c r="KVG16" s="156"/>
      <c r="KVH16" s="156"/>
      <c r="KVI16" s="156"/>
      <c r="KVJ16" s="156"/>
      <c r="KVK16" s="156"/>
      <c r="KVL16" s="156"/>
      <c r="KVM16" s="156"/>
      <c r="KVN16" s="156"/>
      <c r="KVO16" s="156"/>
      <c r="KVP16" s="156"/>
      <c r="KVQ16" s="156"/>
      <c r="KVR16" s="156"/>
      <c r="KVS16" s="156"/>
      <c r="KVT16" s="156"/>
      <c r="KVU16" s="156"/>
      <c r="KVV16" s="156"/>
      <c r="KVW16" s="156"/>
      <c r="KVX16" s="156"/>
      <c r="KVY16" s="156"/>
      <c r="KVZ16" s="156"/>
      <c r="KWA16" s="156"/>
      <c r="KWB16" s="156"/>
      <c r="KWC16" s="156"/>
      <c r="KWD16" s="156"/>
      <c r="KWE16" s="156"/>
      <c r="KWF16" s="156"/>
      <c r="KWG16" s="156"/>
      <c r="KWH16" s="156"/>
      <c r="KWI16" s="156"/>
      <c r="KWJ16" s="156"/>
      <c r="KWK16" s="156"/>
      <c r="KWL16" s="156"/>
      <c r="KWM16" s="156"/>
      <c r="KWN16" s="156"/>
      <c r="KWO16" s="156"/>
      <c r="KWP16" s="156"/>
      <c r="KWQ16" s="156"/>
      <c r="KWR16" s="156"/>
      <c r="KWS16" s="156"/>
      <c r="KWT16" s="156"/>
      <c r="KWU16" s="156"/>
      <c r="KWV16" s="156"/>
      <c r="KWW16" s="156"/>
      <c r="KWX16" s="156"/>
      <c r="KWY16" s="156"/>
      <c r="KWZ16" s="156"/>
      <c r="KXA16" s="156"/>
      <c r="KXB16" s="156"/>
      <c r="KXC16" s="156"/>
      <c r="KXD16" s="156"/>
      <c r="KXE16" s="156"/>
      <c r="KXF16" s="156"/>
      <c r="KXG16" s="156"/>
      <c r="KXH16" s="156"/>
      <c r="KXI16" s="156"/>
      <c r="KXJ16" s="156"/>
      <c r="KXK16" s="156"/>
      <c r="KXL16" s="156"/>
      <c r="KXM16" s="156"/>
      <c r="KXN16" s="156"/>
      <c r="KXO16" s="156"/>
      <c r="KXP16" s="156"/>
      <c r="KXQ16" s="156"/>
      <c r="KXR16" s="156"/>
      <c r="KXS16" s="156"/>
      <c r="KXT16" s="156"/>
      <c r="KXU16" s="156"/>
      <c r="KXV16" s="156"/>
      <c r="KXW16" s="156"/>
      <c r="KXX16" s="156"/>
      <c r="KXY16" s="156"/>
      <c r="KXZ16" s="156"/>
      <c r="KYA16" s="156"/>
      <c r="KYB16" s="156"/>
      <c r="KYC16" s="156"/>
      <c r="KYD16" s="156"/>
      <c r="KYE16" s="156"/>
      <c r="KYF16" s="156"/>
      <c r="KYG16" s="156"/>
      <c r="KYH16" s="156"/>
      <c r="KYI16" s="156"/>
      <c r="KYJ16" s="156"/>
      <c r="KYK16" s="156"/>
      <c r="KYL16" s="156"/>
      <c r="KYM16" s="156"/>
      <c r="KYN16" s="156"/>
      <c r="KYO16" s="156"/>
      <c r="KYP16" s="156"/>
      <c r="KYQ16" s="156"/>
      <c r="KYR16" s="156"/>
      <c r="KYS16" s="156"/>
      <c r="KYT16" s="156"/>
      <c r="KYU16" s="156"/>
      <c r="KYV16" s="156"/>
      <c r="KYW16" s="156"/>
      <c r="KYX16" s="156"/>
      <c r="KYY16" s="156"/>
      <c r="KYZ16" s="156"/>
      <c r="KZA16" s="156"/>
      <c r="KZB16" s="156"/>
      <c r="KZC16" s="156"/>
      <c r="KZD16" s="156"/>
      <c r="KZE16" s="156"/>
      <c r="KZF16" s="156"/>
      <c r="KZG16" s="156"/>
      <c r="KZH16" s="156"/>
      <c r="KZI16" s="156"/>
      <c r="KZJ16" s="156"/>
      <c r="KZK16" s="156"/>
      <c r="KZL16" s="156"/>
      <c r="KZM16" s="156"/>
      <c r="KZN16" s="156"/>
      <c r="KZO16" s="156"/>
      <c r="KZP16" s="156"/>
      <c r="KZQ16" s="156"/>
      <c r="KZR16" s="156"/>
      <c r="KZS16" s="156"/>
      <c r="KZT16" s="156"/>
      <c r="KZU16" s="156"/>
      <c r="KZV16" s="156"/>
      <c r="KZW16" s="156"/>
      <c r="KZX16" s="156"/>
      <c r="KZY16" s="156"/>
      <c r="KZZ16" s="156"/>
      <c r="LAA16" s="156"/>
      <c r="LAB16" s="156"/>
      <c r="LAC16" s="156"/>
      <c r="LAD16" s="156"/>
      <c r="LAE16" s="156"/>
      <c r="LAF16" s="156"/>
      <c r="LAG16" s="156"/>
      <c r="LAH16" s="156"/>
      <c r="LAI16" s="156"/>
      <c r="LAJ16" s="156"/>
      <c r="LAK16" s="156"/>
      <c r="LAL16" s="156"/>
      <c r="LAM16" s="156"/>
      <c r="LAN16" s="156"/>
      <c r="LAO16" s="156"/>
      <c r="LAP16" s="156"/>
      <c r="LAQ16" s="156"/>
      <c r="LAR16" s="156"/>
      <c r="LAS16" s="156"/>
      <c r="LAT16" s="156"/>
      <c r="LAU16" s="156"/>
      <c r="LAV16" s="156"/>
      <c r="LAW16" s="156"/>
      <c r="LAX16" s="156"/>
      <c r="LAY16" s="156"/>
      <c r="LAZ16" s="156"/>
      <c r="LBA16" s="156"/>
      <c r="LBB16" s="156"/>
      <c r="LBC16" s="156"/>
      <c r="LBD16" s="156"/>
      <c r="LBE16" s="156"/>
      <c r="LBF16" s="156"/>
      <c r="LBG16" s="156"/>
      <c r="LBH16" s="156"/>
      <c r="LBI16" s="156"/>
      <c r="LBJ16" s="156"/>
      <c r="LBK16" s="156"/>
      <c r="LBL16" s="156"/>
      <c r="LBM16" s="156"/>
      <c r="LBN16" s="156"/>
      <c r="LBO16" s="156"/>
      <c r="LBP16" s="156"/>
      <c r="LBQ16" s="156"/>
      <c r="LBR16" s="156"/>
      <c r="LBS16" s="156"/>
      <c r="LBT16" s="156"/>
      <c r="LBU16" s="156"/>
      <c r="LBV16" s="156"/>
      <c r="LBW16" s="156"/>
      <c r="LBX16" s="156"/>
      <c r="LBY16" s="156"/>
      <c r="LBZ16" s="156"/>
      <c r="LCA16" s="156"/>
      <c r="LCB16" s="156"/>
      <c r="LCC16" s="156"/>
      <c r="LCD16" s="156"/>
      <c r="LCE16" s="156"/>
      <c r="LCF16" s="156"/>
      <c r="LCG16" s="156"/>
      <c r="LCH16" s="156"/>
      <c r="LCI16" s="156"/>
      <c r="LCJ16" s="156"/>
      <c r="LCK16" s="156"/>
      <c r="LCL16" s="156"/>
      <c r="LCM16" s="156"/>
      <c r="LCN16" s="156"/>
      <c r="LCO16" s="156"/>
      <c r="LCP16" s="156"/>
      <c r="LCQ16" s="156"/>
      <c r="LCR16" s="156"/>
      <c r="LCS16" s="156"/>
      <c r="LCT16" s="156"/>
      <c r="LCU16" s="156"/>
      <c r="LCV16" s="156"/>
      <c r="LCW16" s="156"/>
      <c r="LCX16" s="156"/>
      <c r="LCY16" s="156"/>
      <c r="LCZ16" s="156"/>
      <c r="LDA16" s="156"/>
      <c r="LDB16" s="156"/>
      <c r="LDC16" s="156"/>
      <c r="LDD16" s="156"/>
      <c r="LDE16" s="156"/>
      <c r="LDF16" s="156"/>
      <c r="LDG16" s="156"/>
      <c r="LDH16" s="156"/>
      <c r="LDI16" s="156"/>
      <c r="LDJ16" s="156"/>
      <c r="LDK16" s="156"/>
      <c r="LDL16" s="156"/>
      <c r="LDM16" s="156"/>
      <c r="LDN16" s="156"/>
      <c r="LDO16" s="156"/>
      <c r="LDP16" s="156"/>
      <c r="LDQ16" s="156"/>
      <c r="LDR16" s="156"/>
      <c r="LDS16" s="156"/>
      <c r="LDT16" s="156"/>
      <c r="LDU16" s="156"/>
      <c r="LDV16" s="156"/>
      <c r="LDW16" s="156"/>
      <c r="LDX16" s="156"/>
      <c r="LDY16" s="156"/>
      <c r="LDZ16" s="156"/>
      <c r="LEA16" s="156"/>
      <c r="LEB16" s="156"/>
      <c r="LEC16" s="156"/>
      <c r="LED16" s="156"/>
      <c r="LEE16" s="156"/>
      <c r="LEF16" s="156"/>
      <c r="LEG16" s="156"/>
      <c r="LEH16" s="156"/>
      <c r="LEI16" s="156"/>
      <c r="LEJ16" s="156"/>
      <c r="LEK16" s="156"/>
      <c r="LEL16" s="156"/>
      <c r="LEM16" s="156"/>
      <c r="LEN16" s="156"/>
      <c r="LEO16" s="156"/>
      <c r="LEP16" s="156"/>
      <c r="LEQ16" s="156"/>
      <c r="LER16" s="156"/>
      <c r="LES16" s="156"/>
      <c r="LET16" s="156"/>
      <c r="LEU16" s="156"/>
      <c r="LEV16" s="156"/>
      <c r="LEW16" s="156"/>
      <c r="LEX16" s="156"/>
      <c r="LEY16" s="156"/>
      <c r="LEZ16" s="156"/>
      <c r="LFA16" s="156"/>
      <c r="LFB16" s="156"/>
      <c r="LFC16" s="156"/>
      <c r="LFD16" s="156"/>
      <c r="LFE16" s="156"/>
      <c r="LFF16" s="156"/>
      <c r="LFG16" s="156"/>
      <c r="LFH16" s="156"/>
      <c r="LFI16" s="156"/>
      <c r="LFJ16" s="156"/>
      <c r="LFK16" s="156"/>
      <c r="LFL16" s="156"/>
      <c r="LFM16" s="156"/>
      <c r="LFN16" s="156"/>
      <c r="LFO16" s="156"/>
      <c r="LFP16" s="156"/>
      <c r="LFQ16" s="156"/>
      <c r="LFR16" s="156"/>
      <c r="LFS16" s="156"/>
      <c r="LFT16" s="156"/>
      <c r="LFU16" s="156"/>
      <c r="LFV16" s="156"/>
      <c r="LFW16" s="156"/>
      <c r="LFX16" s="156"/>
      <c r="LFY16" s="156"/>
      <c r="LFZ16" s="156"/>
      <c r="LGA16" s="156"/>
      <c r="LGB16" s="156"/>
      <c r="LGC16" s="156"/>
      <c r="LGD16" s="156"/>
      <c r="LGE16" s="156"/>
      <c r="LGF16" s="156"/>
      <c r="LGG16" s="156"/>
      <c r="LGH16" s="156"/>
      <c r="LGI16" s="156"/>
      <c r="LGJ16" s="156"/>
      <c r="LGK16" s="156"/>
      <c r="LGL16" s="156"/>
      <c r="LGM16" s="156"/>
      <c r="LGN16" s="156"/>
      <c r="LGO16" s="156"/>
      <c r="LGP16" s="156"/>
      <c r="LGQ16" s="156"/>
      <c r="LGR16" s="156"/>
      <c r="LGS16" s="156"/>
      <c r="LGT16" s="156"/>
      <c r="LGU16" s="156"/>
      <c r="LGV16" s="156"/>
      <c r="LGW16" s="156"/>
      <c r="LGX16" s="156"/>
      <c r="LGY16" s="156"/>
      <c r="LGZ16" s="156"/>
      <c r="LHA16" s="156"/>
      <c r="LHB16" s="156"/>
      <c r="LHC16" s="156"/>
      <c r="LHD16" s="156"/>
      <c r="LHE16" s="156"/>
      <c r="LHF16" s="156"/>
      <c r="LHG16" s="156"/>
      <c r="LHH16" s="156"/>
      <c r="LHI16" s="156"/>
      <c r="LHJ16" s="156"/>
      <c r="LHK16" s="156"/>
      <c r="LHL16" s="156"/>
      <c r="LHM16" s="156"/>
      <c r="LHN16" s="156"/>
      <c r="LHO16" s="156"/>
      <c r="LHP16" s="156"/>
      <c r="LHQ16" s="156"/>
      <c r="LHR16" s="156"/>
      <c r="LHS16" s="156"/>
      <c r="LHT16" s="156"/>
      <c r="LHU16" s="156"/>
      <c r="LHV16" s="156"/>
      <c r="LHW16" s="156"/>
      <c r="LHX16" s="156"/>
      <c r="LHY16" s="156"/>
      <c r="LHZ16" s="156"/>
      <c r="LIA16" s="156"/>
      <c r="LIB16" s="156"/>
      <c r="LIC16" s="156"/>
      <c r="LID16" s="156"/>
      <c r="LIE16" s="156"/>
      <c r="LIF16" s="156"/>
      <c r="LIG16" s="156"/>
      <c r="LIH16" s="156"/>
      <c r="LII16" s="156"/>
      <c r="LIJ16" s="156"/>
      <c r="LIK16" s="156"/>
      <c r="LIL16" s="156"/>
      <c r="LIM16" s="156"/>
      <c r="LIN16" s="156"/>
      <c r="LIO16" s="156"/>
      <c r="LIP16" s="156"/>
      <c r="LIQ16" s="156"/>
      <c r="LIR16" s="156"/>
      <c r="LIS16" s="156"/>
      <c r="LIT16" s="156"/>
      <c r="LIU16" s="156"/>
      <c r="LIV16" s="156"/>
      <c r="LIW16" s="156"/>
      <c r="LIX16" s="156"/>
      <c r="LIY16" s="156"/>
      <c r="LIZ16" s="156"/>
      <c r="LJA16" s="156"/>
      <c r="LJB16" s="156"/>
      <c r="LJC16" s="156"/>
      <c r="LJD16" s="156"/>
      <c r="LJE16" s="156"/>
      <c r="LJF16" s="156"/>
      <c r="LJG16" s="156"/>
      <c r="LJH16" s="156"/>
      <c r="LJI16" s="156"/>
      <c r="LJJ16" s="156"/>
      <c r="LJK16" s="156"/>
      <c r="LJL16" s="156"/>
      <c r="LJM16" s="156"/>
      <c r="LJN16" s="156"/>
      <c r="LJO16" s="156"/>
      <c r="LJP16" s="156"/>
      <c r="LJQ16" s="156"/>
      <c r="LJR16" s="156"/>
      <c r="LJS16" s="156"/>
      <c r="LJT16" s="156"/>
      <c r="LJU16" s="156"/>
      <c r="LJV16" s="156"/>
      <c r="LJW16" s="156"/>
      <c r="LJX16" s="156"/>
      <c r="LJY16" s="156"/>
      <c r="LJZ16" s="156"/>
      <c r="LKA16" s="156"/>
      <c r="LKB16" s="156"/>
      <c r="LKC16" s="156"/>
      <c r="LKD16" s="156"/>
      <c r="LKE16" s="156"/>
      <c r="LKF16" s="156"/>
      <c r="LKG16" s="156"/>
      <c r="LKH16" s="156"/>
      <c r="LKI16" s="156"/>
      <c r="LKJ16" s="156"/>
      <c r="LKK16" s="156"/>
      <c r="LKL16" s="156"/>
      <c r="LKM16" s="156"/>
      <c r="LKN16" s="156"/>
      <c r="LKO16" s="156"/>
      <c r="LKP16" s="156"/>
      <c r="LKQ16" s="156"/>
      <c r="LKR16" s="156"/>
      <c r="LKS16" s="156"/>
      <c r="LKT16" s="156"/>
      <c r="LKU16" s="156"/>
      <c r="LKV16" s="156"/>
      <c r="LKW16" s="156"/>
      <c r="LKX16" s="156"/>
      <c r="LKY16" s="156"/>
      <c r="LKZ16" s="156"/>
      <c r="LLA16" s="156"/>
      <c r="LLB16" s="156"/>
      <c r="LLC16" s="156"/>
      <c r="LLD16" s="156"/>
      <c r="LLE16" s="156"/>
      <c r="LLF16" s="156"/>
      <c r="LLG16" s="156"/>
      <c r="LLH16" s="156"/>
      <c r="LLI16" s="156"/>
      <c r="LLJ16" s="156"/>
      <c r="LLK16" s="156"/>
      <c r="LLL16" s="156"/>
      <c r="LLM16" s="156"/>
      <c r="LLN16" s="156"/>
      <c r="LLO16" s="156"/>
      <c r="LLP16" s="156"/>
      <c r="LLQ16" s="156"/>
      <c r="LLR16" s="156"/>
      <c r="LLS16" s="156"/>
      <c r="LLT16" s="156"/>
      <c r="LLU16" s="156"/>
      <c r="LLV16" s="156"/>
      <c r="LLW16" s="156"/>
      <c r="LLX16" s="156"/>
      <c r="LLY16" s="156"/>
      <c r="LLZ16" s="156"/>
      <c r="LMA16" s="156"/>
      <c r="LMB16" s="156"/>
      <c r="LMC16" s="156"/>
      <c r="LMD16" s="156"/>
      <c r="LME16" s="156"/>
      <c r="LMF16" s="156"/>
      <c r="LMG16" s="156"/>
      <c r="LMH16" s="156"/>
      <c r="LMI16" s="156"/>
      <c r="LMJ16" s="156"/>
      <c r="LMK16" s="156"/>
      <c r="LML16" s="156"/>
      <c r="LMM16" s="156"/>
      <c r="LMN16" s="156"/>
      <c r="LMO16" s="156"/>
      <c r="LMP16" s="156"/>
      <c r="LMQ16" s="156"/>
      <c r="LMR16" s="156"/>
      <c r="LMS16" s="156"/>
      <c r="LMT16" s="156"/>
      <c r="LMU16" s="156"/>
      <c r="LMV16" s="156"/>
      <c r="LMW16" s="156"/>
      <c r="LMX16" s="156"/>
      <c r="LMY16" s="156"/>
      <c r="LMZ16" s="156"/>
      <c r="LNA16" s="156"/>
      <c r="LNB16" s="156"/>
      <c r="LNC16" s="156"/>
      <c r="LND16" s="156"/>
      <c r="LNE16" s="156"/>
      <c r="LNF16" s="156"/>
      <c r="LNG16" s="156"/>
      <c r="LNH16" s="156"/>
      <c r="LNI16" s="156"/>
      <c r="LNJ16" s="156"/>
      <c r="LNK16" s="156"/>
      <c r="LNL16" s="156"/>
      <c r="LNM16" s="156"/>
      <c r="LNN16" s="156"/>
      <c r="LNO16" s="156"/>
      <c r="LNP16" s="156"/>
      <c r="LNQ16" s="156"/>
      <c r="LNR16" s="156"/>
      <c r="LNS16" s="156"/>
      <c r="LNT16" s="156"/>
      <c r="LNU16" s="156"/>
      <c r="LNV16" s="156"/>
      <c r="LNW16" s="156"/>
      <c r="LNX16" s="156"/>
      <c r="LNY16" s="156"/>
      <c r="LNZ16" s="156"/>
      <c r="LOA16" s="156"/>
      <c r="LOB16" s="156"/>
      <c r="LOC16" s="156"/>
      <c r="LOD16" s="156"/>
      <c r="LOE16" s="156"/>
      <c r="LOF16" s="156"/>
      <c r="LOG16" s="156"/>
      <c r="LOH16" s="156"/>
      <c r="LOI16" s="156"/>
      <c r="LOJ16" s="156"/>
      <c r="LOK16" s="156"/>
      <c r="LOL16" s="156"/>
      <c r="LOM16" s="156"/>
      <c r="LON16" s="156"/>
      <c r="LOO16" s="156"/>
      <c r="LOP16" s="156"/>
      <c r="LOQ16" s="156"/>
      <c r="LOR16" s="156"/>
      <c r="LOS16" s="156"/>
      <c r="LOT16" s="156"/>
      <c r="LOU16" s="156"/>
      <c r="LOV16" s="156"/>
      <c r="LOW16" s="156"/>
      <c r="LOX16" s="156"/>
      <c r="LOY16" s="156"/>
      <c r="LOZ16" s="156"/>
      <c r="LPA16" s="156"/>
      <c r="LPB16" s="156"/>
      <c r="LPC16" s="156"/>
      <c r="LPD16" s="156"/>
      <c r="LPE16" s="156"/>
      <c r="LPF16" s="156"/>
      <c r="LPG16" s="156"/>
      <c r="LPH16" s="156"/>
      <c r="LPI16" s="156"/>
      <c r="LPJ16" s="156"/>
      <c r="LPK16" s="156"/>
      <c r="LPL16" s="156"/>
      <c r="LPM16" s="156"/>
      <c r="LPN16" s="156"/>
      <c r="LPO16" s="156"/>
      <c r="LPP16" s="156"/>
      <c r="LPQ16" s="156"/>
      <c r="LPR16" s="156"/>
      <c r="LPS16" s="156"/>
      <c r="LPT16" s="156"/>
      <c r="LPU16" s="156"/>
      <c r="LPV16" s="156"/>
      <c r="LPW16" s="156"/>
      <c r="LPX16" s="156"/>
      <c r="LPY16" s="156"/>
      <c r="LPZ16" s="156"/>
      <c r="LQA16" s="156"/>
      <c r="LQB16" s="156"/>
      <c r="LQC16" s="156"/>
      <c r="LQD16" s="156"/>
      <c r="LQE16" s="156"/>
      <c r="LQF16" s="156"/>
      <c r="LQG16" s="156"/>
      <c r="LQH16" s="156"/>
      <c r="LQI16" s="156"/>
      <c r="LQJ16" s="156"/>
      <c r="LQK16" s="156"/>
      <c r="LQL16" s="156"/>
      <c r="LQM16" s="156"/>
      <c r="LQN16" s="156"/>
      <c r="LQO16" s="156"/>
      <c r="LQP16" s="156"/>
      <c r="LQQ16" s="156"/>
      <c r="LQR16" s="156"/>
      <c r="LQS16" s="156"/>
      <c r="LQT16" s="156"/>
      <c r="LQU16" s="156"/>
      <c r="LQV16" s="156"/>
      <c r="LQW16" s="156"/>
      <c r="LQX16" s="156"/>
      <c r="LQY16" s="156"/>
      <c r="LQZ16" s="156"/>
      <c r="LRA16" s="156"/>
      <c r="LRB16" s="156"/>
      <c r="LRC16" s="156"/>
      <c r="LRD16" s="156"/>
      <c r="LRE16" s="156"/>
      <c r="LRF16" s="156"/>
      <c r="LRG16" s="156"/>
      <c r="LRH16" s="156"/>
      <c r="LRI16" s="156"/>
      <c r="LRJ16" s="156"/>
      <c r="LRK16" s="156"/>
      <c r="LRL16" s="156"/>
      <c r="LRM16" s="156"/>
      <c r="LRN16" s="156"/>
      <c r="LRO16" s="156"/>
      <c r="LRP16" s="156"/>
      <c r="LRQ16" s="156"/>
      <c r="LRR16" s="156"/>
      <c r="LRS16" s="156"/>
      <c r="LRT16" s="156"/>
      <c r="LRU16" s="156"/>
      <c r="LRV16" s="156"/>
      <c r="LRW16" s="156"/>
      <c r="LRX16" s="156"/>
      <c r="LRY16" s="156"/>
      <c r="LRZ16" s="156"/>
      <c r="LSA16" s="156"/>
      <c r="LSB16" s="156"/>
      <c r="LSC16" s="156"/>
      <c r="LSD16" s="156"/>
      <c r="LSE16" s="156"/>
      <c r="LSF16" s="156"/>
      <c r="LSG16" s="156"/>
      <c r="LSH16" s="156"/>
      <c r="LSI16" s="156"/>
      <c r="LSJ16" s="156"/>
      <c r="LSK16" s="156"/>
      <c r="LSL16" s="156"/>
      <c r="LSM16" s="156"/>
      <c r="LSN16" s="156"/>
      <c r="LSO16" s="156"/>
      <c r="LSP16" s="156"/>
      <c r="LSQ16" s="156"/>
      <c r="LSR16" s="156"/>
      <c r="LSS16" s="156"/>
      <c r="LST16" s="156"/>
      <c r="LSU16" s="156"/>
      <c r="LSV16" s="156"/>
      <c r="LSW16" s="156"/>
      <c r="LSX16" s="156"/>
      <c r="LSY16" s="156"/>
      <c r="LSZ16" s="156"/>
      <c r="LTA16" s="156"/>
      <c r="LTB16" s="156"/>
      <c r="LTC16" s="156"/>
      <c r="LTD16" s="156"/>
      <c r="LTE16" s="156"/>
      <c r="LTF16" s="156"/>
      <c r="LTG16" s="156"/>
      <c r="LTH16" s="156"/>
      <c r="LTI16" s="156"/>
      <c r="LTJ16" s="156"/>
      <c r="LTK16" s="156"/>
      <c r="LTL16" s="156"/>
      <c r="LTM16" s="156"/>
      <c r="LTN16" s="156"/>
      <c r="LTO16" s="156"/>
      <c r="LTP16" s="156"/>
      <c r="LTQ16" s="156"/>
      <c r="LTR16" s="156"/>
      <c r="LTS16" s="156"/>
      <c r="LTT16" s="156"/>
      <c r="LTU16" s="156"/>
      <c r="LTV16" s="156"/>
      <c r="LTW16" s="156"/>
      <c r="LTX16" s="156"/>
      <c r="LTY16" s="156"/>
      <c r="LTZ16" s="156"/>
      <c r="LUA16" s="156"/>
      <c r="LUB16" s="156"/>
      <c r="LUC16" s="156"/>
      <c r="LUD16" s="156"/>
      <c r="LUE16" s="156"/>
      <c r="LUF16" s="156"/>
      <c r="LUG16" s="156"/>
      <c r="LUH16" s="156"/>
      <c r="LUI16" s="156"/>
      <c r="LUJ16" s="156"/>
      <c r="LUK16" s="156"/>
      <c r="LUL16" s="156"/>
      <c r="LUM16" s="156"/>
      <c r="LUN16" s="156"/>
      <c r="LUO16" s="156"/>
      <c r="LUP16" s="156"/>
      <c r="LUQ16" s="156"/>
      <c r="LUR16" s="156"/>
      <c r="LUS16" s="156"/>
      <c r="LUT16" s="156"/>
      <c r="LUU16" s="156"/>
      <c r="LUV16" s="156"/>
      <c r="LUW16" s="156"/>
      <c r="LUX16" s="156"/>
      <c r="LUY16" s="156"/>
      <c r="LUZ16" s="156"/>
      <c r="LVA16" s="156"/>
      <c r="LVB16" s="156"/>
      <c r="LVC16" s="156"/>
      <c r="LVD16" s="156"/>
      <c r="LVE16" s="156"/>
      <c r="LVF16" s="156"/>
      <c r="LVG16" s="156"/>
      <c r="LVH16" s="156"/>
      <c r="LVI16" s="156"/>
      <c r="LVJ16" s="156"/>
      <c r="LVK16" s="156"/>
      <c r="LVL16" s="156"/>
      <c r="LVM16" s="156"/>
      <c r="LVN16" s="156"/>
      <c r="LVO16" s="156"/>
      <c r="LVP16" s="156"/>
      <c r="LVQ16" s="156"/>
      <c r="LVR16" s="156"/>
      <c r="LVS16" s="156"/>
      <c r="LVT16" s="156"/>
      <c r="LVU16" s="156"/>
      <c r="LVV16" s="156"/>
      <c r="LVW16" s="156"/>
      <c r="LVX16" s="156"/>
      <c r="LVY16" s="156"/>
      <c r="LVZ16" s="156"/>
      <c r="LWA16" s="156"/>
      <c r="LWB16" s="156"/>
      <c r="LWC16" s="156"/>
      <c r="LWD16" s="156"/>
      <c r="LWE16" s="156"/>
      <c r="LWF16" s="156"/>
      <c r="LWG16" s="156"/>
      <c r="LWH16" s="156"/>
      <c r="LWI16" s="156"/>
      <c r="LWJ16" s="156"/>
      <c r="LWK16" s="156"/>
      <c r="LWL16" s="156"/>
      <c r="LWM16" s="156"/>
      <c r="LWN16" s="156"/>
      <c r="LWO16" s="156"/>
      <c r="LWP16" s="156"/>
      <c r="LWQ16" s="156"/>
      <c r="LWR16" s="156"/>
      <c r="LWS16" s="156"/>
      <c r="LWT16" s="156"/>
      <c r="LWU16" s="156"/>
      <c r="LWV16" s="156"/>
      <c r="LWW16" s="156"/>
      <c r="LWX16" s="156"/>
      <c r="LWY16" s="156"/>
      <c r="LWZ16" s="156"/>
      <c r="LXA16" s="156"/>
      <c r="LXB16" s="156"/>
      <c r="LXC16" s="156"/>
      <c r="LXD16" s="156"/>
      <c r="LXE16" s="156"/>
      <c r="LXF16" s="156"/>
      <c r="LXG16" s="156"/>
      <c r="LXH16" s="156"/>
      <c r="LXI16" s="156"/>
      <c r="LXJ16" s="156"/>
      <c r="LXK16" s="156"/>
      <c r="LXL16" s="156"/>
      <c r="LXM16" s="156"/>
      <c r="LXN16" s="156"/>
      <c r="LXO16" s="156"/>
      <c r="LXP16" s="156"/>
      <c r="LXQ16" s="156"/>
      <c r="LXR16" s="156"/>
      <c r="LXS16" s="156"/>
      <c r="LXT16" s="156"/>
      <c r="LXU16" s="156"/>
      <c r="LXV16" s="156"/>
      <c r="LXW16" s="156"/>
      <c r="LXX16" s="156"/>
      <c r="LXY16" s="156"/>
      <c r="LXZ16" s="156"/>
      <c r="LYA16" s="156"/>
      <c r="LYB16" s="156"/>
      <c r="LYC16" s="156"/>
      <c r="LYD16" s="156"/>
      <c r="LYE16" s="156"/>
      <c r="LYF16" s="156"/>
      <c r="LYG16" s="156"/>
      <c r="LYH16" s="156"/>
      <c r="LYI16" s="156"/>
      <c r="LYJ16" s="156"/>
      <c r="LYK16" s="156"/>
      <c r="LYL16" s="156"/>
      <c r="LYM16" s="156"/>
      <c r="LYN16" s="156"/>
      <c r="LYO16" s="156"/>
      <c r="LYP16" s="156"/>
      <c r="LYQ16" s="156"/>
      <c r="LYR16" s="156"/>
      <c r="LYS16" s="156"/>
      <c r="LYT16" s="156"/>
      <c r="LYU16" s="156"/>
      <c r="LYV16" s="156"/>
      <c r="LYW16" s="156"/>
      <c r="LYX16" s="156"/>
      <c r="LYY16" s="156"/>
      <c r="LYZ16" s="156"/>
      <c r="LZA16" s="156"/>
      <c r="LZB16" s="156"/>
      <c r="LZC16" s="156"/>
      <c r="LZD16" s="156"/>
      <c r="LZE16" s="156"/>
      <c r="LZF16" s="156"/>
      <c r="LZG16" s="156"/>
      <c r="LZH16" s="156"/>
      <c r="LZI16" s="156"/>
      <c r="LZJ16" s="156"/>
      <c r="LZK16" s="156"/>
      <c r="LZL16" s="156"/>
      <c r="LZM16" s="156"/>
      <c r="LZN16" s="156"/>
      <c r="LZO16" s="156"/>
      <c r="LZP16" s="156"/>
      <c r="LZQ16" s="156"/>
      <c r="LZR16" s="156"/>
      <c r="LZS16" s="156"/>
      <c r="LZT16" s="156"/>
      <c r="LZU16" s="156"/>
      <c r="LZV16" s="156"/>
      <c r="LZW16" s="156"/>
      <c r="LZX16" s="156"/>
      <c r="LZY16" s="156"/>
      <c r="LZZ16" s="156"/>
      <c r="MAA16" s="156"/>
      <c r="MAB16" s="156"/>
      <c r="MAC16" s="156"/>
      <c r="MAD16" s="156"/>
      <c r="MAE16" s="156"/>
      <c r="MAF16" s="156"/>
      <c r="MAG16" s="156"/>
      <c r="MAH16" s="156"/>
      <c r="MAI16" s="156"/>
      <c r="MAJ16" s="156"/>
      <c r="MAK16" s="156"/>
      <c r="MAL16" s="156"/>
      <c r="MAM16" s="156"/>
      <c r="MAN16" s="156"/>
      <c r="MAO16" s="156"/>
      <c r="MAP16" s="156"/>
      <c r="MAQ16" s="156"/>
      <c r="MAR16" s="156"/>
      <c r="MAS16" s="156"/>
      <c r="MAT16" s="156"/>
      <c r="MAU16" s="156"/>
      <c r="MAV16" s="156"/>
      <c r="MAW16" s="156"/>
      <c r="MAX16" s="156"/>
      <c r="MAY16" s="156"/>
      <c r="MAZ16" s="156"/>
      <c r="MBA16" s="156"/>
      <c r="MBB16" s="156"/>
      <c r="MBC16" s="156"/>
      <c r="MBD16" s="156"/>
      <c r="MBE16" s="156"/>
      <c r="MBF16" s="156"/>
      <c r="MBG16" s="156"/>
      <c r="MBH16" s="156"/>
      <c r="MBI16" s="156"/>
      <c r="MBJ16" s="156"/>
      <c r="MBK16" s="156"/>
      <c r="MBL16" s="156"/>
      <c r="MBM16" s="156"/>
      <c r="MBN16" s="156"/>
      <c r="MBO16" s="156"/>
      <c r="MBP16" s="156"/>
      <c r="MBQ16" s="156"/>
      <c r="MBR16" s="156"/>
      <c r="MBS16" s="156"/>
      <c r="MBT16" s="156"/>
      <c r="MBU16" s="156"/>
      <c r="MBV16" s="156"/>
      <c r="MBW16" s="156"/>
      <c r="MBX16" s="156"/>
      <c r="MBY16" s="156"/>
      <c r="MBZ16" s="156"/>
      <c r="MCA16" s="156"/>
      <c r="MCB16" s="156"/>
      <c r="MCC16" s="156"/>
      <c r="MCD16" s="156"/>
      <c r="MCE16" s="156"/>
      <c r="MCF16" s="156"/>
      <c r="MCG16" s="156"/>
      <c r="MCH16" s="156"/>
      <c r="MCI16" s="156"/>
      <c r="MCJ16" s="156"/>
      <c r="MCK16" s="156"/>
      <c r="MCL16" s="156"/>
      <c r="MCM16" s="156"/>
      <c r="MCN16" s="156"/>
      <c r="MCO16" s="156"/>
      <c r="MCP16" s="156"/>
      <c r="MCQ16" s="156"/>
      <c r="MCR16" s="156"/>
      <c r="MCS16" s="156"/>
      <c r="MCT16" s="156"/>
      <c r="MCU16" s="156"/>
      <c r="MCV16" s="156"/>
      <c r="MCW16" s="156"/>
      <c r="MCX16" s="156"/>
      <c r="MCY16" s="156"/>
      <c r="MCZ16" s="156"/>
      <c r="MDA16" s="156"/>
      <c r="MDB16" s="156"/>
      <c r="MDC16" s="156"/>
      <c r="MDD16" s="156"/>
      <c r="MDE16" s="156"/>
      <c r="MDF16" s="156"/>
      <c r="MDG16" s="156"/>
      <c r="MDH16" s="156"/>
      <c r="MDI16" s="156"/>
      <c r="MDJ16" s="156"/>
      <c r="MDK16" s="156"/>
      <c r="MDL16" s="156"/>
      <c r="MDM16" s="156"/>
      <c r="MDN16" s="156"/>
      <c r="MDO16" s="156"/>
      <c r="MDP16" s="156"/>
      <c r="MDQ16" s="156"/>
      <c r="MDR16" s="156"/>
      <c r="MDS16" s="156"/>
      <c r="MDT16" s="156"/>
      <c r="MDU16" s="156"/>
      <c r="MDV16" s="156"/>
      <c r="MDW16" s="156"/>
      <c r="MDX16" s="156"/>
      <c r="MDY16" s="156"/>
      <c r="MDZ16" s="156"/>
      <c r="MEA16" s="156"/>
      <c r="MEB16" s="156"/>
      <c r="MEC16" s="156"/>
      <c r="MED16" s="156"/>
      <c r="MEE16" s="156"/>
      <c r="MEF16" s="156"/>
      <c r="MEG16" s="156"/>
      <c r="MEH16" s="156"/>
      <c r="MEI16" s="156"/>
      <c r="MEJ16" s="156"/>
      <c r="MEK16" s="156"/>
      <c r="MEL16" s="156"/>
      <c r="MEM16" s="156"/>
      <c r="MEN16" s="156"/>
      <c r="MEO16" s="156"/>
      <c r="MEP16" s="156"/>
      <c r="MEQ16" s="156"/>
      <c r="MER16" s="156"/>
      <c r="MES16" s="156"/>
      <c r="MET16" s="156"/>
      <c r="MEU16" s="156"/>
      <c r="MEV16" s="156"/>
      <c r="MEW16" s="156"/>
      <c r="MEX16" s="156"/>
      <c r="MEY16" s="156"/>
      <c r="MEZ16" s="156"/>
      <c r="MFA16" s="156"/>
      <c r="MFB16" s="156"/>
      <c r="MFC16" s="156"/>
      <c r="MFD16" s="156"/>
      <c r="MFE16" s="156"/>
      <c r="MFF16" s="156"/>
      <c r="MFG16" s="156"/>
      <c r="MFH16" s="156"/>
      <c r="MFI16" s="156"/>
      <c r="MFJ16" s="156"/>
      <c r="MFK16" s="156"/>
      <c r="MFL16" s="156"/>
      <c r="MFM16" s="156"/>
      <c r="MFN16" s="156"/>
      <c r="MFO16" s="156"/>
      <c r="MFP16" s="156"/>
      <c r="MFQ16" s="156"/>
      <c r="MFR16" s="156"/>
      <c r="MFS16" s="156"/>
      <c r="MFT16" s="156"/>
      <c r="MFU16" s="156"/>
      <c r="MFV16" s="156"/>
      <c r="MFW16" s="156"/>
      <c r="MFX16" s="156"/>
      <c r="MFY16" s="156"/>
      <c r="MFZ16" s="156"/>
      <c r="MGA16" s="156"/>
      <c r="MGB16" s="156"/>
      <c r="MGC16" s="156"/>
      <c r="MGD16" s="156"/>
      <c r="MGE16" s="156"/>
      <c r="MGF16" s="156"/>
      <c r="MGG16" s="156"/>
      <c r="MGH16" s="156"/>
      <c r="MGI16" s="156"/>
      <c r="MGJ16" s="156"/>
      <c r="MGK16" s="156"/>
      <c r="MGL16" s="156"/>
      <c r="MGM16" s="156"/>
      <c r="MGN16" s="156"/>
      <c r="MGO16" s="156"/>
      <c r="MGP16" s="156"/>
      <c r="MGQ16" s="156"/>
      <c r="MGR16" s="156"/>
      <c r="MGS16" s="156"/>
      <c r="MGT16" s="156"/>
      <c r="MGU16" s="156"/>
      <c r="MGV16" s="156"/>
      <c r="MGW16" s="156"/>
      <c r="MGX16" s="156"/>
      <c r="MGY16" s="156"/>
      <c r="MGZ16" s="156"/>
      <c r="MHA16" s="156"/>
      <c r="MHB16" s="156"/>
      <c r="MHC16" s="156"/>
      <c r="MHD16" s="156"/>
      <c r="MHE16" s="156"/>
      <c r="MHF16" s="156"/>
      <c r="MHG16" s="156"/>
      <c r="MHH16" s="156"/>
      <c r="MHI16" s="156"/>
      <c r="MHJ16" s="156"/>
      <c r="MHK16" s="156"/>
      <c r="MHL16" s="156"/>
      <c r="MHM16" s="156"/>
      <c r="MHN16" s="156"/>
      <c r="MHO16" s="156"/>
      <c r="MHP16" s="156"/>
      <c r="MHQ16" s="156"/>
      <c r="MHR16" s="156"/>
      <c r="MHS16" s="156"/>
      <c r="MHT16" s="156"/>
      <c r="MHU16" s="156"/>
      <c r="MHV16" s="156"/>
      <c r="MHW16" s="156"/>
      <c r="MHX16" s="156"/>
      <c r="MHY16" s="156"/>
      <c r="MHZ16" s="156"/>
      <c r="MIA16" s="156"/>
      <c r="MIB16" s="156"/>
      <c r="MIC16" s="156"/>
      <c r="MID16" s="156"/>
      <c r="MIE16" s="156"/>
      <c r="MIF16" s="156"/>
      <c r="MIG16" s="156"/>
      <c r="MIH16" s="156"/>
      <c r="MII16" s="156"/>
      <c r="MIJ16" s="156"/>
      <c r="MIK16" s="156"/>
      <c r="MIL16" s="156"/>
      <c r="MIM16" s="156"/>
      <c r="MIN16" s="156"/>
      <c r="MIO16" s="156"/>
      <c r="MIP16" s="156"/>
      <c r="MIQ16" s="156"/>
      <c r="MIR16" s="156"/>
      <c r="MIS16" s="156"/>
      <c r="MIT16" s="156"/>
      <c r="MIU16" s="156"/>
      <c r="MIV16" s="156"/>
      <c r="MIW16" s="156"/>
      <c r="MIX16" s="156"/>
      <c r="MIY16" s="156"/>
      <c r="MIZ16" s="156"/>
      <c r="MJA16" s="156"/>
      <c r="MJB16" s="156"/>
      <c r="MJC16" s="156"/>
      <c r="MJD16" s="156"/>
      <c r="MJE16" s="156"/>
      <c r="MJF16" s="156"/>
      <c r="MJG16" s="156"/>
      <c r="MJH16" s="156"/>
      <c r="MJI16" s="156"/>
      <c r="MJJ16" s="156"/>
      <c r="MJK16" s="156"/>
      <c r="MJL16" s="156"/>
      <c r="MJM16" s="156"/>
      <c r="MJN16" s="156"/>
      <c r="MJO16" s="156"/>
      <c r="MJP16" s="156"/>
      <c r="MJQ16" s="156"/>
      <c r="MJR16" s="156"/>
      <c r="MJS16" s="156"/>
      <c r="MJT16" s="156"/>
      <c r="MJU16" s="156"/>
      <c r="MJV16" s="156"/>
      <c r="MJW16" s="156"/>
      <c r="MJX16" s="156"/>
      <c r="MJY16" s="156"/>
      <c r="MJZ16" s="156"/>
      <c r="MKA16" s="156"/>
      <c r="MKB16" s="156"/>
      <c r="MKC16" s="156"/>
      <c r="MKD16" s="156"/>
      <c r="MKE16" s="156"/>
      <c r="MKF16" s="156"/>
      <c r="MKG16" s="156"/>
      <c r="MKH16" s="156"/>
      <c r="MKI16" s="156"/>
      <c r="MKJ16" s="156"/>
      <c r="MKK16" s="156"/>
      <c r="MKL16" s="156"/>
      <c r="MKM16" s="156"/>
      <c r="MKN16" s="156"/>
      <c r="MKO16" s="156"/>
      <c r="MKP16" s="156"/>
      <c r="MKQ16" s="156"/>
      <c r="MKR16" s="156"/>
      <c r="MKS16" s="156"/>
      <c r="MKT16" s="156"/>
      <c r="MKU16" s="156"/>
      <c r="MKV16" s="156"/>
      <c r="MKW16" s="156"/>
      <c r="MKX16" s="156"/>
      <c r="MKY16" s="156"/>
      <c r="MKZ16" s="156"/>
      <c r="MLA16" s="156"/>
      <c r="MLB16" s="156"/>
      <c r="MLC16" s="156"/>
      <c r="MLD16" s="156"/>
      <c r="MLE16" s="156"/>
      <c r="MLF16" s="156"/>
      <c r="MLG16" s="156"/>
      <c r="MLH16" s="156"/>
      <c r="MLI16" s="156"/>
      <c r="MLJ16" s="156"/>
      <c r="MLK16" s="156"/>
      <c r="MLL16" s="156"/>
      <c r="MLM16" s="156"/>
      <c r="MLN16" s="156"/>
      <c r="MLO16" s="156"/>
      <c r="MLP16" s="156"/>
      <c r="MLQ16" s="156"/>
      <c r="MLR16" s="156"/>
      <c r="MLS16" s="156"/>
      <c r="MLT16" s="156"/>
      <c r="MLU16" s="156"/>
      <c r="MLV16" s="156"/>
      <c r="MLW16" s="156"/>
      <c r="MLX16" s="156"/>
      <c r="MLY16" s="156"/>
      <c r="MLZ16" s="156"/>
      <c r="MMA16" s="156"/>
      <c r="MMB16" s="156"/>
      <c r="MMC16" s="156"/>
      <c r="MMD16" s="156"/>
      <c r="MME16" s="156"/>
      <c r="MMF16" s="156"/>
      <c r="MMG16" s="156"/>
      <c r="MMH16" s="156"/>
      <c r="MMI16" s="156"/>
      <c r="MMJ16" s="156"/>
      <c r="MMK16" s="156"/>
      <c r="MML16" s="156"/>
      <c r="MMM16" s="156"/>
      <c r="MMN16" s="156"/>
      <c r="MMO16" s="156"/>
      <c r="MMP16" s="156"/>
      <c r="MMQ16" s="156"/>
      <c r="MMR16" s="156"/>
      <c r="MMS16" s="156"/>
      <c r="MMT16" s="156"/>
      <c r="MMU16" s="156"/>
      <c r="MMV16" s="156"/>
      <c r="MMW16" s="156"/>
      <c r="MMX16" s="156"/>
      <c r="MMY16" s="156"/>
      <c r="MMZ16" s="156"/>
      <c r="MNA16" s="156"/>
      <c r="MNB16" s="156"/>
      <c r="MNC16" s="156"/>
      <c r="MND16" s="156"/>
      <c r="MNE16" s="156"/>
      <c r="MNF16" s="156"/>
      <c r="MNG16" s="156"/>
      <c r="MNH16" s="156"/>
      <c r="MNI16" s="156"/>
      <c r="MNJ16" s="156"/>
      <c r="MNK16" s="156"/>
      <c r="MNL16" s="156"/>
      <c r="MNM16" s="156"/>
      <c r="MNN16" s="156"/>
      <c r="MNO16" s="156"/>
      <c r="MNP16" s="156"/>
      <c r="MNQ16" s="156"/>
      <c r="MNR16" s="156"/>
      <c r="MNS16" s="156"/>
      <c r="MNT16" s="156"/>
      <c r="MNU16" s="156"/>
      <c r="MNV16" s="156"/>
      <c r="MNW16" s="156"/>
      <c r="MNX16" s="156"/>
      <c r="MNY16" s="156"/>
      <c r="MNZ16" s="156"/>
      <c r="MOA16" s="156"/>
      <c r="MOB16" s="156"/>
      <c r="MOC16" s="156"/>
      <c r="MOD16" s="156"/>
      <c r="MOE16" s="156"/>
      <c r="MOF16" s="156"/>
      <c r="MOG16" s="156"/>
      <c r="MOH16" s="156"/>
      <c r="MOI16" s="156"/>
      <c r="MOJ16" s="156"/>
      <c r="MOK16" s="156"/>
      <c r="MOL16" s="156"/>
      <c r="MOM16" s="156"/>
      <c r="MON16" s="156"/>
      <c r="MOO16" s="156"/>
      <c r="MOP16" s="156"/>
      <c r="MOQ16" s="156"/>
      <c r="MOR16" s="156"/>
      <c r="MOS16" s="156"/>
      <c r="MOT16" s="156"/>
      <c r="MOU16" s="156"/>
      <c r="MOV16" s="156"/>
      <c r="MOW16" s="156"/>
      <c r="MOX16" s="156"/>
      <c r="MOY16" s="156"/>
      <c r="MOZ16" s="156"/>
      <c r="MPA16" s="156"/>
      <c r="MPB16" s="156"/>
      <c r="MPC16" s="156"/>
      <c r="MPD16" s="156"/>
      <c r="MPE16" s="156"/>
      <c r="MPF16" s="156"/>
      <c r="MPG16" s="156"/>
      <c r="MPH16" s="156"/>
      <c r="MPI16" s="156"/>
      <c r="MPJ16" s="156"/>
      <c r="MPK16" s="156"/>
      <c r="MPL16" s="156"/>
      <c r="MPM16" s="156"/>
      <c r="MPN16" s="156"/>
      <c r="MPO16" s="156"/>
      <c r="MPP16" s="156"/>
      <c r="MPQ16" s="156"/>
      <c r="MPR16" s="156"/>
      <c r="MPS16" s="156"/>
      <c r="MPT16" s="156"/>
      <c r="MPU16" s="156"/>
      <c r="MPV16" s="156"/>
      <c r="MPW16" s="156"/>
      <c r="MPX16" s="156"/>
      <c r="MPY16" s="156"/>
      <c r="MPZ16" s="156"/>
      <c r="MQA16" s="156"/>
      <c r="MQB16" s="156"/>
      <c r="MQC16" s="156"/>
      <c r="MQD16" s="156"/>
      <c r="MQE16" s="156"/>
      <c r="MQF16" s="156"/>
      <c r="MQG16" s="156"/>
      <c r="MQH16" s="156"/>
      <c r="MQI16" s="156"/>
      <c r="MQJ16" s="156"/>
      <c r="MQK16" s="156"/>
      <c r="MQL16" s="156"/>
      <c r="MQM16" s="156"/>
      <c r="MQN16" s="156"/>
      <c r="MQO16" s="156"/>
      <c r="MQP16" s="156"/>
      <c r="MQQ16" s="156"/>
      <c r="MQR16" s="156"/>
      <c r="MQS16" s="156"/>
      <c r="MQT16" s="156"/>
      <c r="MQU16" s="156"/>
      <c r="MQV16" s="156"/>
      <c r="MQW16" s="156"/>
      <c r="MQX16" s="156"/>
      <c r="MQY16" s="156"/>
      <c r="MQZ16" s="156"/>
      <c r="MRA16" s="156"/>
      <c r="MRB16" s="156"/>
      <c r="MRC16" s="156"/>
      <c r="MRD16" s="156"/>
      <c r="MRE16" s="156"/>
      <c r="MRF16" s="156"/>
      <c r="MRG16" s="156"/>
      <c r="MRH16" s="156"/>
      <c r="MRI16" s="156"/>
      <c r="MRJ16" s="156"/>
      <c r="MRK16" s="156"/>
      <c r="MRL16" s="156"/>
      <c r="MRM16" s="156"/>
      <c r="MRN16" s="156"/>
      <c r="MRO16" s="156"/>
      <c r="MRP16" s="156"/>
      <c r="MRQ16" s="156"/>
      <c r="MRR16" s="156"/>
      <c r="MRS16" s="156"/>
      <c r="MRT16" s="156"/>
      <c r="MRU16" s="156"/>
      <c r="MRV16" s="156"/>
      <c r="MRW16" s="156"/>
      <c r="MRX16" s="156"/>
      <c r="MRY16" s="156"/>
      <c r="MRZ16" s="156"/>
      <c r="MSA16" s="156"/>
      <c r="MSB16" s="156"/>
      <c r="MSC16" s="156"/>
      <c r="MSD16" s="156"/>
      <c r="MSE16" s="156"/>
      <c r="MSF16" s="156"/>
      <c r="MSG16" s="156"/>
      <c r="MSH16" s="156"/>
      <c r="MSI16" s="156"/>
      <c r="MSJ16" s="156"/>
      <c r="MSK16" s="156"/>
      <c r="MSL16" s="156"/>
      <c r="MSM16" s="156"/>
      <c r="MSN16" s="156"/>
      <c r="MSO16" s="156"/>
      <c r="MSP16" s="156"/>
      <c r="MSQ16" s="156"/>
      <c r="MSR16" s="156"/>
      <c r="MSS16" s="156"/>
      <c r="MST16" s="156"/>
      <c r="MSU16" s="156"/>
      <c r="MSV16" s="156"/>
      <c r="MSW16" s="156"/>
      <c r="MSX16" s="156"/>
      <c r="MSY16" s="156"/>
      <c r="MSZ16" s="156"/>
      <c r="MTA16" s="156"/>
      <c r="MTB16" s="156"/>
      <c r="MTC16" s="156"/>
      <c r="MTD16" s="156"/>
      <c r="MTE16" s="156"/>
      <c r="MTF16" s="156"/>
      <c r="MTG16" s="156"/>
      <c r="MTH16" s="156"/>
      <c r="MTI16" s="156"/>
      <c r="MTJ16" s="156"/>
      <c r="MTK16" s="156"/>
      <c r="MTL16" s="156"/>
      <c r="MTM16" s="156"/>
      <c r="MTN16" s="156"/>
      <c r="MTO16" s="156"/>
      <c r="MTP16" s="156"/>
      <c r="MTQ16" s="156"/>
      <c r="MTR16" s="156"/>
      <c r="MTS16" s="156"/>
      <c r="MTT16" s="156"/>
      <c r="MTU16" s="156"/>
      <c r="MTV16" s="156"/>
      <c r="MTW16" s="156"/>
      <c r="MTX16" s="156"/>
      <c r="MTY16" s="156"/>
      <c r="MTZ16" s="156"/>
      <c r="MUA16" s="156"/>
      <c r="MUB16" s="156"/>
      <c r="MUC16" s="156"/>
      <c r="MUD16" s="156"/>
      <c r="MUE16" s="156"/>
      <c r="MUF16" s="156"/>
      <c r="MUG16" s="156"/>
      <c r="MUH16" s="156"/>
      <c r="MUI16" s="156"/>
      <c r="MUJ16" s="156"/>
      <c r="MUK16" s="156"/>
      <c r="MUL16" s="156"/>
      <c r="MUM16" s="156"/>
      <c r="MUN16" s="156"/>
      <c r="MUO16" s="156"/>
      <c r="MUP16" s="156"/>
      <c r="MUQ16" s="156"/>
      <c r="MUR16" s="156"/>
      <c r="MUS16" s="156"/>
      <c r="MUT16" s="156"/>
      <c r="MUU16" s="156"/>
      <c r="MUV16" s="156"/>
      <c r="MUW16" s="156"/>
      <c r="MUX16" s="156"/>
      <c r="MUY16" s="156"/>
      <c r="MUZ16" s="156"/>
      <c r="MVA16" s="156"/>
      <c r="MVB16" s="156"/>
      <c r="MVC16" s="156"/>
      <c r="MVD16" s="156"/>
      <c r="MVE16" s="156"/>
      <c r="MVF16" s="156"/>
      <c r="MVG16" s="156"/>
      <c r="MVH16" s="156"/>
      <c r="MVI16" s="156"/>
      <c r="MVJ16" s="156"/>
      <c r="MVK16" s="156"/>
      <c r="MVL16" s="156"/>
      <c r="MVM16" s="156"/>
      <c r="MVN16" s="156"/>
      <c r="MVO16" s="156"/>
      <c r="MVP16" s="156"/>
      <c r="MVQ16" s="156"/>
      <c r="MVR16" s="156"/>
      <c r="MVS16" s="156"/>
      <c r="MVT16" s="156"/>
      <c r="MVU16" s="156"/>
      <c r="MVV16" s="156"/>
      <c r="MVW16" s="156"/>
      <c r="MVX16" s="156"/>
      <c r="MVY16" s="156"/>
      <c r="MVZ16" s="156"/>
      <c r="MWA16" s="156"/>
      <c r="MWB16" s="156"/>
      <c r="MWC16" s="156"/>
      <c r="MWD16" s="156"/>
      <c r="MWE16" s="156"/>
      <c r="MWF16" s="156"/>
      <c r="MWG16" s="156"/>
      <c r="MWH16" s="156"/>
      <c r="MWI16" s="156"/>
      <c r="MWJ16" s="156"/>
      <c r="MWK16" s="156"/>
      <c r="MWL16" s="156"/>
      <c r="MWM16" s="156"/>
      <c r="MWN16" s="156"/>
      <c r="MWO16" s="156"/>
      <c r="MWP16" s="156"/>
      <c r="MWQ16" s="156"/>
      <c r="MWR16" s="156"/>
      <c r="MWS16" s="156"/>
      <c r="MWT16" s="156"/>
      <c r="MWU16" s="156"/>
      <c r="MWV16" s="156"/>
      <c r="MWW16" s="156"/>
      <c r="MWX16" s="156"/>
      <c r="MWY16" s="156"/>
      <c r="MWZ16" s="156"/>
      <c r="MXA16" s="156"/>
      <c r="MXB16" s="156"/>
      <c r="MXC16" s="156"/>
      <c r="MXD16" s="156"/>
      <c r="MXE16" s="156"/>
      <c r="MXF16" s="156"/>
      <c r="MXG16" s="156"/>
      <c r="MXH16" s="156"/>
      <c r="MXI16" s="156"/>
      <c r="MXJ16" s="156"/>
      <c r="MXK16" s="156"/>
      <c r="MXL16" s="156"/>
      <c r="MXM16" s="156"/>
      <c r="MXN16" s="156"/>
      <c r="MXO16" s="156"/>
      <c r="MXP16" s="156"/>
      <c r="MXQ16" s="156"/>
      <c r="MXR16" s="156"/>
      <c r="MXS16" s="156"/>
      <c r="MXT16" s="156"/>
      <c r="MXU16" s="156"/>
      <c r="MXV16" s="156"/>
      <c r="MXW16" s="156"/>
      <c r="MXX16" s="156"/>
      <c r="MXY16" s="156"/>
      <c r="MXZ16" s="156"/>
      <c r="MYA16" s="156"/>
      <c r="MYB16" s="156"/>
      <c r="MYC16" s="156"/>
      <c r="MYD16" s="156"/>
      <c r="MYE16" s="156"/>
      <c r="MYF16" s="156"/>
      <c r="MYG16" s="156"/>
      <c r="MYH16" s="156"/>
      <c r="MYI16" s="156"/>
      <c r="MYJ16" s="156"/>
      <c r="MYK16" s="156"/>
      <c r="MYL16" s="156"/>
      <c r="MYM16" s="156"/>
      <c r="MYN16" s="156"/>
      <c r="MYO16" s="156"/>
      <c r="MYP16" s="156"/>
      <c r="MYQ16" s="156"/>
      <c r="MYR16" s="156"/>
      <c r="MYS16" s="156"/>
      <c r="MYT16" s="156"/>
      <c r="MYU16" s="156"/>
      <c r="MYV16" s="156"/>
      <c r="MYW16" s="156"/>
      <c r="MYX16" s="156"/>
      <c r="MYY16" s="156"/>
      <c r="MYZ16" s="156"/>
      <c r="MZA16" s="156"/>
      <c r="MZB16" s="156"/>
      <c r="MZC16" s="156"/>
      <c r="MZD16" s="156"/>
      <c r="MZE16" s="156"/>
      <c r="MZF16" s="156"/>
      <c r="MZG16" s="156"/>
      <c r="MZH16" s="156"/>
      <c r="MZI16" s="156"/>
      <c r="MZJ16" s="156"/>
      <c r="MZK16" s="156"/>
      <c r="MZL16" s="156"/>
      <c r="MZM16" s="156"/>
      <c r="MZN16" s="156"/>
      <c r="MZO16" s="156"/>
      <c r="MZP16" s="156"/>
      <c r="MZQ16" s="156"/>
      <c r="MZR16" s="156"/>
      <c r="MZS16" s="156"/>
      <c r="MZT16" s="156"/>
      <c r="MZU16" s="156"/>
      <c r="MZV16" s="156"/>
      <c r="MZW16" s="156"/>
      <c r="MZX16" s="156"/>
      <c r="MZY16" s="156"/>
      <c r="MZZ16" s="156"/>
      <c r="NAA16" s="156"/>
      <c r="NAB16" s="156"/>
      <c r="NAC16" s="156"/>
      <c r="NAD16" s="156"/>
      <c r="NAE16" s="156"/>
      <c r="NAF16" s="156"/>
      <c r="NAG16" s="156"/>
      <c r="NAH16" s="156"/>
      <c r="NAI16" s="156"/>
      <c r="NAJ16" s="156"/>
      <c r="NAK16" s="156"/>
      <c r="NAL16" s="156"/>
      <c r="NAM16" s="156"/>
      <c r="NAN16" s="156"/>
      <c r="NAO16" s="156"/>
      <c r="NAP16" s="156"/>
      <c r="NAQ16" s="156"/>
      <c r="NAR16" s="156"/>
      <c r="NAS16" s="156"/>
      <c r="NAT16" s="156"/>
      <c r="NAU16" s="156"/>
      <c r="NAV16" s="156"/>
      <c r="NAW16" s="156"/>
      <c r="NAX16" s="156"/>
      <c r="NAY16" s="156"/>
      <c r="NAZ16" s="156"/>
      <c r="NBA16" s="156"/>
      <c r="NBB16" s="156"/>
      <c r="NBC16" s="156"/>
      <c r="NBD16" s="156"/>
      <c r="NBE16" s="156"/>
      <c r="NBF16" s="156"/>
      <c r="NBG16" s="156"/>
      <c r="NBH16" s="156"/>
      <c r="NBI16" s="156"/>
      <c r="NBJ16" s="156"/>
      <c r="NBK16" s="156"/>
      <c r="NBL16" s="156"/>
      <c r="NBM16" s="156"/>
      <c r="NBN16" s="156"/>
      <c r="NBO16" s="156"/>
      <c r="NBP16" s="156"/>
      <c r="NBQ16" s="156"/>
      <c r="NBR16" s="156"/>
      <c r="NBS16" s="156"/>
      <c r="NBT16" s="156"/>
      <c r="NBU16" s="156"/>
      <c r="NBV16" s="156"/>
      <c r="NBW16" s="156"/>
      <c r="NBX16" s="156"/>
      <c r="NBY16" s="156"/>
      <c r="NBZ16" s="156"/>
      <c r="NCA16" s="156"/>
      <c r="NCB16" s="156"/>
      <c r="NCC16" s="156"/>
      <c r="NCD16" s="156"/>
      <c r="NCE16" s="156"/>
      <c r="NCF16" s="156"/>
      <c r="NCG16" s="156"/>
      <c r="NCH16" s="156"/>
      <c r="NCI16" s="156"/>
      <c r="NCJ16" s="156"/>
      <c r="NCK16" s="156"/>
      <c r="NCL16" s="156"/>
      <c r="NCM16" s="156"/>
      <c r="NCN16" s="156"/>
      <c r="NCO16" s="156"/>
      <c r="NCP16" s="156"/>
      <c r="NCQ16" s="156"/>
      <c r="NCR16" s="156"/>
      <c r="NCS16" s="156"/>
      <c r="NCT16" s="156"/>
      <c r="NCU16" s="156"/>
      <c r="NCV16" s="156"/>
      <c r="NCW16" s="156"/>
      <c r="NCX16" s="156"/>
      <c r="NCY16" s="156"/>
      <c r="NCZ16" s="156"/>
      <c r="NDA16" s="156"/>
      <c r="NDB16" s="156"/>
      <c r="NDC16" s="156"/>
      <c r="NDD16" s="156"/>
      <c r="NDE16" s="156"/>
      <c r="NDF16" s="156"/>
      <c r="NDG16" s="156"/>
      <c r="NDH16" s="156"/>
      <c r="NDI16" s="156"/>
      <c r="NDJ16" s="156"/>
      <c r="NDK16" s="156"/>
      <c r="NDL16" s="156"/>
      <c r="NDM16" s="156"/>
      <c r="NDN16" s="156"/>
      <c r="NDO16" s="156"/>
      <c r="NDP16" s="156"/>
      <c r="NDQ16" s="156"/>
      <c r="NDR16" s="156"/>
      <c r="NDS16" s="156"/>
      <c r="NDT16" s="156"/>
      <c r="NDU16" s="156"/>
      <c r="NDV16" s="156"/>
      <c r="NDW16" s="156"/>
      <c r="NDX16" s="156"/>
      <c r="NDY16" s="156"/>
      <c r="NDZ16" s="156"/>
      <c r="NEA16" s="156"/>
      <c r="NEB16" s="156"/>
      <c r="NEC16" s="156"/>
      <c r="NED16" s="156"/>
      <c r="NEE16" s="156"/>
      <c r="NEF16" s="156"/>
      <c r="NEG16" s="156"/>
      <c r="NEH16" s="156"/>
      <c r="NEI16" s="156"/>
      <c r="NEJ16" s="156"/>
      <c r="NEK16" s="156"/>
      <c r="NEL16" s="156"/>
      <c r="NEM16" s="156"/>
      <c r="NEN16" s="156"/>
      <c r="NEO16" s="156"/>
      <c r="NEP16" s="156"/>
      <c r="NEQ16" s="156"/>
      <c r="NER16" s="156"/>
      <c r="NES16" s="156"/>
      <c r="NET16" s="156"/>
      <c r="NEU16" s="156"/>
      <c r="NEV16" s="156"/>
      <c r="NEW16" s="156"/>
      <c r="NEX16" s="156"/>
      <c r="NEY16" s="156"/>
      <c r="NEZ16" s="156"/>
      <c r="NFA16" s="156"/>
      <c r="NFB16" s="156"/>
      <c r="NFC16" s="156"/>
      <c r="NFD16" s="156"/>
      <c r="NFE16" s="156"/>
      <c r="NFF16" s="156"/>
      <c r="NFG16" s="156"/>
      <c r="NFH16" s="156"/>
      <c r="NFI16" s="156"/>
      <c r="NFJ16" s="156"/>
      <c r="NFK16" s="156"/>
      <c r="NFL16" s="156"/>
      <c r="NFM16" s="156"/>
      <c r="NFN16" s="156"/>
      <c r="NFO16" s="156"/>
      <c r="NFP16" s="156"/>
      <c r="NFQ16" s="156"/>
      <c r="NFR16" s="156"/>
      <c r="NFS16" s="156"/>
      <c r="NFT16" s="156"/>
      <c r="NFU16" s="156"/>
      <c r="NFV16" s="156"/>
      <c r="NFW16" s="156"/>
      <c r="NFX16" s="156"/>
      <c r="NFY16" s="156"/>
      <c r="NFZ16" s="156"/>
      <c r="NGA16" s="156"/>
      <c r="NGB16" s="156"/>
      <c r="NGC16" s="156"/>
      <c r="NGD16" s="156"/>
      <c r="NGE16" s="156"/>
      <c r="NGF16" s="156"/>
      <c r="NGG16" s="156"/>
      <c r="NGH16" s="156"/>
      <c r="NGI16" s="156"/>
      <c r="NGJ16" s="156"/>
      <c r="NGK16" s="156"/>
      <c r="NGL16" s="156"/>
      <c r="NGM16" s="156"/>
      <c r="NGN16" s="156"/>
      <c r="NGO16" s="156"/>
      <c r="NGP16" s="156"/>
      <c r="NGQ16" s="156"/>
      <c r="NGR16" s="156"/>
      <c r="NGS16" s="156"/>
      <c r="NGT16" s="156"/>
      <c r="NGU16" s="156"/>
      <c r="NGV16" s="156"/>
      <c r="NGW16" s="156"/>
      <c r="NGX16" s="156"/>
      <c r="NGY16" s="156"/>
      <c r="NGZ16" s="156"/>
      <c r="NHA16" s="156"/>
      <c r="NHB16" s="156"/>
      <c r="NHC16" s="156"/>
      <c r="NHD16" s="156"/>
      <c r="NHE16" s="156"/>
      <c r="NHF16" s="156"/>
      <c r="NHG16" s="156"/>
      <c r="NHH16" s="156"/>
      <c r="NHI16" s="156"/>
      <c r="NHJ16" s="156"/>
      <c r="NHK16" s="156"/>
      <c r="NHL16" s="156"/>
      <c r="NHM16" s="156"/>
      <c r="NHN16" s="156"/>
      <c r="NHO16" s="156"/>
      <c r="NHP16" s="156"/>
      <c r="NHQ16" s="156"/>
      <c r="NHR16" s="156"/>
      <c r="NHS16" s="156"/>
      <c r="NHT16" s="156"/>
      <c r="NHU16" s="156"/>
      <c r="NHV16" s="156"/>
      <c r="NHW16" s="156"/>
      <c r="NHX16" s="156"/>
      <c r="NHY16" s="156"/>
      <c r="NHZ16" s="156"/>
      <c r="NIA16" s="156"/>
      <c r="NIB16" s="156"/>
      <c r="NIC16" s="156"/>
      <c r="NID16" s="156"/>
      <c r="NIE16" s="156"/>
      <c r="NIF16" s="156"/>
      <c r="NIG16" s="156"/>
      <c r="NIH16" s="156"/>
      <c r="NII16" s="156"/>
      <c r="NIJ16" s="156"/>
      <c r="NIK16" s="156"/>
      <c r="NIL16" s="156"/>
      <c r="NIM16" s="156"/>
      <c r="NIN16" s="156"/>
      <c r="NIO16" s="156"/>
      <c r="NIP16" s="156"/>
      <c r="NIQ16" s="156"/>
      <c r="NIR16" s="156"/>
      <c r="NIS16" s="156"/>
      <c r="NIT16" s="156"/>
      <c r="NIU16" s="156"/>
      <c r="NIV16" s="156"/>
      <c r="NIW16" s="156"/>
      <c r="NIX16" s="156"/>
      <c r="NIY16" s="156"/>
      <c r="NIZ16" s="156"/>
      <c r="NJA16" s="156"/>
      <c r="NJB16" s="156"/>
      <c r="NJC16" s="156"/>
      <c r="NJD16" s="156"/>
      <c r="NJE16" s="156"/>
      <c r="NJF16" s="156"/>
      <c r="NJG16" s="156"/>
      <c r="NJH16" s="156"/>
      <c r="NJI16" s="156"/>
      <c r="NJJ16" s="156"/>
      <c r="NJK16" s="156"/>
      <c r="NJL16" s="156"/>
      <c r="NJM16" s="156"/>
      <c r="NJN16" s="156"/>
      <c r="NJO16" s="156"/>
      <c r="NJP16" s="156"/>
      <c r="NJQ16" s="156"/>
      <c r="NJR16" s="156"/>
      <c r="NJS16" s="156"/>
      <c r="NJT16" s="156"/>
      <c r="NJU16" s="156"/>
      <c r="NJV16" s="156"/>
      <c r="NJW16" s="156"/>
      <c r="NJX16" s="156"/>
      <c r="NJY16" s="156"/>
      <c r="NJZ16" s="156"/>
      <c r="NKA16" s="156"/>
      <c r="NKB16" s="156"/>
      <c r="NKC16" s="156"/>
      <c r="NKD16" s="156"/>
      <c r="NKE16" s="156"/>
      <c r="NKF16" s="156"/>
      <c r="NKG16" s="156"/>
      <c r="NKH16" s="156"/>
      <c r="NKI16" s="156"/>
      <c r="NKJ16" s="156"/>
      <c r="NKK16" s="156"/>
      <c r="NKL16" s="156"/>
      <c r="NKM16" s="156"/>
      <c r="NKN16" s="156"/>
      <c r="NKO16" s="156"/>
      <c r="NKP16" s="156"/>
      <c r="NKQ16" s="156"/>
      <c r="NKR16" s="156"/>
      <c r="NKS16" s="156"/>
      <c r="NKT16" s="156"/>
      <c r="NKU16" s="156"/>
      <c r="NKV16" s="156"/>
      <c r="NKW16" s="156"/>
      <c r="NKX16" s="156"/>
      <c r="NKY16" s="156"/>
      <c r="NKZ16" s="156"/>
      <c r="NLA16" s="156"/>
      <c r="NLB16" s="156"/>
      <c r="NLC16" s="156"/>
      <c r="NLD16" s="156"/>
      <c r="NLE16" s="156"/>
      <c r="NLF16" s="156"/>
      <c r="NLG16" s="156"/>
      <c r="NLH16" s="156"/>
      <c r="NLI16" s="156"/>
      <c r="NLJ16" s="156"/>
      <c r="NLK16" s="156"/>
      <c r="NLL16" s="156"/>
      <c r="NLM16" s="156"/>
      <c r="NLN16" s="156"/>
      <c r="NLO16" s="156"/>
      <c r="NLP16" s="156"/>
      <c r="NLQ16" s="156"/>
      <c r="NLR16" s="156"/>
      <c r="NLS16" s="156"/>
      <c r="NLT16" s="156"/>
      <c r="NLU16" s="156"/>
      <c r="NLV16" s="156"/>
      <c r="NLW16" s="156"/>
      <c r="NLX16" s="156"/>
      <c r="NLY16" s="156"/>
      <c r="NLZ16" s="156"/>
      <c r="NMA16" s="156"/>
      <c r="NMB16" s="156"/>
      <c r="NMC16" s="156"/>
      <c r="NMD16" s="156"/>
      <c r="NME16" s="156"/>
      <c r="NMF16" s="156"/>
      <c r="NMG16" s="156"/>
      <c r="NMH16" s="156"/>
      <c r="NMI16" s="156"/>
      <c r="NMJ16" s="156"/>
      <c r="NMK16" s="156"/>
      <c r="NML16" s="156"/>
      <c r="NMM16" s="156"/>
      <c r="NMN16" s="156"/>
      <c r="NMO16" s="156"/>
      <c r="NMP16" s="156"/>
      <c r="NMQ16" s="156"/>
      <c r="NMR16" s="156"/>
      <c r="NMS16" s="156"/>
      <c r="NMT16" s="156"/>
      <c r="NMU16" s="156"/>
      <c r="NMV16" s="156"/>
      <c r="NMW16" s="156"/>
      <c r="NMX16" s="156"/>
      <c r="NMY16" s="156"/>
      <c r="NMZ16" s="156"/>
      <c r="NNA16" s="156"/>
      <c r="NNB16" s="156"/>
      <c r="NNC16" s="156"/>
      <c r="NND16" s="156"/>
      <c r="NNE16" s="156"/>
      <c r="NNF16" s="156"/>
      <c r="NNG16" s="156"/>
      <c r="NNH16" s="156"/>
      <c r="NNI16" s="156"/>
      <c r="NNJ16" s="156"/>
      <c r="NNK16" s="156"/>
      <c r="NNL16" s="156"/>
      <c r="NNM16" s="156"/>
      <c r="NNN16" s="156"/>
      <c r="NNO16" s="156"/>
      <c r="NNP16" s="156"/>
      <c r="NNQ16" s="156"/>
      <c r="NNR16" s="156"/>
      <c r="NNS16" s="156"/>
      <c r="NNT16" s="156"/>
      <c r="NNU16" s="156"/>
      <c r="NNV16" s="156"/>
      <c r="NNW16" s="156"/>
      <c r="NNX16" s="156"/>
      <c r="NNY16" s="156"/>
      <c r="NNZ16" s="156"/>
      <c r="NOA16" s="156"/>
      <c r="NOB16" s="156"/>
      <c r="NOC16" s="156"/>
      <c r="NOD16" s="156"/>
      <c r="NOE16" s="156"/>
      <c r="NOF16" s="156"/>
      <c r="NOG16" s="156"/>
      <c r="NOH16" s="156"/>
      <c r="NOI16" s="156"/>
      <c r="NOJ16" s="156"/>
      <c r="NOK16" s="156"/>
      <c r="NOL16" s="156"/>
      <c r="NOM16" s="156"/>
      <c r="NON16" s="156"/>
      <c r="NOO16" s="156"/>
      <c r="NOP16" s="156"/>
      <c r="NOQ16" s="156"/>
      <c r="NOR16" s="156"/>
      <c r="NOS16" s="156"/>
      <c r="NOT16" s="156"/>
      <c r="NOU16" s="156"/>
      <c r="NOV16" s="156"/>
      <c r="NOW16" s="156"/>
      <c r="NOX16" s="156"/>
      <c r="NOY16" s="156"/>
      <c r="NOZ16" s="156"/>
      <c r="NPA16" s="156"/>
      <c r="NPB16" s="156"/>
      <c r="NPC16" s="156"/>
      <c r="NPD16" s="156"/>
      <c r="NPE16" s="156"/>
      <c r="NPF16" s="156"/>
      <c r="NPG16" s="156"/>
      <c r="NPH16" s="156"/>
      <c r="NPI16" s="156"/>
      <c r="NPJ16" s="156"/>
      <c r="NPK16" s="156"/>
      <c r="NPL16" s="156"/>
      <c r="NPM16" s="156"/>
      <c r="NPN16" s="156"/>
      <c r="NPO16" s="156"/>
      <c r="NPP16" s="156"/>
      <c r="NPQ16" s="156"/>
      <c r="NPR16" s="156"/>
      <c r="NPS16" s="156"/>
      <c r="NPT16" s="156"/>
      <c r="NPU16" s="156"/>
      <c r="NPV16" s="156"/>
      <c r="NPW16" s="156"/>
      <c r="NPX16" s="156"/>
      <c r="NPY16" s="156"/>
      <c r="NPZ16" s="156"/>
      <c r="NQA16" s="156"/>
      <c r="NQB16" s="156"/>
      <c r="NQC16" s="156"/>
      <c r="NQD16" s="156"/>
      <c r="NQE16" s="156"/>
      <c r="NQF16" s="156"/>
      <c r="NQG16" s="156"/>
      <c r="NQH16" s="156"/>
      <c r="NQI16" s="156"/>
      <c r="NQJ16" s="156"/>
      <c r="NQK16" s="156"/>
      <c r="NQL16" s="156"/>
      <c r="NQM16" s="156"/>
      <c r="NQN16" s="156"/>
      <c r="NQO16" s="156"/>
      <c r="NQP16" s="156"/>
      <c r="NQQ16" s="156"/>
      <c r="NQR16" s="156"/>
      <c r="NQS16" s="156"/>
      <c r="NQT16" s="156"/>
      <c r="NQU16" s="156"/>
      <c r="NQV16" s="156"/>
      <c r="NQW16" s="156"/>
      <c r="NQX16" s="156"/>
      <c r="NQY16" s="156"/>
      <c r="NQZ16" s="156"/>
      <c r="NRA16" s="156"/>
      <c r="NRB16" s="156"/>
      <c r="NRC16" s="156"/>
      <c r="NRD16" s="156"/>
      <c r="NRE16" s="156"/>
      <c r="NRF16" s="156"/>
      <c r="NRG16" s="156"/>
      <c r="NRH16" s="156"/>
      <c r="NRI16" s="156"/>
      <c r="NRJ16" s="156"/>
      <c r="NRK16" s="156"/>
      <c r="NRL16" s="156"/>
      <c r="NRM16" s="156"/>
      <c r="NRN16" s="156"/>
      <c r="NRO16" s="156"/>
      <c r="NRP16" s="156"/>
      <c r="NRQ16" s="156"/>
      <c r="NRR16" s="156"/>
      <c r="NRS16" s="156"/>
      <c r="NRT16" s="156"/>
      <c r="NRU16" s="156"/>
      <c r="NRV16" s="156"/>
      <c r="NRW16" s="156"/>
      <c r="NRX16" s="156"/>
      <c r="NRY16" s="156"/>
      <c r="NRZ16" s="156"/>
      <c r="NSA16" s="156"/>
      <c r="NSB16" s="156"/>
      <c r="NSC16" s="156"/>
      <c r="NSD16" s="156"/>
      <c r="NSE16" s="156"/>
      <c r="NSF16" s="156"/>
      <c r="NSG16" s="156"/>
      <c r="NSH16" s="156"/>
      <c r="NSI16" s="156"/>
      <c r="NSJ16" s="156"/>
      <c r="NSK16" s="156"/>
      <c r="NSL16" s="156"/>
      <c r="NSM16" s="156"/>
      <c r="NSN16" s="156"/>
      <c r="NSO16" s="156"/>
      <c r="NSP16" s="156"/>
      <c r="NSQ16" s="156"/>
      <c r="NSR16" s="156"/>
      <c r="NSS16" s="156"/>
      <c r="NST16" s="156"/>
      <c r="NSU16" s="156"/>
      <c r="NSV16" s="156"/>
      <c r="NSW16" s="156"/>
      <c r="NSX16" s="156"/>
      <c r="NSY16" s="156"/>
      <c r="NSZ16" s="156"/>
      <c r="NTA16" s="156"/>
      <c r="NTB16" s="156"/>
      <c r="NTC16" s="156"/>
      <c r="NTD16" s="156"/>
      <c r="NTE16" s="156"/>
      <c r="NTF16" s="156"/>
      <c r="NTG16" s="156"/>
      <c r="NTH16" s="156"/>
      <c r="NTI16" s="156"/>
      <c r="NTJ16" s="156"/>
      <c r="NTK16" s="156"/>
      <c r="NTL16" s="156"/>
      <c r="NTM16" s="156"/>
      <c r="NTN16" s="156"/>
      <c r="NTO16" s="156"/>
      <c r="NTP16" s="156"/>
      <c r="NTQ16" s="156"/>
      <c r="NTR16" s="156"/>
      <c r="NTS16" s="156"/>
      <c r="NTT16" s="156"/>
      <c r="NTU16" s="156"/>
      <c r="NTV16" s="156"/>
      <c r="NTW16" s="156"/>
      <c r="NTX16" s="156"/>
      <c r="NTY16" s="156"/>
      <c r="NTZ16" s="156"/>
      <c r="NUA16" s="156"/>
      <c r="NUB16" s="156"/>
      <c r="NUC16" s="156"/>
      <c r="NUD16" s="156"/>
      <c r="NUE16" s="156"/>
      <c r="NUF16" s="156"/>
      <c r="NUG16" s="156"/>
      <c r="NUH16" s="156"/>
      <c r="NUI16" s="156"/>
      <c r="NUJ16" s="156"/>
      <c r="NUK16" s="156"/>
      <c r="NUL16" s="156"/>
      <c r="NUM16" s="156"/>
      <c r="NUN16" s="156"/>
      <c r="NUO16" s="156"/>
      <c r="NUP16" s="156"/>
      <c r="NUQ16" s="156"/>
      <c r="NUR16" s="156"/>
      <c r="NUS16" s="156"/>
      <c r="NUT16" s="156"/>
      <c r="NUU16" s="156"/>
      <c r="NUV16" s="156"/>
      <c r="NUW16" s="156"/>
      <c r="NUX16" s="156"/>
      <c r="NUY16" s="156"/>
      <c r="NUZ16" s="156"/>
      <c r="NVA16" s="156"/>
      <c r="NVB16" s="156"/>
      <c r="NVC16" s="156"/>
      <c r="NVD16" s="156"/>
      <c r="NVE16" s="156"/>
      <c r="NVF16" s="156"/>
      <c r="NVG16" s="156"/>
      <c r="NVH16" s="156"/>
      <c r="NVI16" s="156"/>
      <c r="NVJ16" s="156"/>
      <c r="NVK16" s="156"/>
      <c r="NVL16" s="156"/>
      <c r="NVM16" s="156"/>
      <c r="NVN16" s="156"/>
      <c r="NVO16" s="156"/>
      <c r="NVP16" s="156"/>
      <c r="NVQ16" s="156"/>
      <c r="NVR16" s="156"/>
      <c r="NVS16" s="156"/>
      <c r="NVT16" s="156"/>
      <c r="NVU16" s="156"/>
      <c r="NVV16" s="156"/>
      <c r="NVW16" s="156"/>
      <c r="NVX16" s="156"/>
      <c r="NVY16" s="156"/>
      <c r="NVZ16" s="156"/>
      <c r="NWA16" s="156"/>
      <c r="NWB16" s="156"/>
      <c r="NWC16" s="156"/>
      <c r="NWD16" s="156"/>
      <c r="NWE16" s="156"/>
      <c r="NWF16" s="156"/>
      <c r="NWG16" s="156"/>
      <c r="NWH16" s="156"/>
      <c r="NWI16" s="156"/>
      <c r="NWJ16" s="156"/>
      <c r="NWK16" s="156"/>
      <c r="NWL16" s="156"/>
      <c r="NWM16" s="156"/>
      <c r="NWN16" s="156"/>
      <c r="NWO16" s="156"/>
      <c r="NWP16" s="156"/>
      <c r="NWQ16" s="156"/>
      <c r="NWR16" s="156"/>
      <c r="NWS16" s="156"/>
      <c r="NWT16" s="156"/>
      <c r="NWU16" s="156"/>
      <c r="NWV16" s="156"/>
      <c r="NWW16" s="156"/>
      <c r="NWX16" s="156"/>
      <c r="NWY16" s="156"/>
      <c r="NWZ16" s="156"/>
      <c r="NXA16" s="156"/>
      <c r="NXB16" s="156"/>
      <c r="NXC16" s="156"/>
      <c r="NXD16" s="156"/>
      <c r="NXE16" s="156"/>
      <c r="NXF16" s="156"/>
      <c r="NXG16" s="156"/>
      <c r="NXH16" s="156"/>
      <c r="NXI16" s="156"/>
      <c r="NXJ16" s="156"/>
      <c r="NXK16" s="156"/>
      <c r="NXL16" s="156"/>
      <c r="NXM16" s="156"/>
      <c r="NXN16" s="156"/>
      <c r="NXO16" s="156"/>
      <c r="NXP16" s="156"/>
      <c r="NXQ16" s="156"/>
      <c r="NXR16" s="156"/>
      <c r="NXS16" s="156"/>
      <c r="NXT16" s="156"/>
      <c r="NXU16" s="156"/>
      <c r="NXV16" s="156"/>
      <c r="NXW16" s="156"/>
      <c r="NXX16" s="156"/>
      <c r="NXY16" s="156"/>
      <c r="NXZ16" s="156"/>
      <c r="NYA16" s="156"/>
      <c r="NYB16" s="156"/>
      <c r="NYC16" s="156"/>
      <c r="NYD16" s="156"/>
      <c r="NYE16" s="156"/>
      <c r="NYF16" s="156"/>
      <c r="NYG16" s="156"/>
      <c r="NYH16" s="156"/>
      <c r="NYI16" s="156"/>
      <c r="NYJ16" s="156"/>
      <c r="NYK16" s="156"/>
      <c r="NYL16" s="156"/>
      <c r="NYM16" s="156"/>
      <c r="NYN16" s="156"/>
      <c r="NYO16" s="156"/>
      <c r="NYP16" s="156"/>
      <c r="NYQ16" s="156"/>
      <c r="NYR16" s="156"/>
      <c r="NYS16" s="156"/>
      <c r="NYT16" s="156"/>
      <c r="NYU16" s="156"/>
      <c r="NYV16" s="156"/>
      <c r="NYW16" s="156"/>
      <c r="NYX16" s="156"/>
      <c r="NYY16" s="156"/>
      <c r="NYZ16" s="156"/>
      <c r="NZA16" s="156"/>
      <c r="NZB16" s="156"/>
      <c r="NZC16" s="156"/>
      <c r="NZD16" s="156"/>
      <c r="NZE16" s="156"/>
      <c r="NZF16" s="156"/>
      <c r="NZG16" s="156"/>
      <c r="NZH16" s="156"/>
      <c r="NZI16" s="156"/>
      <c r="NZJ16" s="156"/>
      <c r="NZK16" s="156"/>
      <c r="NZL16" s="156"/>
      <c r="NZM16" s="156"/>
      <c r="NZN16" s="156"/>
      <c r="NZO16" s="156"/>
      <c r="NZP16" s="156"/>
      <c r="NZQ16" s="156"/>
      <c r="NZR16" s="156"/>
      <c r="NZS16" s="156"/>
      <c r="NZT16" s="156"/>
      <c r="NZU16" s="156"/>
      <c r="NZV16" s="156"/>
      <c r="NZW16" s="156"/>
      <c r="NZX16" s="156"/>
      <c r="NZY16" s="156"/>
      <c r="NZZ16" s="156"/>
      <c r="OAA16" s="156"/>
      <c r="OAB16" s="156"/>
      <c r="OAC16" s="156"/>
      <c r="OAD16" s="156"/>
      <c r="OAE16" s="156"/>
      <c r="OAF16" s="156"/>
      <c r="OAG16" s="156"/>
      <c r="OAH16" s="156"/>
      <c r="OAI16" s="156"/>
      <c r="OAJ16" s="156"/>
      <c r="OAK16" s="156"/>
      <c r="OAL16" s="156"/>
      <c r="OAM16" s="156"/>
      <c r="OAN16" s="156"/>
      <c r="OAO16" s="156"/>
      <c r="OAP16" s="156"/>
      <c r="OAQ16" s="156"/>
      <c r="OAR16" s="156"/>
      <c r="OAS16" s="156"/>
      <c r="OAT16" s="156"/>
      <c r="OAU16" s="156"/>
      <c r="OAV16" s="156"/>
      <c r="OAW16" s="156"/>
      <c r="OAX16" s="156"/>
      <c r="OAY16" s="156"/>
      <c r="OAZ16" s="156"/>
      <c r="OBA16" s="156"/>
      <c r="OBB16" s="156"/>
      <c r="OBC16" s="156"/>
      <c r="OBD16" s="156"/>
      <c r="OBE16" s="156"/>
      <c r="OBF16" s="156"/>
      <c r="OBG16" s="156"/>
      <c r="OBH16" s="156"/>
      <c r="OBI16" s="156"/>
      <c r="OBJ16" s="156"/>
      <c r="OBK16" s="156"/>
      <c r="OBL16" s="156"/>
      <c r="OBM16" s="156"/>
      <c r="OBN16" s="156"/>
      <c r="OBO16" s="156"/>
      <c r="OBP16" s="156"/>
      <c r="OBQ16" s="156"/>
      <c r="OBR16" s="156"/>
      <c r="OBS16" s="156"/>
      <c r="OBT16" s="156"/>
      <c r="OBU16" s="156"/>
      <c r="OBV16" s="156"/>
      <c r="OBW16" s="156"/>
      <c r="OBX16" s="156"/>
      <c r="OBY16" s="156"/>
      <c r="OBZ16" s="156"/>
      <c r="OCA16" s="156"/>
      <c r="OCB16" s="156"/>
      <c r="OCC16" s="156"/>
      <c r="OCD16" s="156"/>
      <c r="OCE16" s="156"/>
      <c r="OCF16" s="156"/>
      <c r="OCG16" s="156"/>
      <c r="OCH16" s="156"/>
      <c r="OCI16" s="156"/>
      <c r="OCJ16" s="156"/>
      <c r="OCK16" s="156"/>
      <c r="OCL16" s="156"/>
      <c r="OCM16" s="156"/>
      <c r="OCN16" s="156"/>
      <c r="OCO16" s="156"/>
      <c r="OCP16" s="156"/>
      <c r="OCQ16" s="156"/>
      <c r="OCR16" s="156"/>
      <c r="OCS16" s="156"/>
      <c r="OCT16" s="156"/>
      <c r="OCU16" s="156"/>
      <c r="OCV16" s="156"/>
      <c r="OCW16" s="156"/>
      <c r="OCX16" s="156"/>
      <c r="OCY16" s="156"/>
      <c r="OCZ16" s="156"/>
      <c r="ODA16" s="156"/>
      <c r="ODB16" s="156"/>
      <c r="ODC16" s="156"/>
      <c r="ODD16" s="156"/>
      <c r="ODE16" s="156"/>
      <c r="ODF16" s="156"/>
      <c r="ODG16" s="156"/>
      <c r="ODH16" s="156"/>
      <c r="ODI16" s="156"/>
      <c r="ODJ16" s="156"/>
      <c r="ODK16" s="156"/>
      <c r="ODL16" s="156"/>
      <c r="ODM16" s="156"/>
      <c r="ODN16" s="156"/>
      <c r="ODO16" s="156"/>
      <c r="ODP16" s="156"/>
      <c r="ODQ16" s="156"/>
      <c r="ODR16" s="156"/>
      <c r="ODS16" s="156"/>
      <c r="ODT16" s="156"/>
      <c r="ODU16" s="156"/>
      <c r="ODV16" s="156"/>
      <c r="ODW16" s="156"/>
      <c r="ODX16" s="156"/>
      <c r="ODY16" s="156"/>
      <c r="ODZ16" s="156"/>
      <c r="OEA16" s="156"/>
      <c r="OEB16" s="156"/>
      <c r="OEC16" s="156"/>
      <c r="OED16" s="156"/>
      <c r="OEE16" s="156"/>
      <c r="OEF16" s="156"/>
      <c r="OEG16" s="156"/>
      <c r="OEH16" s="156"/>
      <c r="OEI16" s="156"/>
      <c r="OEJ16" s="156"/>
      <c r="OEK16" s="156"/>
      <c r="OEL16" s="156"/>
      <c r="OEM16" s="156"/>
      <c r="OEN16" s="156"/>
      <c r="OEO16" s="156"/>
      <c r="OEP16" s="156"/>
      <c r="OEQ16" s="156"/>
      <c r="OER16" s="156"/>
      <c r="OES16" s="156"/>
      <c r="OET16" s="156"/>
      <c r="OEU16" s="156"/>
      <c r="OEV16" s="156"/>
      <c r="OEW16" s="156"/>
      <c r="OEX16" s="156"/>
      <c r="OEY16" s="156"/>
      <c r="OEZ16" s="156"/>
      <c r="OFA16" s="156"/>
      <c r="OFB16" s="156"/>
      <c r="OFC16" s="156"/>
      <c r="OFD16" s="156"/>
      <c r="OFE16" s="156"/>
      <c r="OFF16" s="156"/>
      <c r="OFG16" s="156"/>
      <c r="OFH16" s="156"/>
      <c r="OFI16" s="156"/>
      <c r="OFJ16" s="156"/>
      <c r="OFK16" s="156"/>
      <c r="OFL16" s="156"/>
      <c r="OFM16" s="156"/>
      <c r="OFN16" s="156"/>
      <c r="OFO16" s="156"/>
      <c r="OFP16" s="156"/>
      <c r="OFQ16" s="156"/>
      <c r="OFR16" s="156"/>
      <c r="OFS16" s="156"/>
      <c r="OFT16" s="156"/>
      <c r="OFU16" s="156"/>
      <c r="OFV16" s="156"/>
      <c r="OFW16" s="156"/>
      <c r="OFX16" s="156"/>
      <c r="OFY16" s="156"/>
      <c r="OFZ16" s="156"/>
      <c r="OGA16" s="156"/>
      <c r="OGB16" s="156"/>
      <c r="OGC16" s="156"/>
      <c r="OGD16" s="156"/>
      <c r="OGE16" s="156"/>
      <c r="OGF16" s="156"/>
      <c r="OGG16" s="156"/>
      <c r="OGH16" s="156"/>
      <c r="OGI16" s="156"/>
      <c r="OGJ16" s="156"/>
      <c r="OGK16" s="156"/>
      <c r="OGL16" s="156"/>
      <c r="OGM16" s="156"/>
      <c r="OGN16" s="156"/>
      <c r="OGO16" s="156"/>
      <c r="OGP16" s="156"/>
      <c r="OGQ16" s="156"/>
      <c r="OGR16" s="156"/>
      <c r="OGS16" s="156"/>
      <c r="OGT16" s="156"/>
      <c r="OGU16" s="156"/>
      <c r="OGV16" s="156"/>
      <c r="OGW16" s="156"/>
      <c r="OGX16" s="156"/>
      <c r="OGY16" s="156"/>
      <c r="OGZ16" s="156"/>
      <c r="OHA16" s="156"/>
      <c r="OHB16" s="156"/>
      <c r="OHC16" s="156"/>
      <c r="OHD16" s="156"/>
      <c r="OHE16" s="156"/>
      <c r="OHF16" s="156"/>
      <c r="OHG16" s="156"/>
      <c r="OHH16" s="156"/>
      <c r="OHI16" s="156"/>
      <c r="OHJ16" s="156"/>
      <c r="OHK16" s="156"/>
      <c r="OHL16" s="156"/>
      <c r="OHM16" s="156"/>
      <c r="OHN16" s="156"/>
      <c r="OHO16" s="156"/>
      <c r="OHP16" s="156"/>
      <c r="OHQ16" s="156"/>
      <c r="OHR16" s="156"/>
      <c r="OHS16" s="156"/>
      <c r="OHT16" s="156"/>
      <c r="OHU16" s="156"/>
      <c r="OHV16" s="156"/>
      <c r="OHW16" s="156"/>
      <c r="OHX16" s="156"/>
      <c r="OHY16" s="156"/>
      <c r="OHZ16" s="156"/>
      <c r="OIA16" s="156"/>
      <c r="OIB16" s="156"/>
      <c r="OIC16" s="156"/>
      <c r="OID16" s="156"/>
      <c r="OIE16" s="156"/>
      <c r="OIF16" s="156"/>
      <c r="OIG16" s="156"/>
      <c r="OIH16" s="156"/>
      <c r="OII16" s="156"/>
      <c r="OIJ16" s="156"/>
      <c r="OIK16" s="156"/>
      <c r="OIL16" s="156"/>
      <c r="OIM16" s="156"/>
      <c r="OIN16" s="156"/>
      <c r="OIO16" s="156"/>
      <c r="OIP16" s="156"/>
      <c r="OIQ16" s="156"/>
      <c r="OIR16" s="156"/>
      <c r="OIS16" s="156"/>
      <c r="OIT16" s="156"/>
      <c r="OIU16" s="156"/>
      <c r="OIV16" s="156"/>
      <c r="OIW16" s="156"/>
      <c r="OIX16" s="156"/>
      <c r="OIY16" s="156"/>
      <c r="OIZ16" s="156"/>
      <c r="OJA16" s="156"/>
      <c r="OJB16" s="156"/>
      <c r="OJC16" s="156"/>
      <c r="OJD16" s="156"/>
      <c r="OJE16" s="156"/>
      <c r="OJF16" s="156"/>
      <c r="OJG16" s="156"/>
      <c r="OJH16" s="156"/>
      <c r="OJI16" s="156"/>
      <c r="OJJ16" s="156"/>
      <c r="OJK16" s="156"/>
      <c r="OJL16" s="156"/>
      <c r="OJM16" s="156"/>
      <c r="OJN16" s="156"/>
      <c r="OJO16" s="156"/>
      <c r="OJP16" s="156"/>
      <c r="OJQ16" s="156"/>
      <c r="OJR16" s="156"/>
      <c r="OJS16" s="156"/>
      <c r="OJT16" s="156"/>
      <c r="OJU16" s="156"/>
      <c r="OJV16" s="156"/>
      <c r="OJW16" s="156"/>
      <c r="OJX16" s="156"/>
      <c r="OJY16" s="156"/>
      <c r="OJZ16" s="156"/>
      <c r="OKA16" s="156"/>
      <c r="OKB16" s="156"/>
      <c r="OKC16" s="156"/>
      <c r="OKD16" s="156"/>
      <c r="OKE16" s="156"/>
      <c r="OKF16" s="156"/>
      <c r="OKG16" s="156"/>
      <c r="OKH16" s="156"/>
      <c r="OKI16" s="156"/>
      <c r="OKJ16" s="156"/>
      <c r="OKK16" s="156"/>
      <c r="OKL16" s="156"/>
      <c r="OKM16" s="156"/>
      <c r="OKN16" s="156"/>
      <c r="OKO16" s="156"/>
      <c r="OKP16" s="156"/>
      <c r="OKQ16" s="156"/>
      <c r="OKR16" s="156"/>
      <c r="OKS16" s="156"/>
      <c r="OKT16" s="156"/>
      <c r="OKU16" s="156"/>
      <c r="OKV16" s="156"/>
      <c r="OKW16" s="156"/>
      <c r="OKX16" s="156"/>
      <c r="OKY16" s="156"/>
      <c r="OKZ16" s="156"/>
      <c r="OLA16" s="156"/>
      <c r="OLB16" s="156"/>
      <c r="OLC16" s="156"/>
      <c r="OLD16" s="156"/>
      <c r="OLE16" s="156"/>
      <c r="OLF16" s="156"/>
      <c r="OLG16" s="156"/>
      <c r="OLH16" s="156"/>
      <c r="OLI16" s="156"/>
      <c r="OLJ16" s="156"/>
      <c r="OLK16" s="156"/>
      <c r="OLL16" s="156"/>
      <c r="OLM16" s="156"/>
      <c r="OLN16" s="156"/>
      <c r="OLO16" s="156"/>
      <c r="OLP16" s="156"/>
      <c r="OLQ16" s="156"/>
      <c r="OLR16" s="156"/>
      <c r="OLS16" s="156"/>
      <c r="OLT16" s="156"/>
      <c r="OLU16" s="156"/>
      <c r="OLV16" s="156"/>
      <c r="OLW16" s="156"/>
      <c r="OLX16" s="156"/>
      <c r="OLY16" s="156"/>
      <c r="OLZ16" s="156"/>
      <c r="OMA16" s="156"/>
      <c r="OMB16" s="156"/>
      <c r="OMC16" s="156"/>
      <c r="OMD16" s="156"/>
      <c r="OME16" s="156"/>
      <c r="OMF16" s="156"/>
      <c r="OMG16" s="156"/>
      <c r="OMH16" s="156"/>
      <c r="OMI16" s="156"/>
      <c r="OMJ16" s="156"/>
      <c r="OMK16" s="156"/>
      <c r="OML16" s="156"/>
      <c r="OMM16" s="156"/>
      <c r="OMN16" s="156"/>
      <c r="OMO16" s="156"/>
      <c r="OMP16" s="156"/>
      <c r="OMQ16" s="156"/>
      <c r="OMR16" s="156"/>
      <c r="OMS16" s="156"/>
      <c r="OMT16" s="156"/>
      <c r="OMU16" s="156"/>
      <c r="OMV16" s="156"/>
      <c r="OMW16" s="156"/>
      <c r="OMX16" s="156"/>
      <c r="OMY16" s="156"/>
      <c r="OMZ16" s="156"/>
      <c r="ONA16" s="156"/>
      <c r="ONB16" s="156"/>
      <c r="ONC16" s="156"/>
      <c r="OND16" s="156"/>
      <c r="ONE16" s="156"/>
      <c r="ONF16" s="156"/>
      <c r="ONG16" s="156"/>
      <c r="ONH16" s="156"/>
      <c r="ONI16" s="156"/>
      <c r="ONJ16" s="156"/>
      <c r="ONK16" s="156"/>
      <c r="ONL16" s="156"/>
      <c r="ONM16" s="156"/>
      <c r="ONN16" s="156"/>
      <c r="ONO16" s="156"/>
      <c r="ONP16" s="156"/>
      <c r="ONQ16" s="156"/>
      <c r="ONR16" s="156"/>
      <c r="ONS16" s="156"/>
      <c r="ONT16" s="156"/>
      <c r="ONU16" s="156"/>
      <c r="ONV16" s="156"/>
      <c r="ONW16" s="156"/>
      <c r="ONX16" s="156"/>
      <c r="ONY16" s="156"/>
      <c r="ONZ16" s="156"/>
      <c r="OOA16" s="156"/>
      <c r="OOB16" s="156"/>
      <c r="OOC16" s="156"/>
      <c r="OOD16" s="156"/>
      <c r="OOE16" s="156"/>
      <c r="OOF16" s="156"/>
      <c r="OOG16" s="156"/>
      <c r="OOH16" s="156"/>
      <c r="OOI16" s="156"/>
      <c r="OOJ16" s="156"/>
      <c r="OOK16" s="156"/>
      <c r="OOL16" s="156"/>
      <c r="OOM16" s="156"/>
      <c r="OON16" s="156"/>
      <c r="OOO16" s="156"/>
      <c r="OOP16" s="156"/>
      <c r="OOQ16" s="156"/>
      <c r="OOR16" s="156"/>
      <c r="OOS16" s="156"/>
      <c r="OOT16" s="156"/>
      <c r="OOU16" s="156"/>
      <c r="OOV16" s="156"/>
      <c r="OOW16" s="156"/>
      <c r="OOX16" s="156"/>
      <c r="OOY16" s="156"/>
      <c r="OOZ16" s="156"/>
      <c r="OPA16" s="156"/>
      <c r="OPB16" s="156"/>
      <c r="OPC16" s="156"/>
      <c r="OPD16" s="156"/>
      <c r="OPE16" s="156"/>
      <c r="OPF16" s="156"/>
      <c r="OPG16" s="156"/>
      <c r="OPH16" s="156"/>
      <c r="OPI16" s="156"/>
      <c r="OPJ16" s="156"/>
      <c r="OPK16" s="156"/>
      <c r="OPL16" s="156"/>
      <c r="OPM16" s="156"/>
      <c r="OPN16" s="156"/>
      <c r="OPO16" s="156"/>
      <c r="OPP16" s="156"/>
      <c r="OPQ16" s="156"/>
      <c r="OPR16" s="156"/>
      <c r="OPS16" s="156"/>
      <c r="OPT16" s="156"/>
      <c r="OPU16" s="156"/>
      <c r="OPV16" s="156"/>
      <c r="OPW16" s="156"/>
      <c r="OPX16" s="156"/>
      <c r="OPY16" s="156"/>
      <c r="OPZ16" s="156"/>
      <c r="OQA16" s="156"/>
      <c r="OQB16" s="156"/>
      <c r="OQC16" s="156"/>
      <c r="OQD16" s="156"/>
      <c r="OQE16" s="156"/>
      <c r="OQF16" s="156"/>
      <c r="OQG16" s="156"/>
      <c r="OQH16" s="156"/>
      <c r="OQI16" s="156"/>
      <c r="OQJ16" s="156"/>
      <c r="OQK16" s="156"/>
      <c r="OQL16" s="156"/>
      <c r="OQM16" s="156"/>
      <c r="OQN16" s="156"/>
      <c r="OQO16" s="156"/>
      <c r="OQP16" s="156"/>
      <c r="OQQ16" s="156"/>
      <c r="OQR16" s="156"/>
      <c r="OQS16" s="156"/>
      <c r="OQT16" s="156"/>
      <c r="OQU16" s="156"/>
      <c r="OQV16" s="156"/>
      <c r="OQW16" s="156"/>
      <c r="OQX16" s="156"/>
      <c r="OQY16" s="156"/>
      <c r="OQZ16" s="156"/>
      <c r="ORA16" s="156"/>
      <c r="ORB16" s="156"/>
      <c r="ORC16" s="156"/>
      <c r="ORD16" s="156"/>
      <c r="ORE16" s="156"/>
      <c r="ORF16" s="156"/>
      <c r="ORG16" s="156"/>
      <c r="ORH16" s="156"/>
      <c r="ORI16" s="156"/>
      <c r="ORJ16" s="156"/>
      <c r="ORK16" s="156"/>
      <c r="ORL16" s="156"/>
      <c r="ORM16" s="156"/>
      <c r="ORN16" s="156"/>
      <c r="ORO16" s="156"/>
      <c r="ORP16" s="156"/>
      <c r="ORQ16" s="156"/>
      <c r="ORR16" s="156"/>
      <c r="ORS16" s="156"/>
      <c r="ORT16" s="156"/>
      <c r="ORU16" s="156"/>
      <c r="ORV16" s="156"/>
      <c r="ORW16" s="156"/>
      <c r="ORX16" s="156"/>
      <c r="ORY16" s="156"/>
      <c r="ORZ16" s="156"/>
      <c r="OSA16" s="156"/>
      <c r="OSB16" s="156"/>
      <c r="OSC16" s="156"/>
      <c r="OSD16" s="156"/>
      <c r="OSE16" s="156"/>
      <c r="OSF16" s="156"/>
      <c r="OSG16" s="156"/>
      <c r="OSH16" s="156"/>
      <c r="OSI16" s="156"/>
      <c r="OSJ16" s="156"/>
      <c r="OSK16" s="156"/>
      <c r="OSL16" s="156"/>
      <c r="OSM16" s="156"/>
      <c r="OSN16" s="156"/>
      <c r="OSO16" s="156"/>
      <c r="OSP16" s="156"/>
      <c r="OSQ16" s="156"/>
      <c r="OSR16" s="156"/>
      <c r="OSS16" s="156"/>
      <c r="OST16" s="156"/>
      <c r="OSU16" s="156"/>
      <c r="OSV16" s="156"/>
      <c r="OSW16" s="156"/>
      <c r="OSX16" s="156"/>
      <c r="OSY16" s="156"/>
      <c r="OSZ16" s="156"/>
      <c r="OTA16" s="156"/>
      <c r="OTB16" s="156"/>
      <c r="OTC16" s="156"/>
      <c r="OTD16" s="156"/>
      <c r="OTE16" s="156"/>
      <c r="OTF16" s="156"/>
      <c r="OTG16" s="156"/>
      <c r="OTH16" s="156"/>
      <c r="OTI16" s="156"/>
      <c r="OTJ16" s="156"/>
      <c r="OTK16" s="156"/>
      <c r="OTL16" s="156"/>
      <c r="OTM16" s="156"/>
      <c r="OTN16" s="156"/>
      <c r="OTO16" s="156"/>
      <c r="OTP16" s="156"/>
      <c r="OTQ16" s="156"/>
      <c r="OTR16" s="156"/>
      <c r="OTS16" s="156"/>
      <c r="OTT16" s="156"/>
      <c r="OTU16" s="156"/>
      <c r="OTV16" s="156"/>
      <c r="OTW16" s="156"/>
      <c r="OTX16" s="156"/>
      <c r="OTY16" s="156"/>
      <c r="OTZ16" s="156"/>
      <c r="OUA16" s="156"/>
      <c r="OUB16" s="156"/>
      <c r="OUC16" s="156"/>
      <c r="OUD16" s="156"/>
      <c r="OUE16" s="156"/>
      <c r="OUF16" s="156"/>
      <c r="OUG16" s="156"/>
      <c r="OUH16" s="156"/>
      <c r="OUI16" s="156"/>
      <c r="OUJ16" s="156"/>
      <c r="OUK16" s="156"/>
      <c r="OUL16" s="156"/>
      <c r="OUM16" s="156"/>
      <c r="OUN16" s="156"/>
      <c r="OUO16" s="156"/>
      <c r="OUP16" s="156"/>
      <c r="OUQ16" s="156"/>
      <c r="OUR16" s="156"/>
      <c r="OUS16" s="156"/>
      <c r="OUT16" s="156"/>
      <c r="OUU16" s="156"/>
      <c r="OUV16" s="156"/>
      <c r="OUW16" s="156"/>
      <c r="OUX16" s="156"/>
      <c r="OUY16" s="156"/>
      <c r="OUZ16" s="156"/>
      <c r="OVA16" s="156"/>
      <c r="OVB16" s="156"/>
      <c r="OVC16" s="156"/>
      <c r="OVD16" s="156"/>
      <c r="OVE16" s="156"/>
      <c r="OVF16" s="156"/>
      <c r="OVG16" s="156"/>
      <c r="OVH16" s="156"/>
      <c r="OVI16" s="156"/>
      <c r="OVJ16" s="156"/>
      <c r="OVK16" s="156"/>
      <c r="OVL16" s="156"/>
      <c r="OVM16" s="156"/>
      <c r="OVN16" s="156"/>
      <c r="OVO16" s="156"/>
      <c r="OVP16" s="156"/>
      <c r="OVQ16" s="156"/>
      <c r="OVR16" s="156"/>
      <c r="OVS16" s="156"/>
      <c r="OVT16" s="156"/>
      <c r="OVU16" s="156"/>
      <c r="OVV16" s="156"/>
      <c r="OVW16" s="156"/>
      <c r="OVX16" s="156"/>
      <c r="OVY16" s="156"/>
      <c r="OVZ16" s="156"/>
      <c r="OWA16" s="156"/>
      <c r="OWB16" s="156"/>
      <c r="OWC16" s="156"/>
      <c r="OWD16" s="156"/>
      <c r="OWE16" s="156"/>
      <c r="OWF16" s="156"/>
      <c r="OWG16" s="156"/>
      <c r="OWH16" s="156"/>
      <c r="OWI16" s="156"/>
      <c r="OWJ16" s="156"/>
      <c r="OWK16" s="156"/>
      <c r="OWL16" s="156"/>
      <c r="OWM16" s="156"/>
      <c r="OWN16" s="156"/>
      <c r="OWO16" s="156"/>
      <c r="OWP16" s="156"/>
      <c r="OWQ16" s="156"/>
      <c r="OWR16" s="156"/>
      <c r="OWS16" s="156"/>
      <c r="OWT16" s="156"/>
      <c r="OWU16" s="156"/>
      <c r="OWV16" s="156"/>
      <c r="OWW16" s="156"/>
      <c r="OWX16" s="156"/>
      <c r="OWY16" s="156"/>
      <c r="OWZ16" s="156"/>
      <c r="OXA16" s="156"/>
      <c r="OXB16" s="156"/>
      <c r="OXC16" s="156"/>
      <c r="OXD16" s="156"/>
      <c r="OXE16" s="156"/>
      <c r="OXF16" s="156"/>
      <c r="OXG16" s="156"/>
      <c r="OXH16" s="156"/>
      <c r="OXI16" s="156"/>
      <c r="OXJ16" s="156"/>
      <c r="OXK16" s="156"/>
      <c r="OXL16" s="156"/>
      <c r="OXM16" s="156"/>
      <c r="OXN16" s="156"/>
      <c r="OXO16" s="156"/>
      <c r="OXP16" s="156"/>
      <c r="OXQ16" s="156"/>
      <c r="OXR16" s="156"/>
      <c r="OXS16" s="156"/>
      <c r="OXT16" s="156"/>
      <c r="OXU16" s="156"/>
      <c r="OXV16" s="156"/>
      <c r="OXW16" s="156"/>
      <c r="OXX16" s="156"/>
      <c r="OXY16" s="156"/>
      <c r="OXZ16" s="156"/>
      <c r="OYA16" s="156"/>
      <c r="OYB16" s="156"/>
      <c r="OYC16" s="156"/>
      <c r="OYD16" s="156"/>
      <c r="OYE16" s="156"/>
      <c r="OYF16" s="156"/>
      <c r="OYG16" s="156"/>
      <c r="OYH16" s="156"/>
      <c r="OYI16" s="156"/>
      <c r="OYJ16" s="156"/>
      <c r="OYK16" s="156"/>
      <c r="OYL16" s="156"/>
      <c r="OYM16" s="156"/>
      <c r="OYN16" s="156"/>
      <c r="OYO16" s="156"/>
      <c r="OYP16" s="156"/>
      <c r="OYQ16" s="156"/>
      <c r="OYR16" s="156"/>
      <c r="OYS16" s="156"/>
      <c r="OYT16" s="156"/>
      <c r="OYU16" s="156"/>
      <c r="OYV16" s="156"/>
      <c r="OYW16" s="156"/>
      <c r="OYX16" s="156"/>
      <c r="OYY16" s="156"/>
      <c r="OYZ16" s="156"/>
      <c r="OZA16" s="156"/>
      <c r="OZB16" s="156"/>
      <c r="OZC16" s="156"/>
      <c r="OZD16" s="156"/>
      <c r="OZE16" s="156"/>
      <c r="OZF16" s="156"/>
      <c r="OZG16" s="156"/>
      <c r="OZH16" s="156"/>
      <c r="OZI16" s="156"/>
      <c r="OZJ16" s="156"/>
      <c r="OZK16" s="156"/>
      <c r="OZL16" s="156"/>
      <c r="OZM16" s="156"/>
      <c r="OZN16" s="156"/>
      <c r="OZO16" s="156"/>
      <c r="OZP16" s="156"/>
      <c r="OZQ16" s="156"/>
      <c r="OZR16" s="156"/>
      <c r="OZS16" s="156"/>
      <c r="OZT16" s="156"/>
      <c r="OZU16" s="156"/>
      <c r="OZV16" s="156"/>
      <c r="OZW16" s="156"/>
      <c r="OZX16" s="156"/>
      <c r="OZY16" s="156"/>
      <c r="OZZ16" s="156"/>
      <c r="PAA16" s="156"/>
      <c r="PAB16" s="156"/>
      <c r="PAC16" s="156"/>
      <c r="PAD16" s="156"/>
      <c r="PAE16" s="156"/>
      <c r="PAF16" s="156"/>
      <c r="PAG16" s="156"/>
      <c r="PAH16" s="156"/>
      <c r="PAI16" s="156"/>
      <c r="PAJ16" s="156"/>
      <c r="PAK16" s="156"/>
      <c r="PAL16" s="156"/>
      <c r="PAM16" s="156"/>
      <c r="PAN16" s="156"/>
      <c r="PAO16" s="156"/>
      <c r="PAP16" s="156"/>
      <c r="PAQ16" s="156"/>
      <c r="PAR16" s="156"/>
      <c r="PAS16" s="156"/>
      <c r="PAT16" s="156"/>
      <c r="PAU16" s="156"/>
      <c r="PAV16" s="156"/>
      <c r="PAW16" s="156"/>
      <c r="PAX16" s="156"/>
      <c r="PAY16" s="156"/>
      <c r="PAZ16" s="156"/>
      <c r="PBA16" s="156"/>
      <c r="PBB16" s="156"/>
      <c r="PBC16" s="156"/>
      <c r="PBD16" s="156"/>
      <c r="PBE16" s="156"/>
      <c r="PBF16" s="156"/>
      <c r="PBG16" s="156"/>
      <c r="PBH16" s="156"/>
      <c r="PBI16" s="156"/>
      <c r="PBJ16" s="156"/>
      <c r="PBK16" s="156"/>
      <c r="PBL16" s="156"/>
      <c r="PBM16" s="156"/>
      <c r="PBN16" s="156"/>
      <c r="PBO16" s="156"/>
      <c r="PBP16" s="156"/>
      <c r="PBQ16" s="156"/>
      <c r="PBR16" s="156"/>
      <c r="PBS16" s="156"/>
      <c r="PBT16" s="156"/>
      <c r="PBU16" s="156"/>
      <c r="PBV16" s="156"/>
      <c r="PBW16" s="156"/>
      <c r="PBX16" s="156"/>
      <c r="PBY16" s="156"/>
      <c r="PBZ16" s="156"/>
      <c r="PCA16" s="156"/>
      <c r="PCB16" s="156"/>
      <c r="PCC16" s="156"/>
      <c r="PCD16" s="156"/>
      <c r="PCE16" s="156"/>
      <c r="PCF16" s="156"/>
      <c r="PCG16" s="156"/>
      <c r="PCH16" s="156"/>
      <c r="PCI16" s="156"/>
      <c r="PCJ16" s="156"/>
      <c r="PCK16" s="156"/>
      <c r="PCL16" s="156"/>
      <c r="PCM16" s="156"/>
      <c r="PCN16" s="156"/>
      <c r="PCO16" s="156"/>
      <c r="PCP16" s="156"/>
      <c r="PCQ16" s="156"/>
      <c r="PCR16" s="156"/>
      <c r="PCS16" s="156"/>
      <c r="PCT16" s="156"/>
      <c r="PCU16" s="156"/>
      <c r="PCV16" s="156"/>
      <c r="PCW16" s="156"/>
      <c r="PCX16" s="156"/>
      <c r="PCY16" s="156"/>
      <c r="PCZ16" s="156"/>
      <c r="PDA16" s="156"/>
      <c r="PDB16" s="156"/>
      <c r="PDC16" s="156"/>
      <c r="PDD16" s="156"/>
      <c r="PDE16" s="156"/>
      <c r="PDF16" s="156"/>
      <c r="PDG16" s="156"/>
      <c r="PDH16" s="156"/>
      <c r="PDI16" s="156"/>
      <c r="PDJ16" s="156"/>
      <c r="PDK16" s="156"/>
      <c r="PDL16" s="156"/>
      <c r="PDM16" s="156"/>
      <c r="PDN16" s="156"/>
      <c r="PDO16" s="156"/>
      <c r="PDP16" s="156"/>
      <c r="PDQ16" s="156"/>
      <c r="PDR16" s="156"/>
      <c r="PDS16" s="156"/>
      <c r="PDT16" s="156"/>
      <c r="PDU16" s="156"/>
      <c r="PDV16" s="156"/>
      <c r="PDW16" s="156"/>
      <c r="PDX16" s="156"/>
      <c r="PDY16" s="156"/>
      <c r="PDZ16" s="156"/>
      <c r="PEA16" s="156"/>
      <c r="PEB16" s="156"/>
      <c r="PEC16" s="156"/>
      <c r="PED16" s="156"/>
      <c r="PEE16" s="156"/>
      <c r="PEF16" s="156"/>
      <c r="PEG16" s="156"/>
      <c r="PEH16" s="156"/>
      <c r="PEI16" s="156"/>
      <c r="PEJ16" s="156"/>
      <c r="PEK16" s="156"/>
      <c r="PEL16" s="156"/>
      <c r="PEM16" s="156"/>
      <c r="PEN16" s="156"/>
      <c r="PEO16" s="156"/>
      <c r="PEP16" s="156"/>
      <c r="PEQ16" s="156"/>
      <c r="PER16" s="156"/>
      <c r="PES16" s="156"/>
      <c r="PET16" s="156"/>
      <c r="PEU16" s="156"/>
      <c r="PEV16" s="156"/>
      <c r="PEW16" s="156"/>
      <c r="PEX16" s="156"/>
      <c r="PEY16" s="156"/>
      <c r="PEZ16" s="156"/>
      <c r="PFA16" s="156"/>
      <c r="PFB16" s="156"/>
      <c r="PFC16" s="156"/>
      <c r="PFD16" s="156"/>
      <c r="PFE16" s="156"/>
      <c r="PFF16" s="156"/>
      <c r="PFG16" s="156"/>
      <c r="PFH16" s="156"/>
      <c r="PFI16" s="156"/>
      <c r="PFJ16" s="156"/>
      <c r="PFK16" s="156"/>
      <c r="PFL16" s="156"/>
      <c r="PFM16" s="156"/>
      <c r="PFN16" s="156"/>
      <c r="PFO16" s="156"/>
      <c r="PFP16" s="156"/>
      <c r="PFQ16" s="156"/>
      <c r="PFR16" s="156"/>
      <c r="PFS16" s="156"/>
      <c r="PFT16" s="156"/>
      <c r="PFU16" s="156"/>
      <c r="PFV16" s="156"/>
      <c r="PFW16" s="156"/>
      <c r="PFX16" s="156"/>
      <c r="PFY16" s="156"/>
      <c r="PFZ16" s="156"/>
      <c r="PGA16" s="156"/>
      <c r="PGB16" s="156"/>
      <c r="PGC16" s="156"/>
      <c r="PGD16" s="156"/>
      <c r="PGE16" s="156"/>
      <c r="PGF16" s="156"/>
      <c r="PGG16" s="156"/>
      <c r="PGH16" s="156"/>
      <c r="PGI16" s="156"/>
      <c r="PGJ16" s="156"/>
      <c r="PGK16" s="156"/>
      <c r="PGL16" s="156"/>
      <c r="PGM16" s="156"/>
      <c r="PGN16" s="156"/>
      <c r="PGO16" s="156"/>
      <c r="PGP16" s="156"/>
      <c r="PGQ16" s="156"/>
      <c r="PGR16" s="156"/>
      <c r="PGS16" s="156"/>
      <c r="PGT16" s="156"/>
      <c r="PGU16" s="156"/>
      <c r="PGV16" s="156"/>
      <c r="PGW16" s="156"/>
      <c r="PGX16" s="156"/>
      <c r="PGY16" s="156"/>
      <c r="PGZ16" s="156"/>
      <c r="PHA16" s="156"/>
      <c r="PHB16" s="156"/>
      <c r="PHC16" s="156"/>
      <c r="PHD16" s="156"/>
      <c r="PHE16" s="156"/>
      <c r="PHF16" s="156"/>
      <c r="PHG16" s="156"/>
      <c r="PHH16" s="156"/>
      <c r="PHI16" s="156"/>
      <c r="PHJ16" s="156"/>
      <c r="PHK16" s="156"/>
      <c r="PHL16" s="156"/>
      <c r="PHM16" s="156"/>
      <c r="PHN16" s="156"/>
      <c r="PHO16" s="156"/>
      <c r="PHP16" s="156"/>
      <c r="PHQ16" s="156"/>
      <c r="PHR16" s="156"/>
      <c r="PHS16" s="156"/>
      <c r="PHT16" s="156"/>
      <c r="PHU16" s="156"/>
      <c r="PHV16" s="156"/>
      <c r="PHW16" s="156"/>
      <c r="PHX16" s="156"/>
      <c r="PHY16" s="156"/>
      <c r="PHZ16" s="156"/>
      <c r="PIA16" s="156"/>
      <c r="PIB16" s="156"/>
      <c r="PIC16" s="156"/>
      <c r="PID16" s="156"/>
      <c r="PIE16" s="156"/>
      <c r="PIF16" s="156"/>
      <c r="PIG16" s="156"/>
      <c r="PIH16" s="156"/>
      <c r="PII16" s="156"/>
      <c r="PIJ16" s="156"/>
      <c r="PIK16" s="156"/>
      <c r="PIL16" s="156"/>
      <c r="PIM16" s="156"/>
      <c r="PIN16" s="156"/>
      <c r="PIO16" s="156"/>
      <c r="PIP16" s="156"/>
      <c r="PIQ16" s="156"/>
      <c r="PIR16" s="156"/>
      <c r="PIS16" s="156"/>
      <c r="PIT16" s="156"/>
      <c r="PIU16" s="156"/>
      <c r="PIV16" s="156"/>
      <c r="PIW16" s="156"/>
      <c r="PIX16" s="156"/>
      <c r="PIY16" s="156"/>
      <c r="PIZ16" s="156"/>
      <c r="PJA16" s="156"/>
      <c r="PJB16" s="156"/>
      <c r="PJC16" s="156"/>
      <c r="PJD16" s="156"/>
      <c r="PJE16" s="156"/>
      <c r="PJF16" s="156"/>
      <c r="PJG16" s="156"/>
      <c r="PJH16" s="156"/>
      <c r="PJI16" s="156"/>
      <c r="PJJ16" s="156"/>
      <c r="PJK16" s="156"/>
      <c r="PJL16" s="156"/>
      <c r="PJM16" s="156"/>
      <c r="PJN16" s="156"/>
      <c r="PJO16" s="156"/>
      <c r="PJP16" s="156"/>
      <c r="PJQ16" s="156"/>
      <c r="PJR16" s="156"/>
      <c r="PJS16" s="156"/>
      <c r="PJT16" s="156"/>
      <c r="PJU16" s="156"/>
      <c r="PJV16" s="156"/>
      <c r="PJW16" s="156"/>
      <c r="PJX16" s="156"/>
      <c r="PJY16" s="156"/>
      <c r="PJZ16" s="156"/>
      <c r="PKA16" s="156"/>
      <c r="PKB16" s="156"/>
      <c r="PKC16" s="156"/>
      <c r="PKD16" s="156"/>
      <c r="PKE16" s="156"/>
      <c r="PKF16" s="156"/>
      <c r="PKG16" s="156"/>
      <c r="PKH16" s="156"/>
      <c r="PKI16" s="156"/>
      <c r="PKJ16" s="156"/>
      <c r="PKK16" s="156"/>
      <c r="PKL16" s="156"/>
      <c r="PKM16" s="156"/>
      <c r="PKN16" s="156"/>
      <c r="PKO16" s="156"/>
      <c r="PKP16" s="156"/>
      <c r="PKQ16" s="156"/>
      <c r="PKR16" s="156"/>
      <c r="PKS16" s="156"/>
      <c r="PKT16" s="156"/>
      <c r="PKU16" s="156"/>
      <c r="PKV16" s="156"/>
      <c r="PKW16" s="156"/>
      <c r="PKX16" s="156"/>
      <c r="PKY16" s="156"/>
      <c r="PKZ16" s="156"/>
      <c r="PLA16" s="156"/>
      <c r="PLB16" s="156"/>
      <c r="PLC16" s="156"/>
      <c r="PLD16" s="156"/>
      <c r="PLE16" s="156"/>
      <c r="PLF16" s="156"/>
      <c r="PLG16" s="156"/>
      <c r="PLH16" s="156"/>
      <c r="PLI16" s="156"/>
      <c r="PLJ16" s="156"/>
      <c r="PLK16" s="156"/>
      <c r="PLL16" s="156"/>
      <c r="PLM16" s="156"/>
      <c r="PLN16" s="156"/>
      <c r="PLO16" s="156"/>
      <c r="PLP16" s="156"/>
      <c r="PLQ16" s="156"/>
      <c r="PLR16" s="156"/>
      <c r="PLS16" s="156"/>
      <c r="PLT16" s="156"/>
      <c r="PLU16" s="156"/>
      <c r="PLV16" s="156"/>
      <c r="PLW16" s="156"/>
      <c r="PLX16" s="156"/>
      <c r="PLY16" s="156"/>
      <c r="PLZ16" s="156"/>
      <c r="PMA16" s="156"/>
      <c r="PMB16" s="156"/>
      <c r="PMC16" s="156"/>
      <c r="PMD16" s="156"/>
      <c r="PME16" s="156"/>
      <c r="PMF16" s="156"/>
      <c r="PMG16" s="156"/>
      <c r="PMH16" s="156"/>
      <c r="PMI16" s="156"/>
      <c r="PMJ16" s="156"/>
      <c r="PMK16" s="156"/>
      <c r="PML16" s="156"/>
      <c r="PMM16" s="156"/>
      <c r="PMN16" s="156"/>
      <c r="PMO16" s="156"/>
      <c r="PMP16" s="156"/>
      <c r="PMQ16" s="156"/>
      <c r="PMR16" s="156"/>
      <c r="PMS16" s="156"/>
      <c r="PMT16" s="156"/>
      <c r="PMU16" s="156"/>
      <c r="PMV16" s="156"/>
      <c r="PMW16" s="156"/>
      <c r="PMX16" s="156"/>
      <c r="PMY16" s="156"/>
      <c r="PMZ16" s="156"/>
      <c r="PNA16" s="156"/>
      <c r="PNB16" s="156"/>
      <c r="PNC16" s="156"/>
      <c r="PND16" s="156"/>
      <c r="PNE16" s="156"/>
      <c r="PNF16" s="156"/>
      <c r="PNG16" s="156"/>
      <c r="PNH16" s="156"/>
      <c r="PNI16" s="156"/>
      <c r="PNJ16" s="156"/>
      <c r="PNK16" s="156"/>
      <c r="PNL16" s="156"/>
      <c r="PNM16" s="156"/>
      <c r="PNN16" s="156"/>
      <c r="PNO16" s="156"/>
      <c r="PNP16" s="156"/>
      <c r="PNQ16" s="156"/>
      <c r="PNR16" s="156"/>
      <c r="PNS16" s="156"/>
      <c r="PNT16" s="156"/>
      <c r="PNU16" s="156"/>
      <c r="PNV16" s="156"/>
      <c r="PNW16" s="156"/>
      <c r="PNX16" s="156"/>
      <c r="PNY16" s="156"/>
      <c r="PNZ16" s="156"/>
      <c r="POA16" s="156"/>
      <c r="POB16" s="156"/>
      <c r="POC16" s="156"/>
      <c r="POD16" s="156"/>
      <c r="POE16" s="156"/>
      <c r="POF16" s="156"/>
      <c r="POG16" s="156"/>
      <c r="POH16" s="156"/>
      <c r="POI16" s="156"/>
      <c r="POJ16" s="156"/>
      <c r="POK16" s="156"/>
      <c r="POL16" s="156"/>
      <c r="POM16" s="156"/>
      <c r="PON16" s="156"/>
      <c r="POO16" s="156"/>
      <c r="POP16" s="156"/>
      <c r="POQ16" s="156"/>
      <c r="POR16" s="156"/>
      <c r="POS16" s="156"/>
      <c r="POT16" s="156"/>
      <c r="POU16" s="156"/>
      <c r="POV16" s="156"/>
      <c r="POW16" s="156"/>
      <c r="POX16" s="156"/>
      <c r="POY16" s="156"/>
      <c r="POZ16" s="156"/>
      <c r="PPA16" s="156"/>
      <c r="PPB16" s="156"/>
      <c r="PPC16" s="156"/>
      <c r="PPD16" s="156"/>
      <c r="PPE16" s="156"/>
      <c r="PPF16" s="156"/>
      <c r="PPG16" s="156"/>
      <c r="PPH16" s="156"/>
      <c r="PPI16" s="156"/>
      <c r="PPJ16" s="156"/>
      <c r="PPK16" s="156"/>
      <c r="PPL16" s="156"/>
      <c r="PPM16" s="156"/>
      <c r="PPN16" s="156"/>
      <c r="PPO16" s="156"/>
      <c r="PPP16" s="156"/>
      <c r="PPQ16" s="156"/>
      <c r="PPR16" s="156"/>
      <c r="PPS16" s="156"/>
      <c r="PPT16" s="156"/>
      <c r="PPU16" s="156"/>
      <c r="PPV16" s="156"/>
      <c r="PPW16" s="156"/>
      <c r="PPX16" s="156"/>
      <c r="PPY16" s="156"/>
      <c r="PPZ16" s="156"/>
      <c r="PQA16" s="156"/>
      <c r="PQB16" s="156"/>
      <c r="PQC16" s="156"/>
      <c r="PQD16" s="156"/>
      <c r="PQE16" s="156"/>
      <c r="PQF16" s="156"/>
      <c r="PQG16" s="156"/>
      <c r="PQH16" s="156"/>
      <c r="PQI16" s="156"/>
      <c r="PQJ16" s="156"/>
      <c r="PQK16" s="156"/>
      <c r="PQL16" s="156"/>
      <c r="PQM16" s="156"/>
      <c r="PQN16" s="156"/>
      <c r="PQO16" s="156"/>
      <c r="PQP16" s="156"/>
      <c r="PQQ16" s="156"/>
      <c r="PQR16" s="156"/>
      <c r="PQS16" s="156"/>
      <c r="PQT16" s="156"/>
      <c r="PQU16" s="156"/>
      <c r="PQV16" s="156"/>
      <c r="PQW16" s="156"/>
      <c r="PQX16" s="156"/>
      <c r="PQY16" s="156"/>
      <c r="PQZ16" s="156"/>
      <c r="PRA16" s="156"/>
      <c r="PRB16" s="156"/>
      <c r="PRC16" s="156"/>
      <c r="PRD16" s="156"/>
      <c r="PRE16" s="156"/>
      <c r="PRF16" s="156"/>
      <c r="PRG16" s="156"/>
      <c r="PRH16" s="156"/>
      <c r="PRI16" s="156"/>
      <c r="PRJ16" s="156"/>
      <c r="PRK16" s="156"/>
      <c r="PRL16" s="156"/>
      <c r="PRM16" s="156"/>
      <c r="PRN16" s="156"/>
      <c r="PRO16" s="156"/>
      <c r="PRP16" s="156"/>
      <c r="PRQ16" s="156"/>
      <c r="PRR16" s="156"/>
      <c r="PRS16" s="156"/>
      <c r="PRT16" s="156"/>
      <c r="PRU16" s="156"/>
      <c r="PRV16" s="156"/>
      <c r="PRW16" s="156"/>
      <c r="PRX16" s="156"/>
      <c r="PRY16" s="156"/>
      <c r="PRZ16" s="156"/>
      <c r="PSA16" s="156"/>
      <c r="PSB16" s="156"/>
      <c r="PSC16" s="156"/>
      <c r="PSD16" s="156"/>
      <c r="PSE16" s="156"/>
      <c r="PSF16" s="156"/>
      <c r="PSG16" s="156"/>
      <c r="PSH16" s="156"/>
      <c r="PSI16" s="156"/>
      <c r="PSJ16" s="156"/>
      <c r="PSK16" s="156"/>
      <c r="PSL16" s="156"/>
      <c r="PSM16" s="156"/>
      <c r="PSN16" s="156"/>
      <c r="PSO16" s="156"/>
      <c r="PSP16" s="156"/>
      <c r="PSQ16" s="156"/>
      <c r="PSR16" s="156"/>
      <c r="PSS16" s="156"/>
      <c r="PST16" s="156"/>
      <c r="PSU16" s="156"/>
      <c r="PSV16" s="156"/>
      <c r="PSW16" s="156"/>
      <c r="PSX16" s="156"/>
      <c r="PSY16" s="156"/>
      <c r="PSZ16" s="156"/>
      <c r="PTA16" s="156"/>
      <c r="PTB16" s="156"/>
      <c r="PTC16" s="156"/>
      <c r="PTD16" s="156"/>
      <c r="PTE16" s="156"/>
      <c r="PTF16" s="156"/>
      <c r="PTG16" s="156"/>
      <c r="PTH16" s="156"/>
      <c r="PTI16" s="156"/>
      <c r="PTJ16" s="156"/>
      <c r="PTK16" s="156"/>
      <c r="PTL16" s="156"/>
      <c r="PTM16" s="156"/>
      <c r="PTN16" s="156"/>
      <c r="PTO16" s="156"/>
      <c r="PTP16" s="156"/>
      <c r="PTQ16" s="156"/>
      <c r="PTR16" s="156"/>
      <c r="PTS16" s="156"/>
      <c r="PTT16" s="156"/>
      <c r="PTU16" s="156"/>
      <c r="PTV16" s="156"/>
      <c r="PTW16" s="156"/>
      <c r="PTX16" s="156"/>
      <c r="PTY16" s="156"/>
      <c r="PTZ16" s="156"/>
      <c r="PUA16" s="156"/>
      <c r="PUB16" s="156"/>
      <c r="PUC16" s="156"/>
      <c r="PUD16" s="156"/>
      <c r="PUE16" s="156"/>
      <c r="PUF16" s="156"/>
      <c r="PUG16" s="156"/>
      <c r="PUH16" s="156"/>
      <c r="PUI16" s="156"/>
      <c r="PUJ16" s="156"/>
      <c r="PUK16" s="156"/>
      <c r="PUL16" s="156"/>
      <c r="PUM16" s="156"/>
      <c r="PUN16" s="156"/>
      <c r="PUO16" s="156"/>
      <c r="PUP16" s="156"/>
      <c r="PUQ16" s="156"/>
      <c r="PUR16" s="156"/>
      <c r="PUS16" s="156"/>
      <c r="PUT16" s="156"/>
      <c r="PUU16" s="156"/>
      <c r="PUV16" s="156"/>
      <c r="PUW16" s="156"/>
      <c r="PUX16" s="156"/>
      <c r="PUY16" s="156"/>
      <c r="PUZ16" s="156"/>
      <c r="PVA16" s="156"/>
      <c r="PVB16" s="156"/>
      <c r="PVC16" s="156"/>
      <c r="PVD16" s="156"/>
      <c r="PVE16" s="156"/>
      <c r="PVF16" s="156"/>
      <c r="PVG16" s="156"/>
      <c r="PVH16" s="156"/>
      <c r="PVI16" s="156"/>
      <c r="PVJ16" s="156"/>
      <c r="PVK16" s="156"/>
      <c r="PVL16" s="156"/>
      <c r="PVM16" s="156"/>
      <c r="PVN16" s="156"/>
      <c r="PVO16" s="156"/>
      <c r="PVP16" s="156"/>
      <c r="PVQ16" s="156"/>
      <c r="PVR16" s="156"/>
      <c r="PVS16" s="156"/>
      <c r="PVT16" s="156"/>
      <c r="PVU16" s="156"/>
      <c r="PVV16" s="156"/>
      <c r="PVW16" s="156"/>
      <c r="PVX16" s="156"/>
      <c r="PVY16" s="156"/>
      <c r="PVZ16" s="156"/>
      <c r="PWA16" s="156"/>
      <c r="PWB16" s="156"/>
      <c r="PWC16" s="156"/>
      <c r="PWD16" s="156"/>
      <c r="PWE16" s="156"/>
      <c r="PWF16" s="156"/>
      <c r="PWG16" s="156"/>
      <c r="PWH16" s="156"/>
      <c r="PWI16" s="156"/>
      <c r="PWJ16" s="156"/>
      <c r="PWK16" s="156"/>
      <c r="PWL16" s="156"/>
      <c r="PWM16" s="156"/>
      <c r="PWN16" s="156"/>
      <c r="PWO16" s="156"/>
      <c r="PWP16" s="156"/>
      <c r="PWQ16" s="156"/>
      <c r="PWR16" s="156"/>
      <c r="PWS16" s="156"/>
      <c r="PWT16" s="156"/>
      <c r="PWU16" s="156"/>
      <c r="PWV16" s="156"/>
      <c r="PWW16" s="156"/>
      <c r="PWX16" s="156"/>
      <c r="PWY16" s="156"/>
      <c r="PWZ16" s="156"/>
      <c r="PXA16" s="156"/>
      <c r="PXB16" s="156"/>
      <c r="PXC16" s="156"/>
      <c r="PXD16" s="156"/>
      <c r="PXE16" s="156"/>
      <c r="PXF16" s="156"/>
      <c r="PXG16" s="156"/>
      <c r="PXH16" s="156"/>
      <c r="PXI16" s="156"/>
      <c r="PXJ16" s="156"/>
      <c r="PXK16" s="156"/>
      <c r="PXL16" s="156"/>
      <c r="PXM16" s="156"/>
      <c r="PXN16" s="156"/>
      <c r="PXO16" s="156"/>
      <c r="PXP16" s="156"/>
      <c r="PXQ16" s="156"/>
      <c r="PXR16" s="156"/>
      <c r="PXS16" s="156"/>
      <c r="PXT16" s="156"/>
      <c r="PXU16" s="156"/>
      <c r="PXV16" s="156"/>
      <c r="PXW16" s="156"/>
      <c r="PXX16" s="156"/>
      <c r="PXY16" s="156"/>
      <c r="PXZ16" s="156"/>
      <c r="PYA16" s="156"/>
      <c r="PYB16" s="156"/>
      <c r="PYC16" s="156"/>
      <c r="PYD16" s="156"/>
      <c r="PYE16" s="156"/>
      <c r="PYF16" s="156"/>
      <c r="PYG16" s="156"/>
      <c r="PYH16" s="156"/>
      <c r="PYI16" s="156"/>
      <c r="PYJ16" s="156"/>
      <c r="PYK16" s="156"/>
      <c r="PYL16" s="156"/>
      <c r="PYM16" s="156"/>
      <c r="PYN16" s="156"/>
      <c r="PYO16" s="156"/>
      <c r="PYP16" s="156"/>
      <c r="PYQ16" s="156"/>
      <c r="PYR16" s="156"/>
      <c r="PYS16" s="156"/>
      <c r="PYT16" s="156"/>
      <c r="PYU16" s="156"/>
      <c r="PYV16" s="156"/>
      <c r="PYW16" s="156"/>
      <c r="PYX16" s="156"/>
      <c r="PYY16" s="156"/>
      <c r="PYZ16" s="156"/>
      <c r="PZA16" s="156"/>
      <c r="PZB16" s="156"/>
      <c r="PZC16" s="156"/>
      <c r="PZD16" s="156"/>
      <c r="PZE16" s="156"/>
      <c r="PZF16" s="156"/>
      <c r="PZG16" s="156"/>
      <c r="PZH16" s="156"/>
      <c r="PZI16" s="156"/>
      <c r="PZJ16" s="156"/>
      <c r="PZK16" s="156"/>
      <c r="PZL16" s="156"/>
      <c r="PZM16" s="156"/>
      <c r="PZN16" s="156"/>
      <c r="PZO16" s="156"/>
      <c r="PZP16" s="156"/>
      <c r="PZQ16" s="156"/>
      <c r="PZR16" s="156"/>
      <c r="PZS16" s="156"/>
      <c r="PZT16" s="156"/>
      <c r="PZU16" s="156"/>
      <c r="PZV16" s="156"/>
      <c r="PZW16" s="156"/>
      <c r="PZX16" s="156"/>
      <c r="PZY16" s="156"/>
      <c r="PZZ16" s="156"/>
      <c r="QAA16" s="156"/>
      <c r="QAB16" s="156"/>
      <c r="QAC16" s="156"/>
      <c r="QAD16" s="156"/>
      <c r="QAE16" s="156"/>
      <c r="QAF16" s="156"/>
      <c r="QAG16" s="156"/>
      <c r="QAH16" s="156"/>
      <c r="QAI16" s="156"/>
      <c r="QAJ16" s="156"/>
      <c r="QAK16" s="156"/>
      <c r="QAL16" s="156"/>
      <c r="QAM16" s="156"/>
      <c r="QAN16" s="156"/>
      <c r="QAO16" s="156"/>
      <c r="QAP16" s="156"/>
      <c r="QAQ16" s="156"/>
      <c r="QAR16" s="156"/>
      <c r="QAS16" s="156"/>
      <c r="QAT16" s="156"/>
      <c r="QAU16" s="156"/>
      <c r="QAV16" s="156"/>
      <c r="QAW16" s="156"/>
      <c r="QAX16" s="156"/>
      <c r="QAY16" s="156"/>
      <c r="QAZ16" s="156"/>
      <c r="QBA16" s="156"/>
      <c r="QBB16" s="156"/>
      <c r="QBC16" s="156"/>
      <c r="QBD16" s="156"/>
      <c r="QBE16" s="156"/>
      <c r="QBF16" s="156"/>
      <c r="QBG16" s="156"/>
      <c r="QBH16" s="156"/>
      <c r="QBI16" s="156"/>
      <c r="QBJ16" s="156"/>
      <c r="QBK16" s="156"/>
      <c r="QBL16" s="156"/>
      <c r="QBM16" s="156"/>
      <c r="QBN16" s="156"/>
      <c r="QBO16" s="156"/>
      <c r="QBP16" s="156"/>
      <c r="QBQ16" s="156"/>
      <c r="QBR16" s="156"/>
      <c r="QBS16" s="156"/>
      <c r="QBT16" s="156"/>
      <c r="QBU16" s="156"/>
      <c r="QBV16" s="156"/>
      <c r="QBW16" s="156"/>
      <c r="QBX16" s="156"/>
      <c r="QBY16" s="156"/>
      <c r="QBZ16" s="156"/>
      <c r="QCA16" s="156"/>
      <c r="QCB16" s="156"/>
      <c r="QCC16" s="156"/>
      <c r="QCD16" s="156"/>
      <c r="QCE16" s="156"/>
      <c r="QCF16" s="156"/>
      <c r="QCG16" s="156"/>
      <c r="QCH16" s="156"/>
      <c r="QCI16" s="156"/>
      <c r="QCJ16" s="156"/>
      <c r="QCK16" s="156"/>
      <c r="QCL16" s="156"/>
      <c r="QCM16" s="156"/>
      <c r="QCN16" s="156"/>
      <c r="QCO16" s="156"/>
      <c r="QCP16" s="156"/>
      <c r="QCQ16" s="156"/>
      <c r="QCR16" s="156"/>
      <c r="QCS16" s="156"/>
      <c r="QCT16" s="156"/>
      <c r="QCU16" s="156"/>
      <c r="QCV16" s="156"/>
      <c r="QCW16" s="156"/>
      <c r="QCX16" s="156"/>
      <c r="QCY16" s="156"/>
      <c r="QCZ16" s="156"/>
      <c r="QDA16" s="156"/>
      <c r="QDB16" s="156"/>
      <c r="QDC16" s="156"/>
      <c r="QDD16" s="156"/>
      <c r="QDE16" s="156"/>
      <c r="QDF16" s="156"/>
      <c r="QDG16" s="156"/>
      <c r="QDH16" s="156"/>
      <c r="QDI16" s="156"/>
      <c r="QDJ16" s="156"/>
      <c r="QDK16" s="156"/>
      <c r="QDL16" s="156"/>
      <c r="QDM16" s="156"/>
      <c r="QDN16" s="156"/>
      <c r="QDO16" s="156"/>
      <c r="QDP16" s="156"/>
      <c r="QDQ16" s="156"/>
      <c r="QDR16" s="156"/>
      <c r="QDS16" s="156"/>
      <c r="QDT16" s="156"/>
      <c r="QDU16" s="156"/>
      <c r="QDV16" s="156"/>
      <c r="QDW16" s="156"/>
      <c r="QDX16" s="156"/>
      <c r="QDY16" s="156"/>
      <c r="QDZ16" s="156"/>
      <c r="QEA16" s="156"/>
      <c r="QEB16" s="156"/>
      <c r="QEC16" s="156"/>
      <c r="QED16" s="156"/>
      <c r="QEE16" s="156"/>
      <c r="QEF16" s="156"/>
      <c r="QEG16" s="156"/>
      <c r="QEH16" s="156"/>
      <c r="QEI16" s="156"/>
      <c r="QEJ16" s="156"/>
      <c r="QEK16" s="156"/>
      <c r="QEL16" s="156"/>
      <c r="QEM16" s="156"/>
      <c r="QEN16" s="156"/>
      <c r="QEO16" s="156"/>
      <c r="QEP16" s="156"/>
      <c r="QEQ16" s="156"/>
      <c r="QER16" s="156"/>
      <c r="QES16" s="156"/>
      <c r="QET16" s="156"/>
      <c r="QEU16" s="156"/>
      <c r="QEV16" s="156"/>
      <c r="QEW16" s="156"/>
      <c r="QEX16" s="156"/>
      <c r="QEY16" s="156"/>
      <c r="QEZ16" s="156"/>
      <c r="QFA16" s="156"/>
      <c r="QFB16" s="156"/>
      <c r="QFC16" s="156"/>
      <c r="QFD16" s="156"/>
      <c r="QFE16" s="156"/>
      <c r="QFF16" s="156"/>
      <c r="QFG16" s="156"/>
      <c r="QFH16" s="156"/>
      <c r="QFI16" s="156"/>
      <c r="QFJ16" s="156"/>
      <c r="QFK16" s="156"/>
      <c r="QFL16" s="156"/>
      <c r="QFM16" s="156"/>
      <c r="QFN16" s="156"/>
      <c r="QFO16" s="156"/>
      <c r="QFP16" s="156"/>
      <c r="QFQ16" s="156"/>
      <c r="QFR16" s="156"/>
      <c r="QFS16" s="156"/>
      <c r="QFT16" s="156"/>
      <c r="QFU16" s="156"/>
      <c r="QFV16" s="156"/>
      <c r="QFW16" s="156"/>
      <c r="QFX16" s="156"/>
      <c r="QFY16" s="156"/>
      <c r="QFZ16" s="156"/>
      <c r="QGA16" s="156"/>
      <c r="QGB16" s="156"/>
      <c r="QGC16" s="156"/>
      <c r="QGD16" s="156"/>
      <c r="QGE16" s="156"/>
      <c r="QGF16" s="156"/>
      <c r="QGG16" s="156"/>
      <c r="QGH16" s="156"/>
      <c r="QGI16" s="156"/>
      <c r="QGJ16" s="156"/>
      <c r="QGK16" s="156"/>
      <c r="QGL16" s="156"/>
      <c r="QGM16" s="156"/>
      <c r="QGN16" s="156"/>
      <c r="QGO16" s="156"/>
      <c r="QGP16" s="156"/>
      <c r="QGQ16" s="156"/>
      <c r="QGR16" s="156"/>
      <c r="QGS16" s="156"/>
      <c r="QGT16" s="156"/>
      <c r="QGU16" s="156"/>
      <c r="QGV16" s="156"/>
      <c r="QGW16" s="156"/>
      <c r="QGX16" s="156"/>
      <c r="QGY16" s="156"/>
      <c r="QGZ16" s="156"/>
      <c r="QHA16" s="156"/>
      <c r="QHB16" s="156"/>
      <c r="QHC16" s="156"/>
      <c r="QHD16" s="156"/>
      <c r="QHE16" s="156"/>
      <c r="QHF16" s="156"/>
      <c r="QHG16" s="156"/>
      <c r="QHH16" s="156"/>
      <c r="QHI16" s="156"/>
      <c r="QHJ16" s="156"/>
      <c r="QHK16" s="156"/>
      <c r="QHL16" s="156"/>
      <c r="QHM16" s="156"/>
      <c r="QHN16" s="156"/>
      <c r="QHO16" s="156"/>
      <c r="QHP16" s="156"/>
      <c r="QHQ16" s="156"/>
      <c r="QHR16" s="156"/>
      <c r="QHS16" s="156"/>
      <c r="QHT16" s="156"/>
      <c r="QHU16" s="156"/>
      <c r="QHV16" s="156"/>
      <c r="QHW16" s="156"/>
      <c r="QHX16" s="156"/>
      <c r="QHY16" s="156"/>
      <c r="QHZ16" s="156"/>
      <c r="QIA16" s="156"/>
      <c r="QIB16" s="156"/>
      <c r="QIC16" s="156"/>
      <c r="QID16" s="156"/>
      <c r="QIE16" s="156"/>
      <c r="QIF16" s="156"/>
      <c r="QIG16" s="156"/>
      <c r="QIH16" s="156"/>
      <c r="QII16" s="156"/>
      <c r="QIJ16" s="156"/>
      <c r="QIK16" s="156"/>
      <c r="QIL16" s="156"/>
      <c r="QIM16" s="156"/>
      <c r="QIN16" s="156"/>
      <c r="QIO16" s="156"/>
      <c r="QIP16" s="156"/>
      <c r="QIQ16" s="156"/>
      <c r="QIR16" s="156"/>
      <c r="QIS16" s="156"/>
      <c r="QIT16" s="156"/>
      <c r="QIU16" s="156"/>
      <c r="QIV16" s="156"/>
      <c r="QIW16" s="156"/>
      <c r="QIX16" s="156"/>
      <c r="QIY16" s="156"/>
      <c r="QIZ16" s="156"/>
      <c r="QJA16" s="156"/>
      <c r="QJB16" s="156"/>
      <c r="QJC16" s="156"/>
      <c r="QJD16" s="156"/>
      <c r="QJE16" s="156"/>
      <c r="QJF16" s="156"/>
      <c r="QJG16" s="156"/>
      <c r="QJH16" s="156"/>
      <c r="QJI16" s="156"/>
      <c r="QJJ16" s="156"/>
      <c r="QJK16" s="156"/>
      <c r="QJL16" s="156"/>
      <c r="QJM16" s="156"/>
      <c r="QJN16" s="156"/>
      <c r="QJO16" s="156"/>
      <c r="QJP16" s="156"/>
      <c r="QJQ16" s="156"/>
      <c r="QJR16" s="156"/>
      <c r="QJS16" s="156"/>
      <c r="QJT16" s="156"/>
      <c r="QJU16" s="156"/>
      <c r="QJV16" s="156"/>
      <c r="QJW16" s="156"/>
      <c r="QJX16" s="156"/>
      <c r="QJY16" s="156"/>
      <c r="QJZ16" s="156"/>
      <c r="QKA16" s="156"/>
      <c r="QKB16" s="156"/>
      <c r="QKC16" s="156"/>
      <c r="QKD16" s="156"/>
      <c r="QKE16" s="156"/>
      <c r="QKF16" s="156"/>
      <c r="QKG16" s="156"/>
      <c r="QKH16" s="156"/>
      <c r="QKI16" s="156"/>
      <c r="QKJ16" s="156"/>
      <c r="QKK16" s="156"/>
      <c r="QKL16" s="156"/>
      <c r="QKM16" s="156"/>
      <c r="QKN16" s="156"/>
      <c r="QKO16" s="156"/>
      <c r="QKP16" s="156"/>
      <c r="QKQ16" s="156"/>
      <c r="QKR16" s="156"/>
      <c r="QKS16" s="156"/>
      <c r="QKT16" s="156"/>
      <c r="QKU16" s="156"/>
      <c r="QKV16" s="156"/>
      <c r="QKW16" s="156"/>
      <c r="QKX16" s="156"/>
      <c r="QKY16" s="156"/>
      <c r="QKZ16" s="156"/>
      <c r="QLA16" s="156"/>
      <c r="QLB16" s="156"/>
      <c r="QLC16" s="156"/>
      <c r="QLD16" s="156"/>
      <c r="QLE16" s="156"/>
      <c r="QLF16" s="156"/>
      <c r="QLG16" s="156"/>
      <c r="QLH16" s="156"/>
      <c r="QLI16" s="156"/>
      <c r="QLJ16" s="156"/>
      <c r="QLK16" s="156"/>
      <c r="QLL16" s="156"/>
      <c r="QLM16" s="156"/>
      <c r="QLN16" s="156"/>
      <c r="QLO16" s="156"/>
      <c r="QLP16" s="156"/>
      <c r="QLQ16" s="156"/>
      <c r="QLR16" s="156"/>
      <c r="QLS16" s="156"/>
      <c r="QLT16" s="156"/>
      <c r="QLU16" s="156"/>
      <c r="QLV16" s="156"/>
      <c r="QLW16" s="156"/>
      <c r="QLX16" s="156"/>
      <c r="QLY16" s="156"/>
      <c r="QLZ16" s="156"/>
      <c r="QMA16" s="156"/>
      <c r="QMB16" s="156"/>
      <c r="QMC16" s="156"/>
      <c r="QMD16" s="156"/>
      <c r="QME16" s="156"/>
      <c r="QMF16" s="156"/>
      <c r="QMG16" s="156"/>
      <c r="QMH16" s="156"/>
      <c r="QMI16" s="156"/>
      <c r="QMJ16" s="156"/>
      <c r="QMK16" s="156"/>
      <c r="QML16" s="156"/>
      <c r="QMM16" s="156"/>
      <c r="QMN16" s="156"/>
      <c r="QMO16" s="156"/>
      <c r="QMP16" s="156"/>
      <c r="QMQ16" s="156"/>
      <c r="QMR16" s="156"/>
      <c r="QMS16" s="156"/>
      <c r="QMT16" s="156"/>
      <c r="QMU16" s="156"/>
      <c r="QMV16" s="156"/>
      <c r="QMW16" s="156"/>
      <c r="QMX16" s="156"/>
      <c r="QMY16" s="156"/>
      <c r="QMZ16" s="156"/>
      <c r="QNA16" s="156"/>
      <c r="QNB16" s="156"/>
      <c r="QNC16" s="156"/>
      <c r="QND16" s="156"/>
      <c r="QNE16" s="156"/>
      <c r="QNF16" s="156"/>
      <c r="QNG16" s="156"/>
      <c r="QNH16" s="156"/>
      <c r="QNI16" s="156"/>
      <c r="QNJ16" s="156"/>
      <c r="QNK16" s="156"/>
      <c r="QNL16" s="156"/>
      <c r="QNM16" s="156"/>
      <c r="QNN16" s="156"/>
      <c r="QNO16" s="156"/>
      <c r="QNP16" s="156"/>
      <c r="QNQ16" s="156"/>
      <c r="QNR16" s="156"/>
      <c r="QNS16" s="156"/>
      <c r="QNT16" s="156"/>
      <c r="QNU16" s="156"/>
      <c r="QNV16" s="156"/>
      <c r="QNW16" s="156"/>
      <c r="QNX16" s="156"/>
      <c r="QNY16" s="156"/>
      <c r="QNZ16" s="156"/>
      <c r="QOA16" s="156"/>
      <c r="QOB16" s="156"/>
      <c r="QOC16" s="156"/>
      <c r="QOD16" s="156"/>
      <c r="QOE16" s="156"/>
      <c r="QOF16" s="156"/>
      <c r="QOG16" s="156"/>
      <c r="QOH16" s="156"/>
      <c r="QOI16" s="156"/>
      <c r="QOJ16" s="156"/>
      <c r="QOK16" s="156"/>
      <c r="QOL16" s="156"/>
      <c r="QOM16" s="156"/>
      <c r="QON16" s="156"/>
      <c r="QOO16" s="156"/>
      <c r="QOP16" s="156"/>
      <c r="QOQ16" s="156"/>
      <c r="QOR16" s="156"/>
      <c r="QOS16" s="156"/>
      <c r="QOT16" s="156"/>
      <c r="QOU16" s="156"/>
      <c r="QOV16" s="156"/>
      <c r="QOW16" s="156"/>
      <c r="QOX16" s="156"/>
      <c r="QOY16" s="156"/>
      <c r="QOZ16" s="156"/>
      <c r="QPA16" s="156"/>
      <c r="QPB16" s="156"/>
      <c r="QPC16" s="156"/>
      <c r="QPD16" s="156"/>
      <c r="QPE16" s="156"/>
      <c r="QPF16" s="156"/>
      <c r="QPG16" s="156"/>
      <c r="QPH16" s="156"/>
      <c r="QPI16" s="156"/>
      <c r="QPJ16" s="156"/>
      <c r="QPK16" s="156"/>
      <c r="QPL16" s="156"/>
      <c r="QPM16" s="156"/>
      <c r="QPN16" s="156"/>
      <c r="QPO16" s="156"/>
      <c r="QPP16" s="156"/>
      <c r="QPQ16" s="156"/>
      <c r="QPR16" s="156"/>
      <c r="QPS16" s="156"/>
      <c r="QPT16" s="156"/>
      <c r="QPU16" s="156"/>
      <c r="QPV16" s="156"/>
      <c r="QPW16" s="156"/>
      <c r="QPX16" s="156"/>
      <c r="QPY16" s="156"/>
      <c r="QPZ16" s="156"/>
      <c r="QQA16" s="156"/>
      <c r="QQB16" s="156"/>
      <c r="QQC16" s="156"/>
      <c r="QQD16" s="156"/>
      <c r="QQE16" s="156"/>
      <c r="QQF16" s="156"/>
      <c r="QQG16" s="156"/>
      <c r="QQH16" s="156"/>
      <c r="QQI16" s="156"/>
      <c r="QQJ16" s="156"/>
      <c r="QQK16" s="156"/>
      <c r="QQL16" s="156"/>
      <c r="QQM16" s="156"/>
      <c r="QQN16" s="156"/>
      <c r="QQO16" s="156"/>
      <c r="QQP16" s="156"/>
      <c r="QQQ16" s="156"/>
      <c r="QQR16" s="156"/>
      <c r="QQS16" s="156"/>
      <c r="QQT16" s="156"/>
      <c r="QQU16" s="156"/>
      <c r="QQV16" s="156"/>
      <c r="QQW16" s="156"/>
      <c r="QQX16" s="156"/>
      <c r="QQY16" s="156"/>
      <c r="QQZ16" s="156"/>
      <c r="QRA16" s="156"/>
      <c r="QRB16" s="156"/>
      <c r="QRC16" s="156"/>
      <c r="QRD16" s="156"/>
      <c r="QRE16" s="156"/>
      <c r="QRF16" s="156"/>
      <c r="QRG16" s="156"/>
      <c r="QRH16" s="156"/>
      <c r="QRI16" s="156"/>
      <c r="QRJ16" s="156"/>
      <c r="QRK16" s="156"/>
      <c r="QRL16" s="156"/>
      <c r="QRM16" s="156"/>
      <c r="QRN16" s="156"/>
      <c r="QRO16" s="156"/>
      <c r="QRP16" s="156"/>
      <c r="QRQ16" s="156"/>
      <c r="QRR16" s="156"/>
      <c r="QRS16" s="156"/>
      <c r="QRT16" s="156"/>
      <c r="QRU16" s="156"/>
      <c r="QRV16" s="156"/>
      <c r="QRW16" s="156"/>
      <c r="QRX16" s="156"/>
      <c r="QRY16" s="156"/>
      <c r="QRZ16" s="156"/>
      <c r="QSA16" s="156"/>
      <c r="QSB16" s="156"/>
      <c r="QSC16" s="156"/>
      <c r="QSD16" s="156"/>
      <c r="QSE16" s="156"/>
      <c r="QSF16" s="156"/>
      <c r="QSG16" s="156"/>
      <c r="QSH16" s="156"/>
      <c r="QSI16" s="156"/>
      <c r="QSJ16" s="156"/>
      <c r="QSK16" s="156"/>
      <c r="QSL16" s="156"/>
      <c r="QSM16" s="156"/>
      <c r="QSN16" s="156"/>
      <c r="QSO16" s="156"/>
      <c r="QSP16" s="156"/>
      <c r="QSQ16" s="156"/>
      <c r="QSR16" s="156"/>
      <c r="QSS16" s="156"/>
      <c r="QST16" s="156"/>
      <c r="QSU16" s="156"/>
      <c r="QSV16" s="156"/>
      <c r="QSW16" s="156"/>
      <c r="QSX16" s="156"/>
      <c r="QSY16" s="156"/>
      <c r="QSZ16" s="156"/>
      <c r="QTA16" s="156"/>
      <c r="QTB16" s="156"/>
      <c r="QTC16" s="156"/>
      <c r="QTD16" s="156"/>
      <c r="QTE16" s="156"/>
      <c r="QTF16" s="156"/>
      <c r="QTG16" s="156"/>
      <c r="QTH16" s="156"/>
      <c r="QTI16" s="156"/>
      <c r="QTJ16" s="156"/>
      <c r="QTK16" s="156"/>
      <c r="QTL16" s="156"/>
      <c r="QTM16" s="156"/>
      <c r="QTN16" s="156"/>
      <c r="QTO16" s="156"/>
      <c r="QTP16" s="156"/>
      <c r="QTQ16" s="156"/>
      <c r="QTR16" s="156"/>
      <c r="QTS16" s="156"/>
      <c r="QTT16" s="156"/>
      <c r="QTU16" s="156"/>
      <c r="QTV16" s="156"/>
      <c r="QTW16" s="156"/>
      <c r="QTX16" s="156"/>
      <c r="QTY16" s="156"/>
      <c r="QTZ16" s="156"/>
      <c r="QUA16" s="156"/>
      <c r="QUB16" s="156"/>
      <c r="QUC16" s="156"/>
      <c r="QUD16" s="156"/>
      <c r="QUE16" s="156"/>
      <c r="QUF16" s="156"/>
      <c r="QUG16" s="156"/>
      <c r="QUH16" s="156"/>
      <c r="QUI16" s="156"/>
      <c r="QUJ16" s="156"/>
      <c r="QUK16" s="156"/>
      <c r="QUL16" s="156"/>
      <c r="QUM16" s="156"/>
      <c r="QUN16" s="156"/>
      <c r="QUO16" s="156"/>
      <c r="QUP16" s="156"/>
      <c r="QUQ16" s="156"/>
      <c r="QUR16" s="156"/>
      <c r="QUS16" s="156"/>
      <c r="QUT16" s="156"/>
      <c r="QUU16" s="156"/>
      <c r="QUV16" s="156"/>
      <c r="QUW16" s="156"/>
      <c r="QUX16" s="156"/>
      <c r="QUY16" s="156"/>
      <c r="QUZ16" s="156"/>
      <c r="QVA16" s="156"/>
      <c r="QVB16" s="156"/>
      <c r="QVC16" s="156"/>
      <c r="QVD16" s="156"/>
      <c r="QVE16" s="156"/>
      <c r="QVF16" s="156"/>
      <c r="QVG16" s="156"/>
      <c r="QVH16" s="156"/>
      <c r="QVI16" s="156"/>
      <c r="QVJ16" s="156"/>
      <c r="QVK16" s="156"/>
      <c r="QVL16" s="156"/>
      <c r="QVM16" s="156"/>
      <c r="QVN16" s="156"/>
      <c r="QVO16" s="156"/>
      <c r="QVP16" s="156"/>
      <c r="QVQ16" s="156"/>
      <c r="QVR16" s="156"/>
      <c r="QVS16" s="156"/>
      <c r="QVT16" s="156"/>
      <c r="QVU16" s="156"/>
      <c r="QVV16" s="156"/>
      <c r="QVW16" s="156"/>
      <c r="QVX16" s="156"/>
      <c r="QVY16" s="156"/>
      <c r="QVZ16" s="156"/>
      <c r="QWA16" s="156"/>
      <c r="QWB16" s="156"/>
      <c r="QWC16" s="156"/>
      <c r="QWD16" s="156"/>
      <c r="QWE16" s="156"/>
      <c r="QWF16" s="156"/>
      <c r="QWG16" s="156"/>
      <c r="QWH16" s="156"/>
      <c r="QWI16" s="156"/>
      <c r="QWJ16" s="156"/>
      <c r="QWK16" s="156"/>
      <c r="QWL16" s="156"/>
      <c r="QWM16" s="156"/>
      <c r="QWN16" s="156"/>
      <c r="QWO16" s="156"/>
      <c r="QWP16" s="156"/>
      <c r="QWQ16" s="156"/>
      <c r="QWR16" s="156"/>
      <c r="QWS16" s="156"/>
      <c r="QWT16" s="156"/>
      <c r="QWU16" s="156"/>
      <c r="QWV16" s="156"/>
      <c r="QWW16" s="156"/>
      <c r="QWX16" s="156"/>
      <c r="QWY16" s="156"/>
      <c r="QWZ16" s="156"/>
      <c r="QXA16" s="156"/>
      <c r="QXB16" s="156"/>
      <c r="QXC16" s="156"/>
      <c r="QXD16" s="156"/>
      <c r="QXE16" s="156"/>
      <c r="QXF16" s="156"/>
      <c r="QXG16" s="156"/>
      <c r="QXH16" s="156"/>
      <c r="QXI16" s="156"/>
      <c r="QXJ16" s="156"/>
      <c r="QXK16" s="156"/>
      <c r="QXL16" s="156"/>
      <c r="QXM16" s="156"/>
      <c r="QXN16" s="156"/>
      <c r="QXO16" s="156"/>
      <c r="QXP16" s="156"/>
      <c r="QXQ16" s="156"/>
      <c r="QXR16" s="156"/>
      <c r="QXS16" s="156"/>
      <c r="QXT16" s="156"/>
      <c r="QXU16" s="156"/>
      <c r="QXV16" s="156"/>
      <c r="QXW16" s="156"/>
      <c r="QXX16" s="156"/>
      <c r="QXY16" s="156"/>
      <c r="QXZ16" s="156"/>
      <c r="QYA16" s="156"/>
      <c r="QYB16" s="156"/>
      <c r="QYC16" s="156"/>
      <c r="QYD16" s="156"/>
      <c r="QYE16" s="156"/>
      <c r="QYF16" s="156"/>
      <c r="QYG16" s="156"/>
      <c r="QYH16" s="156"/>
      <c r="QYI16" s="156"/>
      <c r="QYJ16" s="156"/>
      <c r="QYK16" s="156"/>
      <c r="QYL16" s="156"/>
      <c r="QYM16" s="156"/>
      <c r="QYN16" s="156"/>
      <c r="QYO16" s="156"/>
      <c r="QYP16" s="156"/>
      <c r="QYQ16" s="156"/>
      <c r="QYR16" s="156"/>
      <c r="QYS16" s="156"/>
      <c r="QYT16" s="156"/>
      <c r="QYU16" s="156"/>
      <c r="QYV16" s="156"/>
      <c r="QYW16" s="156"/>
      <c r="QYX16" s="156"/>
      <c r="QYY16" s="156"/>
      <c r="QYZ16" s="156"/>
      <c r="QZA16" s="156"/>
      <c r="QZB16" s="156"/>
      <c r="QZC16" s="156"/>
      <c r="QZD16" s="156"/>
      <c r="QZE16" s="156"/>
      <c r="QZF16" s="156"/>
      <c r="QZG16" s="156"/>
      <c r="QZH16" s="156"/>
      <c r="QZI16" s="156"/>
      <c r="QZJ16" s="156"/>
      <c r="QZK16" s="156"/>
      <c r="QZL16" s="156"/>
      <c r="QZM16" s="156"/>
      <c r="QZN16" s="156"/>
      <c r="QZO16" s="156"/>
      <c r="QZP16" s="156"/>
      <c r="QZQ16" s="156"/>
      <c r="QZR16" s="156"/>
      <c r="QZS16" s="156"/>
      <c r="QZT16" s="156"/>
      <c r="QZU16" s="156"/>
      <c r="QZV16" s="156"/>
      <c r="QZW16" s="156"/>
      <c r="QZX16" s="156"/>
      <c r="QZY16" s="156"/>
      <c r="QZZ16" s="156"/>
      <c r="RAA16" s="156"/>
      <c r="RAB16" s="156"/>
      <c r="RAC16" s="156"/>
      <c r="RAD16" s="156"/>
      <c r="RAE16" s="156"/>
      <c r="RAF16" s="156"/>
      <c r="RAG16" s="156"/>
      <c r="RAH16" s="156"/>
      <c r="RAI16" s="156"/>
      <c r="RAJ16" s="156"/>
      <c r="RAK16" s="156"/>
      <c r="RAL16" s="156"/>
      <c r="RAM16" s="156"/>
      <c r="RAN16" s="156"/>
      <c r="RAO16" s="156"/>
      <c r="RAP16" s="156"/>
      <c r="RAQ16" s="156"/>
      <c r="RAR16" s="156"/>
      <c r="RAS16" s="156"/>
      <c r="RAT16" s="156"/>
      <c r="RAU16" s="156"/>
      <c r="RAV16" s="156"/>
      <c r="RAW16" s="156"/>
      <c r="RAX16" s="156"/>
      <c r="RAY16" s="156"/>
      <c r="RAZ16" s="156"/>
      <c r="RBA16" s="156"/>
      <c r="RBB16" s="156"/>
      <c r="RBC16" s="156"/>
      <c r="RBD16" s="156"/>
      <c r="RBE16" s="156"/>
      <c r="RBF16" s="156"/>
      <c r="RBG16" s="156"/>
      <c r="RBH16" s="156"/>
      <c r="RBI16" s="156"/>
      <c r="RBJ16" s="156"/>
      <c r="RBK16" s="156"/>
      <c r="RBL16" s="156"/>
      <c r="RBM16" s="156"/>
      <c r="RBN16" s="156"/>
      <c r="RBO16" s="156"/>
      <c r="RBP16" s="156"/>
      <c r="RBQ16" s="156"/>
      <c r="RBR16" s="156"/>
      <c r="RBS16" s="156"/>
      <c r="RBT16" s="156"/>
      <c r="RBU16" s="156"/>
      <c r="RBV16" s="156"/>
      <c r="RBW16" s="156"/>
      <c r="RBX16" s="156"/>
      <c r="RBY16" s="156"/>
      <c r="RBZ16" s="156"/>
      <c r="RCA16" s="156"/>
      <c r="RCB16" s="156"/>
      <c r="RCC16" s="156"/>
      <c r="RCD16" s="156"/>
      <c r="RCE16" s="156"/>
      <c r="RCF16" s="156"/>
      <c r="RCG16" s="156"/>
      <c r="RCH16" s="156"/>
      <c r="RCI16" s="156"/>
      <c r="RCJ16" s="156"/>
      <c r="RCK16" s="156"/>
      <c r="RCL16" s="156"/>
      <c r="RCM16" s="156"/>
      <c r="RCN16" s="156"/>
      <c r="RCO16" s="156"/>
      <c r="RCP16" s="156"/>
      <c r="RCQ16" s="156"/>
      <c r="RCR16" s="156"/>
      <c r="RCS16" s="156"/>
      <c r="RCT16" s="156"/>
      <c r="RCU16" s="156"/>
      <c r="RCV16" s="156"/>
      <c r="RCW16" s="156"/>
      <c r="RCX16" s="156"/>
      <c r="RCY16" s="156"/>
      <c r="RCZ16" s="156"/>
      <c r="RDA16" s="156"/>
      <c r="RDB16" s="156"/>
      <c r="RDC16" s="156"/>
      <c r="RDD16" s="156"/>
      <c r="RDE16" s="156"/>
      <c r="RDF16" s="156"/>
      <c r="RDG16" s="156"/>
      <c r="RDH16" s="156"/>
      <c r="RDI16" s="156"/>
      <c r="RDJ16" s="156"/>
      <c r="RDK16" s="156"/>
      <c r="RDL16" s="156"/>
      <c r="RDM16" s="156"/>
      <c r="RDN16" s="156"/>
      <c r="RDO16" s="156"/>
      <c r="RDP16" s="156"/>
      <c r="RDQ16" s="156"/>
      <c r="RDR16" s="156"/>
      <c r="RDS16" s="156"/>
      <c r="RDT16" s="156"/>
      <c r="RDU16" s="156"/>
      <c r="RDV16" s="156"/>
      <c r="RDW16" s="156"/>
      <c r="RDX16" s="156"/>
      <c r="RDY16" s="156"/>
      <c r="RDZ16" s="156"/>
      <c r="REA16" s="156"/>
      <c r="REB16" s="156"/>
      <c r="REC16" s="156"/>
      <c r="RED16" s="156"/>
      <c r="REE16" s="156"/>
      <c r="REF16" s="156"/>
      <c r="REG16" s="156"/>
      <c r="REH16" s="156"/>
      <c r="REI16" s="156"/>
      <c r="REJ16" s="156"/>
      <c r="REK16" s="156"/>
      <c r="REL16" s="156"/>
      <c r="REM16" s="156"/>
      <c r="REN16" s="156"/>
      <c r="REO16" s="156"/>
      <c r="REP16" s="156"/>
      <c r="REQ16" s="156"/>
      <c r="RER16" s="156"/>
      <c r="RES16" s="156"/>
      <c r="RET16" s="156"/>
      <c r="REU16" s="156"/>
      <c r="REV16" s="156"/>
      <c r="REW16" s="156"/>
      <c r="REX16" s="156"/>
      <c r="REY16" s="156"/>
      <c r="REZ16" s="156"/>
      <c r="RFA16" s="156"/>
      <c r="RFB16" s="156"/>
      <c r="RFC16" s="156"/>
      <c r="RFD16" s="156"/>
      <c r="RFE16" s="156"/>
      <c r="RFF16" s="156"/>
      <c r="RFG16" s="156"/>
      <c r="RFH16" s="156"/>
      <c r="RFI16" s="156"/>
      <c r="RFJ16" s="156"/>
      <c r="RFK16" s="156"/>
      <c r="RFL16" s="156"/>
      <c r="RFM16" s="156"/>
      <c r="RFN16" s="156"/>
      <c r="RFO16" s="156"/>
      <c r="RFP16" s="156"/>
      <c r="RFQ16" s="156"/>
      <c r="RFR16" s="156"/>
      <c r="RFS16" s="156"/>
      <c r="RFT16" s="156"/>
      <c r="RFU16" s="156"/>
      <c r="RFV16" s="156"/>
      <c r="RFW16" s="156"/>
      <c r="RFX16" s="156"/>
      <c r="RFY16" s="156"/>
      <c r="RFZ16" s="156"/>
      <c r="RGA16" s="156"/>
      <c r="RGB16" s="156"/>
      <c r="RGC16" s="156"/>
      <c r="RGD16" s="156"/>
      <c r="RGE16" s="156"/>
      <c r="RGF16" s="156"/>
      <c r="RGG16" s="156"/>
      <c r="RGH16" s="156"/>
      <c r="RGI16" s="156"/>
      <c r="RGJ16" s="156"/>
      <c r="RGK16" s="156"/>
      <c r="RGL16" s="156"/>
      <c r="RGM16" s="156"/>
      <c r="RGN16" s="156"/>
      <c r="RGO16" s="156"/>
      <c r="RGP16" s="156"/>
      <c r="RGQ16" s="156"/>
      <c r="RGR16" s="156"/>
      <c r="RGS16" s="156"/>
      <c r="RGT16" s="156"/>
      <c r="RGU16" s="156"/>
      <c r="RGV16" s="156"/>
      <c r="RGW16" s="156"/>
      <c r="RGX16" s="156"/>
      <c r="RGY16" s="156"/>
      <c r="RGZ16" s="156"/>
      <c r="RHA16" s="156"/>
      <c r="RHB16" s="156"/>
      <c r="RHC16" s="156"/>
      <c r="RHD16" s="156"/>
      <c r="RHE16" s="156"/>
      <c r="RHF16" s="156"/>
      <c r="RHG16" s="156"/>
      <c r="RHH16" s="156"/>
      <c r="RHI16" s="156"/>
      <c r="RHJ16" s="156"/>
      <c r="RHK16" s="156"/>
      <c r="RHL16" s="156"/>
      <c r="RHM16" s="156"/>
      <c r="RHN16" s="156"/>
      <c r="RHO16" s="156"/>
      <c r="RHP16" s="156"/>
      <c r="RHQ16" s="156"/>
      <c r="RHR16" s="156"/>
      <c r="RHS16" s="156"/>
      <c r="RHT16" s="156"/>
      <c r="RHU16" s="156"/>
      <c r="RHV16" s="156"/>
      <c r="RHW16" s="156"/>
      <c r="RHX16" s="156"/>
      <c r="RHY16" s="156"/>
      <c r="RHZ16" s="156"/>
      <c r="RIA16" s="156"/>
      <c r="RIB16" s="156"/>
      <c r="RIC16" s="156"/>
      <c r="RID16" s="156"/>
      <c r="RIE16" s="156"/>
      <c r="RIF16" s="156"/>
      <c r="RIG16" s="156"/>
      <c r="RIH16" s="156"/>
      <c r="RII16" s="156"/>
      <c r="RIJ16" s="156"/>
      <c r="RIK16" s="156"/>
      <c r="RIL16" s="156"/>
      <c r="RIM16" s="156"/>
      <c r="RIN16" s="156"/>
      <c r="RIO16" s="156"/>
      <c r="RIP16" s="156"/>
      <c r="RIQ16" s="156"/>
      <c r="RIR16" s="156"/>
      <c r="RIS16" s="156"/>
      <c r="RIT16" s="156"/>
      <c r="RIU16" s="156"/>
      <c r="RIV16" s="156"/>
      <c r="RIW16" s="156"/>
      <c r="RIX16" s="156"/>
      <c r="RIY16" s="156"/>
      <c r="RIZ16" s="156"/>
      <c r="RJA16" s="156"/>
      <c r="RJB16" s="156"/>
      <c r="RJC16" s="156"/>
      <c r="RJD16" s="156"/>
      <c r="RJE16" s="156"/>
      <c r="RJF16" s="156"/>
      <c r="RJG16" s="156"/>
      <c r="RJH16" s="156"/>
      <c r="RJI16" s="156"/>
      <c r="RJJ16" s="156"/>
      <c r="RJK16" s="156"/>
      <c r="RJL16" s="156"/>
      <c r="RJM16" s="156"/>
      <c r="RJN16" s="156"/>
      <c r="RJO16" s="156"/>
      <c r="RJP16" s="156"/>
      <c r="RJQ16" s="156"/>
      <c r="RJR16" s="156"/>
      <c r="RJS16" s="156"/>
      <c r="RJT16" s="156"/>
      <c r="RJU16" s="156"/>
      <c r="RJV16" s="156"/>
      <c r="RJW16" s="156"/>
      <c r="RJX16" s="156"/>
      <c r="RJY16" s="156"/>
      <c r="RJZ16" s="156"/>
      <c r="RKA16" s="156"/>
      <c r="RKB16" s="156"/>
      <c r="RKC16" s="156"/>
      <c r="RKD16" s="156"/>
      <c r="RKE16" s="156"/>
      <c r="RKF16" s="156"/>
      <c r="RKG16" s="156"/>
      <c r="RKH16" s="156"/>
      <c r="RKI16" s="156"/>
      <c r="RKJ16" s="156"/>
      <c r="RKK16" s="156"/>
      <c r="RKL16" s="156"/>
      <c r="RKM16" s="156"/>
      <c r="RKN16" s="156"/>
      <c r="RKO16" s="156"/>
      <c r="RKP16" s="156"/>
      <c r="RKQ16" s="156"/>
      <c r="RKR16" s="156"/>
      <c r="RKS16" s="156"/>
      <c r="RKT16" s="156"/>
      <c r="RKU16" s="156"/>
      <c r="RKV16" s="156"/>
      <c r="RKW16" s="156"/>
      <c r="RKX16" s="156"/>
      <c r="RKY16" s="156"/>
      <c r="RKZ16" s="156"/>
      <c r="RLA16" s="156"/>
      <c r="RLB16" s="156"/>
      <c r="RLC16" s="156"/>
      <c r="RLD16" s="156"/>
      <c r="RLE16" s="156"/>
      <c r="RLF16" s="156"/>
      <c r="RLG16" s="156"/>
      <c r="RLH16" s="156"/>
      <c r="RLI16" s="156"/>
      <c r="RLJ16" s="156"/>
      <c r="RLK16" s="156"/>
      <c r="RLL16" s="156"/>
      <c r="RLM16" s="156"/>
      <c r="RLN16" s="156"/>
      <c r="RLO16" s="156"/>
      <c r="RLP16" s="156"/>
      <c r="RLQ16" s="156"/>
      <c r="RLR16" s="156"/>
      <c r="RLS16" s="156"/>
      <c r="RLT16" s="156"/>
      <c r="RLU16" s="156"/>
      <c r="RLV16" s="156"/>
      <c r="RLW16" s="156"/>
      <c r="RLX16" s="156"/>
      <c r="RLY16" s="156"/>
      <c r="RLZ16" s="156"/>
      <c r="RMA16" s="156"/>
      <c r="RMB16" s="156"/>
      <c r="RMC16" s="156"/>
      <c r="RMD16" s="156"/>
      <c r="RME16" s="156"/>
      <c r="RMF16" s="156"/>
      <c r="RMG16" s="156"/>
      <c r="RMH16" s="156"/>
      <c r="RMI16" s="156"/>
      <c r="RMJ16" s="156"/>
      <c r="RMK16" s="156"/>
      <c r="RML16" s="156"/>
      <c r="RMM16" s="156"/>
      <c r="RMN16" s="156"/>
      <c r="RMO16" s="156"/>
      <c r="RMP16" s="156"/>
      <c r="RMQ16" s="156"/>
      <c r="RMR16" s="156"/>
      <c r="RMS16" s="156"/>
      <c r="RMT16" s="156"/>
      <c r="RMU16" s="156"/>
      <c r="RMV16" s="156"/>
      <c r="RMW16" s="156"/>
      <c r="RMX16" s="156"/>
      <c r="RMY16" s="156"/>
      <c r="RMZ16" s="156"/>
      <c r="RNA16" s="156"/>
      <c r="RNB16" s="156"/>
      <c r="RNC16" s="156"/>
      <c r="RND16" s="156"/>
      <c r="RNE16" s="156"/>
      <c r="RNF16" s="156"/>
      <c r="RNG16" s="156"/>
      <c r="RNH16" s="156"/>
      <c r="RNI16" s="156"/>
      <c r="RNJ16" s="156"/>
      <c r="RNK16" s="156"/>
      <c r="RNL16" s="156"/>
      <c r="RNM16" s="156"/>
      <c r="RNN16" s="156"/>
      <c r="RNO16" s="156"/>
      <c r="RNP16" s="156"/>
      <c r="RNQ16" s="156"/>
      <c r="RNR16" s="156"/>
      <c r="RNS16" s="156"/>
      <c r="RNT16" s="156"/>
      <c r="RNU16" s="156"/>
      <c r="RNV16" s="156"/>
      <c r="RNW16" s="156"/>
      <c r="RNX16" s="156"/>
      <c r="RNY16" s="156"/>
      <c r="RNZ16" s="156"/>
      <c r="ROA16" s="156"/>
      <c r="ROB16" s="156"/>
      <c r="ROC16" s="156"/>
      <c r="ROD16" s="156"/>
      <c r="ROE16" s="156"/>
      <c r="ROF16" s="156"/>
      <c r="ROG16" s="156"/>
      <c r="ROH16" s="156"/>
      <c r="ROI16" s="156"/>
      <c r="ROJ16" s="156"/>
      <c r="ROK16" s="156"/>
      <c r="ROL16" s="156"/>
      <c r="ROM16" s="156"/>
      <c r="RON16" s="156"/>
      <c r="ROO16" s="156"/>
      <c r="ROP16" s="156"/>
      <c r="ROQ16" s="156"/>
      <c r="ROR16" s="156"/>
      <c r="ROS16" s="156"/>
      <c r="ROT16" s="156"/>
      <c r="ROU16" s="156"/>
      <c r="ROV16" s="156"/>
      <c r="ROW16" s="156"/>
      <c r="ROX16" s="156"/>
      <c r="ROY16" s="156"/>
      <c r="ROZ16" s="156"/>
      <c r="RPA16" s="156"/>
      <c r="RPB16" s="156"/>
      <c r="RPC16" s="156"/>
      <c r="RPD16" s="156"/>
      <c r="RPE16" s="156"/>
      <c r="RPF16" s="156"/>
      <c r="RPG16" s="156"/>
      <c r="RPH16" s="156"/>
      <c r="RPI16" s="156"/>
      <c r="RPJ16" s="156"/>
      <c r="RPK16" s="156"/>
      <c r="RPL16" s="156"/>
      <c r="RPM16" s="156"/>
      <c r="RPN16" s="156"/>
      <c r="RPO16" s="156"/>
      <c r="RPP16" s="156"/>
      <c r="RPQ16" s="156"/>
      <c r="RPR16" s="156"/>
      <c r="RPS16" s="156"/>
      <c r="RPT16" s="156"/>
      <c r="RPU16" s="156"/>
      <c r="RPV16" s="156"/>
      <c r="RPW16" s="156"/>
      <c r="RPX16" s="156"/>
      <c r="RPY16" s="156"/>
      <c r="RPZ16" s="156"/>
      <c r="RQA16" s="156"/>
      <c r="RQB16" s="156"/>
      <c r="RQC16" s="156"/>
      <c r="RQD16" s="156"/>
      <c r="RQE16" s="156"/>
      <c r="RQF16" s="156"/>
      <c r="RQG16" s="156"/>
      <c r="RQH16" s="156"/>
      <c r="RQI16" s="156"/>
      <c r="RQJ16" s="156"/>
      <c r="RQK16" s="156"/>
      <c r="RQL16" s="156"/>
      <c r="RQM16" s="156"/>
      <c r="RQN16" s="156"/>
      <c r="RQO16" s="156"/>
      <c r="RQP16" s="156"/>
      <c r="RQQ16" s="156"/>
      <c r="RQR16" s="156"/>
      <c r="RQS16" s="156"/>
      <c r="RQT16" s="156"/>
      <c r="RQU16" s="156"/>
      <c r="RQV16" s="156"/>
      <c r="RQW16" s="156"/>
      <c r="RQX16" s="156"/>
      <c r="RQY16" s="156"/>
      <c r="RQZ16" s="156"/>
      <c r="RRA16" s="156"/>
      <c r="RRB16" s="156"/>
      <c r="RRC16" s="156"/>
      <c r="RRD16" s="156"/>
      <c r="RRE16" s="156"/>
      <c r="RRF16" s="156"/>
      <c r="RRG16" s="156"/>
      <c r="RRH16" s="156"/>
      <c r="RRI16" s="156"/>
      <c r="RRJ16" s="156"/>
      <c r="RRK16" s="156"/>
      <c r="RRL16" s="156"/>
      <c r="RRM16" s="156"/>
      <c r="RRN16" s="156"/>
      <c r="RRO16" s="156"/>
      <c r="RRP16" s="156"/>
      <c r="RRQ16" s="156"/>
      <c r="RRR16" s="156"/>
      <c r="RRS16" s="156"/>
      <c r="RRT16" s="156"/>
      <c r="RRU16" s="156"/>
      <c r="RRV16" s="156"/>
      <c r="RRW16" s="156"/>
      <c r="RRX16" s="156"/>
      <c r="RRY16" s="156"/>
      <c r="RRZ16" s="156"/>
      <c r="RSA16" s="156"/>
      <c r="RSB16" s="156"/>
      <c r="RSC16" s="156"/>
      <c r="RSD16" s="156"/>
      <c r="RSE16" s="156"/>
      <c r="RSF16" s="156"/>
      <c r="RSG16" s="156"/>
      <c r="RSH16" s="156"/>
      <c r="RSI16" s="156"/>
      <c r="RSJ16" s="156"/>
      <c r="RSK16" s="156"/>
      <c r="RSL16" s="156"/>
      <c r="RSM16" s="156"/>
      <c r="RSN16" s="156"/>
      <c r="RSO16" s="156"/>
      <c r="RSP16" s="156"/>
      <c r="RSQ16" s="156"/>
      <c r="RSR16" s="156"/>
      <c r="RSS16" s="156"/>
      <c r="RST16" s="156"/>
      <c r="RSU16" s="156"/>
      <c r="RSV16" s="156"/>
      <c r="RSW16" s="156"/>
      <c r="RSX16" s="156"/>
      <c r="RSY16" s="156"/>
      <c r="RSZ16" s="156"/>
      <c r="RTA16" s="156"/>
      <c r="RTB16" s="156"/>
      <c r="RTC16" s="156"/>
      <c r="RTD16" s="156"/>
      <c r="RTE16" s="156"/>
      <c r="RTF16" s="156"/>
      <c r="RTG16" s="156"/>
      <c r="RTH16" s="156"/>
      <c r="RTI16" s="156"/>
      <c r="RTJ16" s="156"/>
      <c r="RTK16" s="156"/>
      <c r="RTL16" s="156"/>
      <c r="RTM16" s="156"/>
      <c r="RTN16" s="156"/>
      <c r="RTO16" s="156"/>
      <c r="RTP16" s="156"/>
      <c r="RTQ16" s="156"/>
      <c r="RTR16" s="156"/>
      <c r="RTS16" s="156"/>
      <c r="RTT16" s="156"/>
      <c r="RTU16" s="156"/>
      <c r="RTV16" s="156"/>
      <c r="RTW16" s="156"/>
      <c r="RTX16" s="156"/>
      <c r="RTY16" s="156"/>
      <c r="RTZ16" s="156"/>
      <c r="RUA16" s="156"/>
      <c r="RUB16" s="156"/>
      <c r="RUC16" s="156"/>
      <c r="RUD16" s="156"/>
      <c r="RUE16" s="156"/>
      <c r="RUF16" s="156"/>
      <c r="RUG16" s="156"/>
      <c r="RUH16" s="156"/>
      <c r="RUI16" s="156"/>
      <c r="RUJ16" s="156"/>
      <c r="RUK16" s="156"/>
      <c r="RUL16" s="156"/>
      <c r="RUM16" s="156"/>
      <c r="RUN16" s="156"/>
      <c r="RUO16" s="156"/>
      <c r="RUP16" s="156"/>
      <c r="RUQ16" s="156"/>
      <c r="RUR16" s="156"/>
      <c r="RUS16" s="156"/>
      <c r="RUT16" s="156"/>
      <c r="RUU16" s="156"/>
      <c r="RUV16" s="156"/>
      <c r="RUW16" s="156"/>
      <c r="RUX16" s="156"/>
      <c r="RUY16" s="156"/>
      <c r="RUZ16" s="156"/>
      <c r="RVA16" s="156"/>
      <c r="RVB16" s="156"/>
      <c r="RVC16" s="156"/>
      <c r="RVD16" s="156"/>
      <c r="RVE16" s="156"/>
      <c r="RVF16" s="156"/>
      <c r="RVG16" s="156"/>
      <c r="RVH16" s="156"/>
      <c r="RVI16" s="156"/>
      <c r="RVJ16" s="156"/>
      <c r="RVK16" s="156"/>
      <c r="RVL16" s="156"/>
      <c r="RVM16" s="156"/>
      <c r="RVN16" s="156"/>
      <c r="RVO16" s="156"/>
      <c r="RVP16" s="156"/>
      <c r="RVQ16" s="156"/>
      <c r="RVR16" s="156"/>
      <c r="RVS16" s="156"/>
      <c r="RVT16" s="156"/>
      <c r="RVU16" s="156"/>
      <c r="RVV16" s="156"/>
      <c r="RVW16" s="156"/>
      <c r="RVX16" s="156"/>
      <c r="RVY16" s="156"/>
      <c r="RVZ16" s="156"/>
      <c r="RWA16" s="156"/>
      <c r="RWB16" s="156"/>
      <c r="RWC16" s="156"/>
      <c r="RWD16" s="156"/>
      <c r="RWE16" s="156"/>
      <c r="RWF16" s="156"/>
      <c r="RWG16" s="156"/>
      <c r="RWH16" s="156"/>
      <c r="RWI16" s="156"/>
      <c r="RWJ16" s="156"/>
      <c r="RWK16" s="156"/>
      <c r="RWL16" s="156"/>
      <c r="RWM16" s="156"/>
      <c r="RWN16" s="156"/>
      <c r="RWO16" s="156"/>
      <c r="RWP16" s="156"/>
      <c r="RWQ16" s="156"/>
      <c r="RWR16" s="156"/>
      <c r="RWS16" s="156"/>
      <c r="RWT16" s="156"/>
      <c r="RWU16" s="156"/>
      <c r="RWV16" s="156"/>
      <c r="RWW16" s="156"/>
      <c r="RWX16" s="156"/>
      <c r="RWY16" s="156"/>
      <c r="RWZ16" s="156"/>
      <c r="RXA16" s="156"/>
      <c r="RXB16" s="156"/>
      <c r="RXC16" s="156"/>
      <c r="RXD16" s="156"/>
      <c r="RXE16" s="156"/>
      <c r="RXF16" s="156"/>
      <c r="RXG16" s="156"/>
      <c r="RXH16" s="156"/>
      <c r="RXI16" s="156"/>
      <c r="RXJ16" s="156"/>
      <c r="RXK16" s="156"/>
      <c r="RXL16" s="156"/>
      <c r="RXM16" s="156"/>
      <c r="RXN16" s="156"/>
      <c r="RXO16" s="156"/>
      <c r="RXP16" s="156"/>
      <c r="RXQ16" s="156"/>
      <c r="RXR16" s="156"/>
      <c r="RXS16" s="156"/>
      <c r="RXT16" s="156"/>
      <c r="RXU16" s="156"/>
      <c r="RXV16" s="156"/>
      <c r="RXW16" s="156"/>
      <c r="RXX16" s="156"/>
      <c r="RXY16" s="156"/>
      <c r="RXZ16" s="156"/>
      <c r="RYA16" s="156"/>
      <c r="RYB16" s="156"/>
      <c r="RYC16" s="156"/>
      <c r="RYD16" s="156"/>
      <c r="RYE16" s="156"/>
      <c r="RYF16" s="156"/>
      <c r="RYG16" s="156"/>
      <c r="RYH16" s="156"/>
      <c r="RYI16" s="156"/>
      <c r="RYJ16" s="156"/>
      <c r="RYK16" s="156"/>
      <c r="RYL16" s="156"/>
      <c r="RYM16" s="156"/>
      <c r="RYN16" s="156"/>
      <c r="RYO16" s="156"/>
      <c r="RYP16" s="156"/>
      <c r="RYQ16" s="156"/>
      <c r="RYR16" s="156"/>
      <c r="RYS16" s="156"/>
      <c r="RYT16" s="156"/>
      <c r="RYU16" s="156"/>
      <c r="RYV16" s="156"/>
      <c r="RYW16" s="156"/>
      <c r="RYX16" s="156"/>
      <c r="RYY16" s="156"/>
      <c r="RYZ16" s="156"/>
      <c r="RZA16" s="156"/>
      <c r="RZB16" s="156"/>
      <c r="RZC16" s="156"/>
      <c r="RZD16" s="156"/>
      <c r="RZE16" s="156"/>
      <c r="RZF16" s="156"/>
      <c r="RZG16" s="156"/>
      <c r="RZH16" s="156"/>
      <c r="RZI16" s="156"/>
      <c r="RZJ16" s="156"/>
      <c r="RZK16" s="156"/>
      <c r="RZL16" s="156"/>
      <c r="RZM16" s="156"/>
      <c r="RZN16" s="156"/>
      <c r="RZO16" s="156"/>
      <c r="RZP16" s="156"/>
      <c r="RZQ16" s="156"/>
      <c r="RZR16" s="156"/>
      <c r="RZS16" s="156"/>
      <c r="RZT16" s="156"/>
      <c r="RZU16" s="156"/>
      <c r="RZV16" s="156"/>
      <c r="RZW16" s="156"/>
      <c r="RZX16" s="156"/>
      <c r="RZY16" s="156"/>
      <c r="RZZ16" s="156"/>
      <c r="SAA16" s="156"/>
      <c r="SAB16" s="156"/>
      <c r="SAC16" s="156"/>
      <c r="SAD16" s="156"/>
      <c r="SAE16" s="156"/>
      <c r="SAF16" s="156"/>
      <c r="SAG16" s="156"/>
      <c r="SAH16" s="156"/>
      <c r="SAI16" s="156"/>
      <c r="SAJ16" s="156"/>
      <c r="SAK16" s="156"/>
      <c r="SAL16" s="156"/>
      <c r="SAM16" s="156"/>
      <c r="SAN16" s="156"/>
      <c r="SAO16" s="156"/>
      <c r="SAP16" s="156"/>
      <c r="SAQ16" s="156"/>
      <c r="SAR16" s="156"/>
      <c r="SAS16" s="156"/>
      <c r="SAT16" s="156"/>
      <c r="SAU16" s="156"/>
      <c r="SAV16" s="156"/>
      <c r="SAW16" s="156"/>
      <c r="SAX16" s="156"/>
      <c r="SAY16" s="156"/>
      <c r="SAZ16" s="156"/>
      <c r="SBA16" s="156"/>
      <c r="SBB16" s="156"/>
      <c r="SBC16" s="156"/>
      <c r="SBD16" s="156"/>
      <c r="SBE16" s="156"/>
      <c r="SBF16" s="156"/>
      <c r="SBG16" s="156"/>
      <c r="SBH16" s="156"/>
      <c r="SBI16" s="156"/>
      <c r="SBJ16" s="156"/>
      <c r="SBK16" s="156"/>
      <c r="SBL16" s="156"/>
      <c r="SBM16" s="156"/>
      <c r="SBN16" s="156"/>
      <c r="SBO16" s="156"/>
      <c r="SBP16" s="156"/>
      <c r="SBQ16" s="156"/>
      <c r="SBR16" s="156"/>
      <c r="SBS16" s="156"/>
      <c r="SBT16" s="156"/>
      <c r="SBU16" s="156"/>
      <c r="SBV16" s="156"/>
      <c r="SBW16" s="156"/>
      <c r="SBX16" s="156"/>
      <c r="SBY16" s="156"/>
      <c r="SBZ16" s="156"/>
      <c r="SCA16" s="156"/>
      <c r="SCB16" s="156"/>
      <c r="SCC16" s="156"/>
      <c r="SCD16" s="156"/>
      <c r="SCE16" s="156"/>
      <c r="SCF16" s="156"/>
      <c r="SCG16" s="156"/>
      <c r="SCH16" s="156"/>
      <c r="SCI16" s="156"/>
      <c r="SCJ16" s="156"/>
      <c r="SCK16" s="156"/>
      <c r="SCL16" s="156"/>
      <c r="SCM16" s="156"/>
      <c r="SCN16" s="156"/>
      <c r="SCO16" s="156"/>
      <c r="SCP16" s="156"/>
      <c r="SCQ16" s="156"/>
      <c r="SCR16" s="156"/>
      <c r="SCS16" s="156"/>
      <c r="SCT16" s="156"/>
      <c r="SCU16" s="156"/>
      <c r="SCV16" s="156"/>
      <c r="SCW16" s="156"/>
      <c r="SCX16" s="156"/>
      <c r="SCY16" s="156"/>
      <c r="SCZ16" s="156"/>
      <c r="SDA16" s="156"/>
      <c r="SDB16" s="156"/>
      <c r="SDC16" s="156"/>
      <c r="SDD16" s="156"/>
      <c r="SDE16" s="156"/>
      <c r="SDF16" s="156"/>
      <c r="SDG16" s="156"/>
      <c r="SDH16" s="156"/>
      <c r="SDI16" s="156"/>
      <c r="SDJ16" s="156"/>
      <c r="SDK16" s="156"/>
      <c r="SDL16" s="156"/>
      <c r="SDM16" s="156"/>
      <c r="SDN16" s="156"/>
      <c r="SDO16" s="156"/>
      <c r="SDP16" s="156"/>
      <c r="SDQ16" s="156"/>
      <c r="SDR16" s="156"/>
      <c r="SDS16" s="156"/>
      <c r="SDT16" s="156"/>
      <c r="SDU16" s="156"/>
      <c r="SDV16" s="156"/>
      <c r="SDW16" s="156"/>
      <c r="SDX16" s="156"/>
      <c r="SDY16" s="156"/>
      <c r="SDZ16" s="156"/>
      <c r="SEA16" s="156"/>
      <c r="SEB16" s="156"/>
      <c r="SEC16" s="156"/>
      <c r="SED16" s="156"/>
      <c r="SEE16" s="156"/>
      <c r="SEF16" s="156"/>
      <c r="SEG16" s="156"/>
      <c r="SEH16" s="156"/>
      <c r="SEI16" s="156"/>
      <c r="SEJ16" s="156"/>
      <c r="SEK16" s="156"/>
      <c r="SEL16" s="156"/>
      <c r="SEM16" s="156"/>
      <c r="SEN16" s="156"/>
      <c r="SEO16" s="156"/>
      <c r="SEP16" s="156"/>
      <c r="SEQ16" s="156"/>
      <c r="SER16" s="156"/>
      <c r="SES16" s="156"/>
      <c r="SET16" s="156"/>
      <c r="SEU16" s="156"/>
      <c r="SEV16" s="156"/>
      <c r="SEW16" s="156"/>
      <c r="SEX16" s="156"/>
      <c r="SEY16" s="156"/>
      <c r="SEZ16" s="156"/>
      <c r="SFA16" s="156"/>
      <c r="SFB16" s="156"/>
      <c r="SFC16" s="156"/>
      <c r="SFD16" s="156"/>
      <c r="SFE16" s="156"/>
      <c r="SFF16" s="156"/>
      <c r="SFG16" s="156"/>
      <c r="SFH16" s="156"/>
      <c r="SFI16" s="156"/>
      <c r="SFJ16" s="156"/>
      <c r="SFK16" s="156"/>
      <c r="SFL16" s="156"/>
      <c r="SFM16" s="156"/>
      <c r="SFN16" s="156"/>
      <c r="SFO16" s="156"/>
      <c r="SFP16" s="156"/>
      <c r="SFQ16" s="156"/>
      <c r="SFR16" s="156"/>
      <c r="SFS16" s="156"/>
      <c r="SFT16" s="156"/>
      <c r="SFU16" s="156"/>
      <c r="SFV16" s="156"/>
      <c r="SFW16" s="156"/>
      <c r="SFX16" s="156"/>
      <c r="SFY16" s="156"/>
      <c r="SFZ16" s="156"/>
      <c r="SGA16" s="156"/>
      <c r="SGB16" s="156"/>
      <c r="SGC16" s="156"/>
      <c r="SGD16" s="156"/>
      <c r="SGE16" s="156"/>
      <c r="SGF16" s="156"/>
      <c r="SGG16" s="156"/>
      <c r="SGH16" s="156"/>
      <c r="SGI16" s="156"/>
      <c r="SGJ16" s="156"/>
      <c r="SGK16" s="156"/>
      <c r="SGL16" s="156"/>
      <c r="SGM16" s="156"/>
      <c r="SGN16" s="156"/>
      <c r="SGO16" s="156"/>
      <c r="SGP16" s="156"/>
      <c r="SGQ16" s="156"/>
      <c r="SGR16" s="156"/>
      <c r="SGS16" s="156"/>
      <c r="SGT16" s="156"/>
      <c r="SGU16" s="156"/>
      <c r="SGV16" s="156"/>
      <c r="SGW16" s="156"/>
      <c r="SGX16" s="156"/>
      <c r="SGY16" s="156"/>
      <c r="SGZ16" s="156"/>
      <c r="SHA16" s="156"/>
      <c r="SHB16" s="156"/>
      <c r="SHC16" s="156"/>
      <c r="SHD16" s="156"/>
      <c r="SHE16" s="156"/>
      <c r="SHF16" s="156"/>
      <c r="SHG16" s="156"/>
      <c r="SHH16" s="156"/>
      <c r="SHI16" s="156"/>
      <c r="SHJ16" s="156"/>
      <c r="SHK16" s="156"/>
      <c r="SHL16" s="156"/>
      <c r="SHM16" s="156"/>
      <c r="SHN16" s="156"/>
      <c r="SHO16" s="156"/>
      <c r="SHP16" s="156"/>
      <c r="SHQ16" s="156"/>
      <c r="SHR16" s="156"/>
      <c r="SHS16" s="156"/>
      <c r="SHT16" s="156"/>
      <c r="SHU16" s="156"/>
      <c r="SHV16" s="156"/>
      <c r="SHW16" s="156"/>
      <c r="SHX16" s="156"/>
      <c r="SHY16" s="156"/>
      <c r="SHZ16" s="156"/>
      <c r="SIA16" s="156"/>
      <c r="SIB16" s="156"/>
      <c r="SIC16" s="156"/>
      <c r="SID16" s="156"/>
      <c r="SIE16" s="156"/>
      <c r="SIF16" s="156"/>
      <c r="SIG16" s="156"/>
      <c r="SIH16" s="156"/>
      <c r="SII16" s="156"/>
      <c r="SIJ16" s="156"/>
      <c r="SIK16" s="156"/>
      <c r="SIL16" s="156"/>
      <c r="SIM16" s="156"/>
      <c r="SIN16" s="156"/>
      <c r="SIO16" s="156"/>
      <c r="SIP16" s="156"/>
      <c r="SIQ16" s="156"/>
      <c r="SIR16" s="156"/>
      <c r="SIS16" s="156"/>
      <c r="SIT16" s="156"/>
      <c r="SIU16" s="156"/>
      <c r="SIV16" s="156"/>
      <c r="SIW16" s="156"/>
      <c r="SIX16" s="156"/>
      <c r="SIY16" s="156"/>
      <c r="SIZ16" s="156"/>
      <c r="SJA16" s="156"/>
      <c r="SJB16" s="156"/>
      <c r="SJC16" s="156"/>
      <c r="SJD16" s="156"/>
      <c r="SJE16" s="156"/>
      <c r="SJF16" s="156"/>
      <c r="SJG16" s="156"/>
      <c r="SJH16" s="156"/>
      <c r="SJI16" s="156"/>
      <c r="SJJ16" s="156"/>
      <c r="SJK16" s="156"/>
      <c r="SJL16" s="156"/>
      <c r="SJM16" s="156"/>
      <c r="SJN16" s="156"/>
      <c r="SJO16" s="156"/>
      <c r="SJP16" s="156"/>
      <c r="SJQ16" s="156"/>
      <c r="SJR16" s="156"/>
      <c r="SJS16" s="156"/>
      <c r="SJT16" s="156"/>
      <c r="SJU16" s="156"/>
      <c r="SJV16" s="156"/>
      <c r="SJW16" s="156"/>
      <c r="SJX16" s="156"/>
      <c r="SJY16" s="156"/>
      <c r="SJZ16" s="156"/>
      <c r="SKA16" s="156"/>
      <c r="SKB16" s="156"/>
      <c r="SKC16" s="156"/>
      <c r="SKD16" s="156"/>
      <c r="SKE16" s="156"/>
      <c r="SKF16" s="156"/>
      <c r="SKG16" s="156"/>
      <c r="SKH16" s="156"/>
      <c r="SKI16" s="156"/>
      <c r="SKJ16" s="156"/>
      <c r="SKK16" s="156"/>
      <c r="SKL16" s="156"/>
      <c r="SKM16" s="156"/>
      <c r="SKN16" s="156"/>
      <c r="SKO16" s="156"/>
      <c r="SKP16" s="156"/>
      <c r="SKQ16" s="156"/>
      <c r="SKR16" s="156"/>
      <c r="SKS16" s="156"/>
      <c r="SKT16" s="156"/>
      <c r="SKU16" s="156"/>
      <c r="SKV16" s="156"/>
      <c r="SKW16" s="156"/>
      <c r="SKX16" s="156"/>
      <c r="SKY16" s="156"/>
      <c r="SKZ16" s="156"/>
      <c r="SLA16" s="156"/>
      <c r="SLB16" s="156"/>
      <c r="SLC16" s="156"/>
      <c r="SLD16" s="156"/>
      <c r="SLE16" s="156"/>
      <c r="SLF16" s="156"/>
      <c r="SLG16" s="156"/>
      <c r="SLH16" s="156"/>
      <c r="SLI16" s="156"/>
      <c r="SLJ16" s="156"/>
      <c r="SLK16" s="156"/>
      <c r="SLL16" s="156"/>
      <c r="SLM16" s="156"/>
      <c r="SLN16" s="156"/>
      <c r="SLO16" s="156"/>
      <c r="SLP16" s="156"/>
      <c r="SLQ16" s="156"/>
      <c r="SLR16" s="156"/>
      <c r="SLS16" s="156"/>
      <c r="SLT16" s="156"/>
      <c r="SLU16" s="156"/>
      <c r="SLV16" s="156"/>
      <c r="SLW16" s="156"/>
      <c r="SLX16" s="156"/>
      <c r="SLY16" s="156"/>
      <c r="SLZ16" s="156"/>
      <c r="SMA16" s="156"/>
      <c r="SMB16" s="156"/>
      <c r="SMC16" s="156"/>
      <c r="SMD16" s="156"/>
      <c r="SME16" s="156"/>
      <c r="SMF16" s="156"/>
      <c r="SMG16" s="156"/>
      <c r="SMH16" s="156"/>
      <c r="SMI16" s="156"/>
      <c r="SMJ16" s="156"/>
      <c r="SMK16" s="156"/>
      <c r="SML16" s="156"/>
      <c r="SMM16" s="156"/>
      <c r="SMN16" s="156"/>
      <c r="SMO16" s="156"/>
      <c r="SMP16" s="156"/>
      <c r="SMQ16" s="156"/>
      <c r="SMR16" s="156"/>
      <c r="SMS16" s="156"/>
      <c r="SMT16" s="156"/>
      <c r="SMU16" s="156"/>
      <c r="SMV16" s="156"/>
      <c r="SMW16" s="156"/>
      <c r="SMX16" s="156"/>
      <c r="SMY16" s="156"/>
      <c r="SMZ16" s="156"/>
      <c r="SNA16" s="156"/>
      <c r="SNB16" s="156"/>
      <c r="SNC16" s="156"/>
      <c r="SND16" s="156"/>
      <c r="SNE16" s="156"/>
      <c r="SNF16" s="156"/>
      <c r="SNG16" s="156"/>
      <c r="SNH16" s="156"/>
      <c r="SNI16" s="156"/>
      <c r="SNJ16" s="156"/>
      <c r="SNK16" s="156"/>
      <c r="SNL16" s="156"/>
      <c r="SNM16" s="156"/>
      <c r="SNN16" s="156"/>
      <c r="SNO16" s="156"/>
      <c r="SNP16" s="156"/>
      <c r="SNQ16" s="156"/>
      <c r="SNR16" s="156"/>
      <c r="SNS16" s="156"/>
      <c r="SNT16" s="156"/>
      <c r="SNU16" s="156"/>
      <c r="SNV16" s="156"/>
      <c r="SNW16" s="156"/>
      <c r="SNX16" s="156"/>
      <c r="SNY16" s="156"/>
      <c r="SNZ16" s="156"/>
      <c r="SOA16" s="156"/>
      <c r="SOB16" s="156"/>
      <c r="SOC16" s="156"/>
      <c r="SOD16" s="156"/>
      <c r="SOE16" s="156"/>
      <c r="SOF16" s="156"/>
      <c r="SOG16" s="156"/>
      <c r="SOH16" s="156"/>
      <c r="SOI16" s="156"/>
      <c r="SOJ16" s="156"/>
      <c r="SOK16" s="156"/>
      <c r="SOL16" s="156"/>
      <c r="SOM16" s="156"/>
      <c r="SON16" s="156"/>
      <c r="SOO16" s="156"/>
      <c r="SOP16" s="156"/>
      <c r="SOQ16" s="156"/>
      <c r="SOR16" s="156"/>
      <c r="SOS16" s="156"/>
      <c r="SOT16" s="156"/>
      <c r="SOU16" s="156"/>
      <c r="SOV16" s="156"/>
      <c r="SOW16" s="156"/>
      <c r="SOX16" s="156"/>
      <c r="SOY16" s="156"/>
      <c r="SOZ16" s="156"/>
      <c r="SPA16" s="156"/>
      <c r="SPB16" s="156"/>
      <c r="SPC16" s="156"/>
      <c r="SPD16" s="156"/>
      <c r="SPE16" s="156"/>
      <c r="SPF16" s="156"/>
      <c r="SPG16" s="156"/>
      <c r="SPH16" s="156"/>
      <c r="SPI16" s="156"/>
      <c r="SPJ16" s="156"/>
      <c r="SPK16" s="156"/>
      <c r="SPL16" s="156"/>
      <c r="SPM16" s="156"/>
      <c r="SPN16" s="156"/>
      <c r="SPO16" s="156"/>
      <c r="SPP16" s="156"/>
      <c r="SPQ16" s="156"/>
      <c r="SPR16" s="156"/>
      <c r="SPS16" s="156"/>
      <c r="SPT16" s="156"/>
      <c r="SPU16" s="156"/>
      <c r="SPV16" s="156"/>
      <c r="SPW16" s="156"/>
      <c r="SPX16" s="156"/>
      <c r="SPY16" s="156"/>
      <c r="SPZ16" s="156"/>
      <c r="SQA16" s="156"/>
      <c r="SQB16" s="156"/>
      <c r="SQC16" s="156"/>
      <c r="SQD16" s="156"/>
      <c r="SQE16" s="156"/>
      <c r="SQF16" s="156"/>
      <c r="SQG16" s="156"/>
      <c r="SQH16" s="156"/>
      <c r="SQI16" s="156"/>
      <c r="SQJ16" s="156"/>
      <c r="SQK16" s="156"/>
      <c r="SQL16" s="156"/>
      <c r="SQM16" s="156"/>
      <c r="SQN16" s="156"/>
      <c r="SQO16" s="156"/>
      <c r="SQP16" s="156"/>
      <c r="SQQ16" s="156"/>
      <c r="SQR16" s="156"/>
      <c r="SQS16" s="156"/>
      <c r="SQT16" s="156"/>
      <c r="SQU16" s="156"/>
      <c r="SQV16" s="156"/>
      <c r="SQW16" s="156"/>
      <c r="SQX16" s="156"/>
      <c r="SQY16" s="156"/>
      <c r="SQZ16" s="156"/>
      <c r="SRA16" s="156"/>
      <c r="SRB16" s="156"/>
      <c r="SRC16" s="156"/>
      <c r="SRD16" s="156"/>
      <c r="SRE16" s="156"/>
      <c r="SRF16" s="156"/>
      <c r="SRG16" s="156"/>
      <c r="SRH16" s="156"/>
      <c r="SRI16" s="156"/>
      <c r="SRJ16" s="156"/>
      <c r="SRK16" s="156"/>
      <c r="SRL16" s="156"/>
      <c r="SRM16" s="156"/>
      <c r="SRN16" s="156"/>
      <c r="SRO16" s="156"/>
      <c r="SRP16" s="156"/>
      <c r="SRQ16" s="156"/>
      <c r="SRR16" s="156"/>
      <c r="SRS16" s="156"/>
      <c r="SRT16" s="156"/>
      <c r="SRU16" s="156"/>
      <c r="SRV16" s="156"/>
      <c r="SRW16" s="156"/>
      <c r="SRX16" s="156"/>
      <c r="SRY16" s="156"/>
      <c r="SRZ16" s="156"/>
      <c r="SSA16" s="156"/>
      <c r="SSB16" s="156"/>
      <c r="SSC16" s="156"/>
      <c r="SSD16" s="156"/>
      <c r="SSE16" s="156"/>
      <c r="SSF16" s="156"/>
      <c r="SSG16" s="156"/>
      <c r="SSH16" s="156"/>
      <c r="SSI16" s="156"/>
      <c r="SSJ16" s="156"/>
      <c r="SSK16" s="156"/>
      <c r="SSL16" s="156"/>
      <c r="SSM16" s="156"/>
      <c r="SSN16" s="156"/>
      <c r="SSO16" s="156"/>
      <c r="SSP16" s="156"/>
      <c r="SSQ16" s="156"/>
      <c r="SSR16" s="156"/>
      <c r="SSS16" s="156"/>
      <c r="SST16" s="156"/>
      <c r="SSU16" s="156"/>
      <c r="SSV16" s="156"/>
      <c r="SSW16" s="156"/>
      <c r="SSX16" s="156"/>
      <c r="SSY16" s="156"/>
      <c r="SSZ16" s="156"/>
      <c r="STA16" s="156"/>
      <c r="STB16" s="156"/>
      <c r="STC16" s="156"/>
      <c r="STD16" s="156"/>
      <c r="STE16" s="156"/>
      <c r="STF16" s="156"/>
      <c r="STG16" s="156"/>
      <c r="STH16" s="156"/>
      <c r="STI16" s="156"/>
      <c r="STJ16" s="156"/>
      <c r="STK16" s="156"/>
      <c r="STL16" s="156"/>
      <c r="STM16" s="156"/>
      <c r="STN16" s="156"/>
      <c r="STO16" s="156"/>
      <c r="STP16" s="156"/>
      <c r="STQ16" s="156"/>
      <c r="STR16" s="156"/>
      <c r="STS16" s="156"/>
      <c r="STT16" s="156"/>
      <c r="STU16" s="156"/>
      <c r="STV16" s="156"/>
      <c r="STW16" s="156"/>
      <c r="STX16" s="156"/>
      <c r="STY16" s="156"/>
      <c r="STZ16" s="156"/>
      <c r="SUA16" s="156"/>
      <c r="SUB16" s="156"/>
      <c r="SUC16" s="156"/>
      <c r="SUD16" s="156"/>
      <c r="SUE16" s="156"/>
      <c r="SUF16" s="156"/>
      <c r="SUG16" s="156"/>
      <c r="SUH16" s="156"/>
      <c r="SUI16" s="156"/>
      <c r="SUJ16" s="156"/>
      <c r="SUK16" s="156"/>
      <c r="SUL16" s="156"/>
      <c r="SUM16" s="156"/>
      <c r="SUN16" s="156"/>
      <c r="SUO16" s="156"/>
      <c r="SUP16" s="156"/>
      <c r="SUQ16" s="156"/>
      <c r="SUR16" s="156"/>
      <c r="SUS16" s="156"/>
      <c r="SUT16" s="156"/>
      <c r="SUU16" s="156"/>
      <c r="SUV16" s="156"/>
      <c r="SUW16" s="156"/>
      <c r="SUX16" s="156"/>
      <c r="SUY16" s="156"/>
      <c r="SUZ16" s="156"/>
      <c r="SVA16" s="156"/>
      <c r="SVB16" s="156"/>
      <c r="SVC16" s="156"/>
      <c r="SVD16" s="156"/>
      <c r="SVE16" s="156"/>
      <c r="SVF16" s="156"/>
      <c r="SVG16" s="156"/>
      <c r="SVH16" s="156"/>
      <c r="SVI16" s="156"/>
      <c r="SVJ16" s="156"/>
      <c r="SVK16" s="156"/>
      <c r="SVL16" s="156"/>
      <c r="SVM16" s="156"/>
      <c r="SVN16" s="156"/>
      <c r="SVO16" s="156"/>
      <c r="SVP16" s="156"/>
      <c r="SVQ16" s="156"/>
      <c r="SVR16" s="156"/>
      <c r="SVS16" s="156"/>
      <c r="SVT16" s="156"/>
      <c r="SVU16" s="156"/>
      <c r="SVV16" s="156"/>
      <c r="SVW16" s="156"/>
      <c r="SVX16" s="156"/>
      <c r="SVY16" s="156"/>
      <c r="SVZ16" s="156"/>
      <c r="SWA16" s="156"/>
      <c r="SWB16" s="156"/>
      <c r="SWC16" s="156"/>
      <c r="SWD16" s="156"/>
      <c r="SWE16" s="156"/>
      <c r="SWF16" s="156"/>
      <c r="SWG16" s="156"/>
      <c r="SWH16" s="156"/>
      <c r="SWI16" s="156"/>
      <c r="SWJ16" s="156"/>
      <c r="SWK16" s="156"/>
      <c r="SWL16" s="156"/>
      <c r="SWM16" s="156"/>
      <c r="SWN16" s="156"/>
      <c r="SWO16" s="156"/>
      <c r="SWP16" s="156"/>
      <c r="SWQ16" s="156"/>
      <c r="SWR16" s="156"/>
      <c r="SWS16" s="156"/>
      <c r="SWT16" s="156"/>
      <c r="SWU16" s="156"/>
      <c r="SWV16" s="156"/>
      <c r="SWW16" s="156"/>
      <c r="SWX16" s="156"/>
      <c r="SWY16" s="156"/>
      <c r="SWZ16" s="156"/>
      <c r="SXA16" s="156"/>
      <c r="SXB16" s="156"/>
      <c r="SXC16" s="156"/>
      <c r="SXD16" s="156"/>
      <c r="SXE16" s="156"/>
      <c r="SXF16" s="156"/>
      <c r="SXG16" s="156"/>
      <c r="SXH16" s="156"/>
      <c r="SXI16" s="156"/>
      <c r="SXJ16" s="156"/>
      <c r="SXK16" s="156"/>
      <c r="SXL16" s="156"/>
      <c r="SXM16" s="156"/>
      <c r="SXN16" s="156"/>
      <c r="SXO16" s="156"/>
      <c r="SXP16" s="156"/>
      <c r="SXQ16" s="156"/>
      <c r="SXR16" s="156"/>
      <c r="SXS16" s="156"/>
      <c r="SXT16" s="156"/>
      <c r="SXU16" s="156"/>
      <c r="SXV16" s="156"/>
      <c r="SXW16" s="156"/>
      <c r="SXX16" s="156"/>
      <c r="SXY16" s="156"/>
      <c r="SXZ16" s="156"/>
      <c r="SYA16" s="156"/>
      <c r="SYB16" s="156"/>
      <c r="SYC16" s="156"/>
      <c r="SYD16" s="156"/>
      <c r="SYE16" s="156"/>
      <c r="SYF16" s="156"/>
      <c r="SYG16" s="156"/>
      <c r="SYH16" s="156"/>
      <c r="SYI16" s="156"/>
      <c r="SYJ16" s="156"/>
      <c r="SYK16" s="156"/>
      <c r="SYL16" s="156"/>
      <c r="SYM16" s="156"/>
      <c r="SYN16" s="156"/>
      <c r="SYO16" s="156"/>
      <c r="SYP16" s="156"/>
      <c r="SYQ16" s="156"/>
      <c r="SYR16" s="156"/>
      <c r="SYS16" s="156"/>
      <c r="SYT16" s="156"/>
      <c r="SYU16" s="156"/>
      <c r="SYV16" s="156"/>
      <c r="SYW16" s="156"/>
      <c r="SYX16" s="156"/>
      <c r="SYY16" s="156"/>
      <c r="SYZ16" s="156"/>
      <c r="SZA16" s="156"/>
      <c r="SZB16" s="156"/>
      <c r="SZC16" s="156"/>
      <c r="SZD16" s="156"/>
      <c r="SZE16" s="156"/>
      <c r="SZF16" s="156"/>
      <c r="SZG16" s="156"/>
      <c r="SZH16" s="156"/>
      <c r="SZI16" s="156"/>
      <c r="SZJ16" s="156"/>
      <c r="SZK16" s="156"/>
      <c r="SZL16" s="156"/>
      <c r="SZM16" s="156"/>
      <c r="SZN16" s="156"/>
      <c r="SZO16" s="156"/>
      <c r="SZP16" s="156"/>
      <c r="SZQ16" s="156"/>
      <c r="SZR16" s="156"/>
      <c r="SZS16" s="156"/>
      <c r="SZT16" s="156"/>
      <c r="SZU16" s="156"/>
      <c r="SZV16" s="156"/>
      <c r="SZW16" s="156"/>
      <c r="SZX16" s="156"/>
      <c r="SZY16" s="156"/>
      <c r="SZZ16" s="156"/>
      <c r="TAA16" s="156"/>
      <c r="TAB16" s="156"/>
      <c r="TAC16" s="156"/>
      <c r="TAD16" s="156"/>
      <c r="TAE16" s="156"/>
      <c r="TAF16" s="156"/>
      <c r="TAG16" s="156"/>
      <c r="TAH16" s="156"/>
      <c r="TAI16" s="156"/>
      <c r="TAJ16" s="156"/>
      <c r="TAK16" s="156"/>
      <c r="TAL16" s="156"/>
      <c r="TAM16" s="156"/>
      <c r="TAN16" s="156"/>
      <c r="TAO16" s="156"/>
      <c r="TAP16" s="156"/>
      <c r="TAQ16" s="156"/>
      <c r="TAR16" s="156"/>
      <c r="TAS16" s="156"/>
      <c r="TAT16" s="156"/>
      <c r="TAU16" s="156"/>
      <c r="TAV16" s="156"/>
      <c r="TAW16" s="156"/>
      <c r="TAX16" s="156"/>
      <c r="TAY16" s="156"/>
      <c r="TAZ16" s="156"/>
      <c r="TBA16" s="156"/>
      <c r="TBB16" s="156"/>
      <c r="TBC16" s="156"/>
      <c r="TBD16" s="156"/>
      <c r="TBE16" s="156"/>
      <c r="TBF16" s="156"/>
      <c r="TBG16" s="156"/>
      <c r="TBH16" s="156"/>
      <c r="TBI16" s="156"/>
      <c r="TBJ16" s="156"/>
      <c r="TBK16" s="156"/>
      <c r="TBL16" s="156"/>
      <c r="TBM16" s="156"/>
      <c r="TBN16" s="156"/>
      <c r="TBO16" s="156"/>
      <c r="TBP16" s="156"/>
      <c r="TBQ16" s="156"/>
      <c r="TBR16" s="156"/>
      <c r="TBS16" s="156"/>
      <c r="TBT16" s="156"/>
      <c r="TBU16" s="156"/>
      <c r="TBV16" s="156"/>
      <c r="TBW16" s="156"/>
      <c r="TBX16" s="156"/>
      <c r="TBY16" s="156"/>
      <c r="TBZ16" s="156"/>
      <c r="TCA16" s="156"/>
      <c r="TCB16" s="156"/>
      <c r="TCC16" s="156"/>
      <c r="TCD16" s="156"/>
      <c r="TCE16" s="156"/>
      <c r="TCF16" s="156"/>
      <c r="TCG16" s="156"/>
      <c r="TCH16" s="156"/>
      <c r="TCI16" s="156"/>
      <c r="TCJ16" s="156"/>
      <c r="TCK16" s="156"/>
      <c r="TCL16" s="156"/>
      <c r="TCM16" s="156"/>
      <c r="TCN16" s="156"/>
      <c r="TCO16" s="156"/>
      <c r="TCP16" s="156"/>
      <c r="TCQ16" s="156"/>
      <c r="TCR16" s="156"/>
      <c r="TCS16" s="156"/>
      <c r="TCT16" s="156"/>
      <c r="TCU16" s="156"/>
      <c r="TCV16" s="156"/>
      <c r="TCW16" s="156"/>
      <c r="TCX16" s="156"/>
      <c r="TCY16" s="156"/>
      <c r="TCZ16" s="156"/>
      <c r="TDA16" s="156"/>
      <c r="TDB16" s="156"/>
      <c r="TDC16" s="156"/>
      <c r="TDD16" s="156"/>
      <c r="TDE16" s="156"/>
      <c r="TDF16" s="156"/>
      <c r="TDG16" s="156"/>
      <c r="TDH16" s="156"/>
      <c r="TDI16" s="156"/>
      <c r="TDJ16" s="156"/>
      <c r="TDK16" s="156"/>
      <c r="TDL16" s="156"/>
      <c r="TDM16" s="156"/>
      <c r="TDN16" s="156"/>
      <c r="TDO16" s="156"/>
      <c r="TDP16" s="156"/>
      <c r="TDQ16" s="156"/>
      <c r="TDR16" s="156"/>
      <c r="TDS16" s="156"/>
      <c r="TDT16" s="156"/>
      <c r="TDU16" s="156"/>
      <c r="TDV16" s="156"/>
      <c r="TDW16" s="156"/>
      <c r="TDX16" s="156"/>
      <c r="TDY16" s="156"/>
      <c r="TDZ16" s="156"/>
      <c r="TEA16" s="156"/>
      <c r="TEB16" s="156"/>
      <c r="TEC16" s="156"/>
      <c r="TED16" s="156"/>
      <c r="TEE16" s="156"/>
      <c r="TEF16" s="156"/>
      <c r="TEG16" s="156"/>
      <c r="TEH16" s="156"/>
      <c r="TEI16" s="156"/>
      <c r="TEJ16" s="156"/>
      <c r="TEK16" s="156"/>
      <c r="TEL16" s="156"/>
      <c r="TEM16" s="156"/>
      <c r="TEN16" s="156"/>
      <c r="TEO16" s="156"/>
      <c r="TEP16" s="156"/>
      <c r="TEQ16" s="156"/>
      <c r="TER16" s="156"/>
      <c r="TES16" s="156"/>
      <c r="TET16" s="156"/>
      <c r="TEU16" s="156"/>
      <c r="TEV16" s="156"/>
      <c r="TEW16" s="156"/>
      <c r="TEX16" s="156"/>
      <c r="TEY16" s="156"/>
      <c r="TEZ16" s="156"/>
      <c r="TFA16" s="156"/>
      <c r="TFB16" s="156"/>
      <c r="TFC16" s="156"/>
      <c r="TFD16" s="156"/>
      <c r="TFE16" s="156"/>
      <c r="TFF16" s="156"/>
      <c r="TFG16" s="156"/>
      <c r="TFH16" s="156"/>
      <c r="TFI16" s="156"/>
      <c r="TFJ16" s="156"/>
      <c r="TFK16" s="156"/>
      <c r="TFL16" s="156"/>
      <c r="TFM16" s="156"/>
      <c r="TFN16" s="156"/>
      <c r="TFO16" s="156"/>
      <c r="TFP16" s="156"/>
      <c r="TFQ16" s="156"/>
      <c r="TFR16" s="156"/>
      <c r="TFS16" s="156"/>
      <c r="TFT16" s="156"/>
      <c r="TFU16" s="156"/>
      <c r="TFV16" s="156"/>
      <c r="TFW16" s="156"/>
      <c r="TFX16" s="156"/>
      <c r="TFY16" s="156"/>
      <c r="TFZ16" s="156"/>
      <c r="TGA16" s="156"/>
      <c r="TGB16" s="156"/>
      <c r="TGC16" s="156"/>
      <c r="TGD16" s="156"/>
      <c r="TGE16" s="156"/>
      <c r="TGF16" s="156"/>
      <c r="TGG16" s="156"/>
      <c r="TGH16" s="156"/>
      <c r="TGI16" s="156"/>
      <c r="TGJ16" s="156"/>
      <c r="TGK16" s="156"/>
      <c r="TGL16" s="156"/>
      <c r="TGM16" s="156"/>
      <c r="TGN16" s="156"/>
      <c r="TGO16" s="156"/>
      <c r="TGP16" s="156"/>
      <c r="TGQ16" s="156"/>
      <c r="TGR16" s="156"/>
      <c r="TGS16" s="156"/>
      <c r="TGT16" s="156"/>
      <c r="TGU16" s="156"/>
      <c r="TGV16" s="156"/>
      <c r="TGW16" s="156"/>
      <c r="TGX16" s="156"/>
      <c r="TGY16" s="156"/>
      <c r="TGZ16" s="156"/>
      <c r="THA16" s="156"/>
      <c r="THB16" s="156"/>
      <c r="THC16" s="156"/>
      <c r="THD16" s="156"/>
      <c r="THE16" s="156"/>
      <c r="THF16" s="156"/>
      <c r="THG16" s="156"/>
      <c r="THH16" s="156"/>
      <c r="THI16" s="156"/>
      <c r="THJ16" s="156"/>
      <c r="THK16" s="156"/>
      <c r="THL16" s="156"/>
      <c r="THM16" s="156"/>
      <c r="THN16" s="156"/>
      <c r="THO16" s="156"/>
      <c r="THP16" s="156"/>
      <c r="THQ16" s="156"/>
      <c r="THR16" s="156"/>
      <c r="THS16" s="156"/>
      <c r="THT16" s="156"/>
      <c r="THU16" s="156"/>
      <c r="THV16" s="156"/>
      <c r="THW16" s="156"/>
      <c r="THX16" s="156"/>
      <c r="THY16" s="156"/>
      <c r="THZ16" s="156"/>
      <c r="TIA16" s="156"/>
      <c r="TIB16" s="156"/>
      <c r="TIC16" s="156"/>
      <c r="TID16" s="156"/>
      <c r="TIE16" s="156"/>
      <c r="TIF16" s="156"/>
      <c r="TIG16" s="156"/>
      <c r="TIH16" s="156"/>
      <c r="TII16" s="156"/>
      <c r="TIJ16" s="156"/>
      <c r="TIK16" s="156"/>
      <c r="TIL16" s="156"/>
      <c r="TIM16" s="156"/>
      <c r="TIN16" s="156"/>
      <c r="TIO16" s="156"/>
      <c r="TIP16" s="156"/>
      <c r="TIQ16" s="156"/>
      <c r="TIR16" s="156"/>
      <c r="TIS16" s="156"/>
      <c r="TIT16" s="156"/>
      <c r="TIU16" s="156"/>
      <c r="TIV16" s="156"/>
      <c r="TIW16" s="156"/>
      <c r="TIX16" s="156"/>
      <c r="TIY16" s="156"/>
      <c r="TIZ16" s="156"/>
      <c r="TJA16" s="156"/>
      <c r="TJB16" s="156"/>
      <c r="TJC16" s="156"/>
      <c r="TJD16" s="156"/>
      <c r="TJE16" s="156"/>
      <c r="TJF16" s="156"/>
      <c r="TJG16" s="156"/>
      <c r="TJH16" s="156"/>
      <c r="TJI16" s="156"/>
      <c r="TJJ16" s="156"/>
      <c r="TJK16" s="156"/>
      <c r="TJL16" s="156"/>
      <c r="TJM16" s="156"/>
      <c r="TJN16" s="156"/>
      <c r="TJO16" s="156"/>
      <c r="TJP16" s="156"/>
      <c r="TJQ16" s="156"/>
      <c r="TJR16" s="156"/>
      <c r="TJS16" s="156"/>
      <c r="TJT16" s="156"/>
      <c r="TJU16" s="156"/>
      <c r="TJV16" s="156"/>
      <c r="TJW16" s="156"/>
      <c r="TJX16" s="156"/>
      <c r="TJY16" s="156"/>
      <c r="TJZ16" s="156"/>
      <c r="TKA16" s="156"/>
      <c r="TKB16" s="156"/>
      <c r="TKC16" s="156"/>
      <c r="TKD16" s="156"/>
      <c r="TKE16" s="156"/>
      <c r="TKF16" s="156"/>
      <c r="TKG16" s="156"/>
      <c r="TKH16" s="156"/>
      <c r="TKI16" s="156"/>
      <c r="TKJ16" s="156"/>
      <c r="TKK16" s="156"/>
      <c r="TKL16" s="156"/>
      <c r="TKM16" s="156"/>
      <c r="TKN16" s="156"/>
      <c r="TKO16" s="156"/>
      <c r="TKP16" s="156"/>
      <c r="TKQ16" s="156"/>
      <c r="TKR16" s="156"/>
      <c r="TKS16" s="156"/>
      <c r="TKT16" s="156"/>
      <c r="TKU16" s="156"/>
      <c r="TKV16" s="156"/>
      <c r="TKW16" s="156"/>
      <c r="TKX16" s="156"/>
      <c r="TKY16" s="156"/>
      <c r="TKZ16" s="156"/>
      <c r="TLA16" s="156"/>
      <c r="TLB16" s="156"/>
      <c r="TLC16" s="156"/>
      <c r="TLD16" s="156"/>
      <c r="TLE16" s="156"/>
      <c r="TLF16" s="156"/>
      <c r="TLG16" s="156"/>
      <c r="TLH16" s="156"/>
      <c r="TLI16" s="156"/>
      <c r="TLJ16" s="156"/>
      <c r="TLK16" s="156"/>
      <c r="TLL16" s="156"/>
      <c r="TLM16" s="156"/>
      <c r="TLN16" s="156"/>
      <c r="TLO16" s="156"/>
      <c r="TLP16" s="156"/>
      <c r="TLQ16" s="156"/>
      <c r="TLR16" s="156"/>
      <c r="TLS16" s="156"/>
      <c r="TLT16" s="156"/>
      <c r="TLU16" s="156"/>
      <c r="TLV16" s="156"/>
      <c r="TLW16" s="156"/>
      <c r="TLX16" s="156"/>
      <c r="TLY16" s="156"/>
      <c r="TLZ16" s="156"/>
      <c r="TMA16" s="156"/>
      <c r="TMB16" s="156"/>
      <c r="TMC16" s="156"/>
      <c r="TMD16" s="156"/>
      <c r="TME16" s="156"/>
      <c r="TMF16" s="156"/>
      <c r="TMG16" s="156"/>
      <c r="TMH16" s="156"/>
      <c r="TMI16" s="156"/>
      <c r="TMJ16" s="156"/>
      <c r="TMK16" s="156"/>
      <c r="TML16" s="156"/>
      <c r="TMM16" s="156"/>
      <c r="TMN16" s="156"/>
      <c r="TMO16" s="156"/>
      <c r="TMP16" s="156"/>
      <c r="TMQ16" s="156"/>
      <c r="TMR16" s="156"/>
      <c r="TMS16" s="156"/>
      <c r="TMT16" s="156"/>
      <c r="TMU16" s="156"/>
      <c r="TMV16" s="156"/>
      <c r="TMW16" s="156"/>
      <c r="TMX16" s="156"/>
      <c r="TMY16" s="156"/>
      <c r="TMZ16" s="156"/>
      <c r="TNA16" s="156"/>
      <c r="TNB16" s="156"/>
      <c r="TNC16" s="156"/>
      <c r="TND16" s="156"/>
      <c r="TNE16" s="156"/>
      <c r="TNF16" s="156"/>
      <c r="TNG16" s="156"/>
      <c r="TNH16" s="156"/>
      <c r="TNI16" s="156"/>
      <c r="TNJ16" s="156"/>
      <c r="TNK16" s="156"/>
      <c r="TNL16" s="156"/>
      <c r="TNM16" s="156"/>
      <c r="TNN16" s="156"/>
      <c r="TNO16" s="156"/>
      <c r="TNP16" s="156"/>
      <c r="TNQ16" s="156"/>
      <c r="TNR16" s="156"/>
      <c r="TNS16" s="156"/>
      <c r="TNT16" s="156"/>
      <c r="TNU16" s="156"/>
      <c r="TNV16" s="156"/>
      <c r="TNW16" s="156"/>
      <c r="TNX16" s="156"/>
      <c r="TNY16" s="156"/>
      <c r="TNZ16" s="156"/>
      <c r="TOA16" s="156"/>
      <c r="TOB16" s="156"/>
      <c r="TOC16" s="156"/>
      <c r="TOD16" s="156"/>
      <c r="TOE16" s="156"/>
      <c r="TOF16" s="156"/>
      <c r="TOG16" s="156"/>
      <c r="TOH16" s="156"/>
      <c r="TOI16" s="156"/>
      <c r="TOJ16" s="156"/>
      <c r="TOK16" s="156"/>
      <c r="TOL16" s="156"/>
      <c r="TOM16" s="156"/>
      <c r="TON16" s="156"/>
      <c r="TOO16" s="156"/>
      <c r="TOP16" s="156"/>
      <c r="TOQ16" s="156"/>
      <c r="TOR16" s="156"/>
      <c r="TOS16" s="156"/>
      <c r="TOT16" s="156"/>
      <c r="TOU16" s="156"/>
      <c r="TOV16" s="156"/>
      <c r="TOW16" s="156"/>
      <c r="TOX16" s="156"/>
      <c r="TOY16" s="156"/>
      <c r="TOZ16" s="156"/>
      <c r="TPA16" s="156"/>
      <c r="TPB16" s="156"/>
      <c r="TPC16" s="156"/>
      <c r="TPD16" s="156"/>
      <c r="TPE16" s="156"/>
      <c r="TPF16" s="156"/>
      <c r="TPG16" s="156"/>
      <c r="TPH16" s="156"/>
      <c r="TPI16" s="156"/>
      <c r="TPJ16" s="156"/>
      <c r="TPK16" s="156"/>
      <c r="TPL16" s="156"/>
      <c r="TPM16" s="156"/>
      <c r="TPN16" s="156"/>
      <c r="TPO16" s="156"/>
      <c r="TPP16" s="156"/>
      <c r="TPQ16" s="156"/>
      <c r="TPR16" s="156"/>
      <c r="TPS16" s="156"/>
      <c r="TPT16" s="156"/>
      <c r="TPU16" s="156"/>
      <c r="TPV16" s="156"/>
      <c r="TPW16" s="156"/>
      <c r="TPX16" s="156"/>
      <c r="TPY16" s="156"/>
      <c r="TPZ16" s="156"/>
      <c r="TQA16" s="156"/>
      <c r="TQB16" s="156"/>
      <c r="TQC16" s="156"/>
      <c r="TQD16" s="156"/>
      <c r="TQE16" s="156"/>
      <c r="TQF16" s="156"/>
      <c r="TQG16" s="156"/>
      <c r="TQH16" s="156"/>
      <c r="TQI16" s="156"/>
      <c r="TQJ16" s="156"/>
      <c r="TQK16" s="156"/>
      <c r="TQL16" s="156"/>
      <c r="TQM16" s="156"/>
      <c r="TQN16" s="156"/>
      <c r="TQO16" s="156"/>
      <c r="TQP16" s="156"/>
      <c r="TQQ16" s="156"/>
      <c r="TQR16" s="156"/>
      <c r="TQS16" s="156"/>
      <c r="TQT16" s="156"/>
      <c r="TQU16" s="156"/>
      <c r="TQV16" s="156"/>
      <c r="TQW16" s="156"/>
      <c r="TQX16" s="156"/>
      <c r="TQY16" s="156"/>
      <c r="TQZ16" s="156"/>
      <c r="TRA16" s="156"/>
      <c r="TRB16" s="156"/>
      <c r="TRC16" s="156"/>
      <c r="TRD16" s="156"/>
      <c r="TRE16" s="156"/>
      <c r="TRF16" s="156"/>
      <c r="TRG16" s="156"/>
      <c r="TRH16" s="156"/>
      <c r="TRI16" s="156"/>
      <c r="TRJ16" s="156"/>
      <c r="TRK16" s="156"/>
      <c r="TRL16" s="156"/>
      <c r="TRM16" s="156"/>
      <c r="TRN16" s="156"/>
      <c r="TRO16" s="156"/>
      <c r="TRP16" s="156"/>
      <c r="TRQ16" s="156"/>
      <c r="TRR16" s="156"/>
      <c r="TRS16" s="156"/>
      <c r="TRT16" s="156"/>
      <c r="TRU16" s="156"/>
      <c r="TRV16" s="156"/>
      <c r="TRW16" s="156"/>
      <c r="TRX16" s="156"/>
      <c r="TRY16" s="156"/>
      <c r="TRZ16" s="156"/>
      <c r="TSA16" s="156"/>
      <c r="TSB16" s="156"/>
      <c r="TSC16" s="156"/>
      <c r="TSD16" s="156"/>
      <c r="TSE16" s="156"/>
      <c r="TSF16" s="156"/>
      <c r="TSG16" s="156"/>
      <c r="TSH16" s="156"/>
      <c r="TSI16" s="156"/>
      <c r="TSJ16" s="156"/>
      <c r="TSK16" s="156"/>
      <c r="TSL16" s="156"/>
      <c r="TSM16" s="156"/>
      <c r="TSN16" s="156"/>
      <c r="TSO16" s="156"/>
      <c r="TSP16" s="156"/>
      <c r="TSQ16" s="156"/>
      <c r="TSR16" s="156"/>
      <c r="TSS16" s="156"/>
      <c r="TST16" s="156"/>
      <c r="TSU16" s="156"/>
      <c r="TSV16" s="156"/>
      <c r="TSW16" s="156"/>
      <c r="TSX16" s="156"/>
      <c r="TSY16" s="156"/>
      <c r="TSZ16" s="156"/>
      <c r="TTA16" s="156"/>
      <c r="TTB16" s="156"/>
      <c r="TTC16" s="156"/>
      <c r="TTD16" s="156"/>
      <c r="TTE16" s="156"/>
      <c r="TTF16" s="156"/>
      <c r="TTG16" s="156"/>
      <c r="TTH16" s="156"/>
      <c r="TTI16" s="156"/>
      <c r="TTJ16" s="156"/>
      <c r="TTK16" s="156"/>
      <c r="TTL16" s="156"/>
      <c r="TTM16" s="156"/>
      <c r="TTN16" s="156"/>
      <c r="TTO16" s="156"/>
      <c r="TTP16" s="156"/>
      <c r="TTQ16" s="156"/>
      <c r="TTR16" s="156"/>
      <c r="TTS16" s="156"/>
      <c r="TTT16" s="156"/>
      <c r="TTU16" s="156"/>
      <c r="TTV16" s="156"/>
      <c r="TTW16" s="156"/>
      <c r="TTX16" s="156"/>
      <c r="TTY16" s="156"/>
      <c r="TTZ16" s="156"/>
      <c r="TUA16" s="156"/>
      <c r="TUB16" s="156"/>
      <c r="TUC16" s="156"/>
      <c r="TUD16" s="156"/>
      <c r="TUE16" s="156"/>
      <c r="TUF16" s="156"/>
      <c r="TUG16" s="156"/>
      <c r="TUH16" s="156"/>
      <c r="TUI16" s="156"/>
      <c r="TUJ16" s="156"/>
      <c r="TUK16" s="156"/>
      <c r="TUL16" s="156"/>
      <c r="TUM16" s="156"/>
      <c r="TUN16" s="156"/>
      <c r="TUO16" s="156"/>
      <c r="TUP16" s="156"/>
      <c r="TUQ16" s="156"/>
      <c r="TUR16" s="156"/>
      <c r="TUS16" s="156"/>
      <c r="TUT16" s="156"/>
      <c r="TUU16" s="156"/>
      <c r="TUV16" s="156"/>
      <c r="TUW16" s="156"/>
      <c r="TUX16" s="156"/>
      <c r="TUY16" s="156"/>
      <c r="TUZ16" s="156"/>
      <c r="TVA16" s="156"/>
      <c r="TVB16" s="156"/>
      <c r="TVC16" s="156"/>
      <c r="TVD16" s="156"/>
      <c r="TVE16" s="156"/>
      <c r="TVF16" s="156"/>
      <c r="TVG16" s="156"/>
      <c r="TVH16" s="156"/>
      <c r="TVI16" s="156"/>
      <c r="TVJ16" s="156"/>
      <c r="TVK16" s="156"/>
      <c r="TVL16" s="156"/>
      <c r="TVM16" s="156"/>
      <c r="TVN16" s="156"/>
      <c r="TVO16" s="156"/>
      <c r="TVP16" s="156"/>
      <c r="TVQ16" s="156"/>
      <c r="TVR16" s="156"/>
      <c r="TVS16" s="156"/>
      <c r="TVT16" s="156"/>
      <c r="TVU16" s="156"/>
      <c r="TVV16" s="156"/>
      <c r="TVW16" s="156"/>
      <c r="TVX16" s="156"/>
      <c r="TVY16" s="156"/>
      <c r="TVZ16" s="156"/>
      <c r="TWA16" s="156"/>
      <c r="TWB16" s="156"/>
      <c r="TWC16" s="156"/>
      <c r="TWD16" s="156"/>
      <c r="TWE16" s="156"/>
      <c r="TWF16" s="156"/>
      <c r="TWG16" s="156"/>
      <c r="TWH16" s="156"/>
      <c r="TWI16" s="156"/>
      <c r="TWJ16" s="156"/>
      <c r="TWK16" s="156"/>
      <c r="TWL16" s="156"/>
      <c r="TWM16" s="156"/>
      <c r="TWN16" s="156"/>
      <c r="TWO16" s="156"/>
      <c r="TWP16" s="156"/>
      <c r="TWQ16" s="156"/>
      <c r="TWR16" s="156"/>
      <c r="TWS16" s="156"/>
      <c r="TWT16" s="156"/>
      <c r="TWU16" s="156"/>
      <c r="TWV16" s="156"/>
      <c r="TWW16" s="156"/>
      <c r="TWX16" s="156"/>
      <c r="TWY16" s="156"/>
      <c r="TWZ16" s="156"/>
      <c r="TXA16" s="156"/>
      <c r="TXB16" s="156"/>
      <c r="TXC16" s="156"/>
      <c r="TXD16" s="156"/>
      <c r="TXE16" s="156"/>
      <c r="TXF16" s="156"/>
      <c r="TXG16" s="156"/>
      <c r="TXH16" s="156"/>
      <c r="TXI16" s="156"/>
      <c r="TXJ16" s="156"/>
      <c r="TXK16" s="156"/>
      <c r="TXL16" s="156"/>
      <c r="TXM16" s="156"/>
      <c r="TXN16" s="156"/>
      <c r="TXO16" s="156"/>
      <c r="TXP16" s="156"/>
      <c r="TXQ16" s="156"/>
      <c r="TXR16" s="156"/>
      <c r="TXS16" s="156"/>
      <c r="TXT16" s="156"/>
      <c r="TXU16" s="156"/>
      <c r="TXV16" s="156"/>
      <c r="TXW16" s="156"/>
      <c r="TXX16" s="156"/>
      <c r="TXY16" s="156"/>
      <c r="TXZ16" s="156"/>
      <c r="TYA16" s="156"/>
      <c r="TYB16" s="156"/>
      <c r="TYC16" s="156"/>
      <c r="TYD16" s="156"/>
      <c r="TYE16" s="156"/>
      <c r="TYF16" s="156"/>
      <c r="TYG16" s="156"/>
      <c r="TYH16" s="156"/>
      <c r="TYI16" s="156"/>
      <c r="TYJ16" s="156"/>
      <c r="TYK16" s="156"/>
      <c r="TYL16" s="156"/>
      <c r="TYM16" s="156"/>
      <c r="TYN16" s="156"/>
      <c r="TYO16" s="156"/>
      <c r="TYP16" s="156"/>
      <c r="TYQ16" s="156"/>
      <c r="TYR16" s="156"/>
      <c r="TYS16" s="156"/>
      <c r="TYT16" s="156"/>
      <c r="TYU16" s="156"/>
      <c r="TYV16" s="156"/>
      <c r="TYW16" s="156"/>
      <c r="TYX16" s="156"/>
      <c r="TYY16" s="156"/>
      <c r="TYZ16" s="156"/>
      <c r="TZA16" s="156"/>
      <c r="TZB16" s="156"/>
      <c r="TZC16" s="156"/>
      <c r="TZD16" s="156"/>
      <c r="TZE16" s="156"/>
      <c r="TZF16" s="156"/>
      <c r="TZG16" s="156"/>
      <c r="TZH16" s="156"/>
      <c r="TZI16" s="156"/>
      <c r="TZJ16" s="156"/>
      <c r="TZK16" s="156"/>
      <c r="TZL16" s="156"/>
      <c r="TZM16" s="156"/>
      <c r="TZN16" s="156"/>
      <c r="TZO16" s="156"/>
      <c r="TZP16" s="156"/>
      <c r="TZQ16" s="156"/>
      <c r="TZR16" s="156"/>
      <c r="TZS16" s="156"/>
      <c r="TZT16" s="156"/>
      <c r="TZU16" s="156"/>
      <c r="TZV16" s="156"/>
      <c r="TZW16" s="156"/>
      <c r="TZX16" s="156"/>
      <c r="TZY16" s="156"/>
      <c r="TZZ16" s="156"/>
      <c r="UAA16" s="156"/>
      <c r="UAB16" s="156"/>
      <c r="UAC16" s="156"/>
      <c r="UAD16" s="156"/>
      <c r="UAE16" s="156"/>
      <c r="UAF16" s="156"/>
      <c r="UAG16" s="156"/>
      <c r="UAH16" s="156"/>
      <c r="UAI16" s="156"/>
      <c r="UAJ16" s="156"/>
      <c r="UAK16" s="156"/>
      <c r="UAL16" s="156"/>
      <c r="UAM16" s="156"/>
      <c r="UAN16" s="156"/>
      <c r="UAO16" s="156"/>
      <c r="UAP16" s="156"/>
      <c r="UAQ16" s="156"/>
      <c r="UAR16" s="156"/>
      <c r="UAS16" s="156"/>
      <c r="UAT16" s="156"/>
      <c r="UAU16" s="156"/>
      <c r="UAV16" s="156"/>
      <c r="UAW16" s="156"/>
      <c r="UAX16" s="156"/>
      <c r="UAY16" s="156"/>
      <c r="UAZ16" s="156"/>
      <c r="UBA16" s="156"/>
      <c r="UBB16" s="156"/>
      <c r="UBC16" s="156"/>
      <c r="UBD16" s="156"/>
      <c r="UBE16" s="156"/>
      <c r="UBF16" s="156"/>
      <c r="UBG16" s="156"/>
      <c r="UBH16" s="156"/>
      <c r="UBI16" s="156"/>
      <c r="UBJ16" s="156"/>
      <c r="UBK16" s="156"/>
      <c r="UBL16" s="156"/>
      <c r="UBM16" s="156"/>
      <c r="UBN16" s="156"/>
      <c r="UBO16" s="156"/>
      <c r="UBP16" s="156"/>
      <c r="UBQ16" s="156"/>
      <c r="UBR16" s="156"/>
      <c r="UBS16" s="156"/>
      <c r="UBT16" s="156"/>
      <c r="UBU16" s="156"/>
      <c r="UBV16" s="156"/>
      <c r="UBW16" s="156"/>
      <c r="UBX16" s="156"/>
      <c r="UBY16" s="156"/>
      <c r="UBZ16" s="156"/>
      <c r="UCA16" s="156"/>
      <c r="UCB16" s="156"/>
      <c r="UCC16" s="156"/>
      <c r="UCD16" s="156"/>
      <c r="UCE16" s="156"/>
      <c r="UCF16" s="156"/>
      <c r="UCG16" s="156"/>
      <c r="UCH16" s="156"/>
      <c r="UCI16" s="156"/>
      <c r="UCJ16" s="156"/>
      <c r="UCK16" s="156"/>
      <c r="UCL16" s="156"/>
      <c r="UCM16" s="156"/>
      <c r="UCN16" s="156"/>
      <c r="UCO16" s="156"/>
      <c r="UCP16" s="156"/>
      <c r="UCQ16" s="156"/>
      <c r="UCR16" s="156"/>
      <c r="UCS16" s="156"/>
      <c r="UCT16" s="156"/>
      <c r="UCU16" s="156"/>
      <c r="UCV16" s="156"/>
      <c r="UCW16" s="156"/>
      <c r="UCX16" s="156"/>
      <c r="UCY16" s="156"/>
      <c r="UCZ16" s="156"/>
      <c r="UDA16" s="156"/>
      <c r="UDB16" s="156"/>
      <c r="UDC16" s="156"/>
      <c r="UDD16" s="156"/>
      <c r="UDE16" s="156"/>
      <c r="UDF16" s="156"/>
      <c r="UDG16" s="156"/>
      <c r="UDH16" s="156"/>
      <c r="UDI16" s="156"/>
      <c r="UDJ16" s="156"/>
      <c r="UDK16" s="156"/>
      <c r="UDL16" s="156"/>
      <c r="UDM16" s="156"/>
      <c r="UDN16" s="156"/>
      <c r="UDO16" s="156"/>
      <c r="UDP16" s="156"/>
      <c r="UDQ16" s="156"/>
      <c r="UDR16" s="156"/>
      <c r="UDS16" s="156"/>
      <c r="UDT16" s="156"/>
      <c r="UDU16" s="156"/>
      <c r="UDV16" s="156"/>
      <c r="UDW16" s="156"/>
      <c r="UDX16" s="156"/>
      <c r="UDY16" s="156"/>
      <c r="UDZ16" s="156"/>
      <c r="UEA16" s="156"/>
      <c r="UEB16" s="156"/>
      <c r="UEC16" s="156"/>
      <c r="UED16" s="156"/>
      <c r="UEE16" s="156"/>
      <c r="UEF16" s="156"/>
      <c r="UEG16" s="156"/>
      <c r="UEH16" s="156"/>
      <c r="UEI16" s="156"/>
      <c r="UEJ16" s="156"/>
      <c r="UEK16" s="156"/>
      <c r="UEL16" s="156"/>
      <c r="UEM16" s="156"/>
      <c r="UEN16" s="156"/>
      <c r="UEO16" s="156"/>
      <c r="UEP16" s="156"/>
      <c r="UEQ16" s="156"/>
      <c r="UER16" s="156"/>
      <c r="UES16" s="156"/>
      <c r="UET16" s="156"/>
      <c r="UEU16" s="156"/>
      <c r="UEV16" s="156"/>
      <c r="UEW16" s="156"/>
      <c r="UEX16" s="156"/>
      <c r="UEY16" s="156"/>
      <c r="UEZ16" s="156"/>
      <c r="UFA16" s="156"/>
      <c r="UFB16" s="156"/>
      <c r="UFC16" s="156"/>
      <c r="UFD16" s="156"/>
      <c r="UFE16" s="156"/>
      <c r="UFF16" s="156"/>
      <c r="UFG16" s="156"/>
      <c r="UFH16" s="156"/>
      <c r="UFI16" s="156"/>
      <c r="UFJ16" s="156"/>
      <c r="UFK16" s="156"/>
      <c r="UFL16" s="156"/>
      <c r="UFM16" s="156"/>
      <c r="UFN16" s="156"/>
      <c r="UFO16" s="156"/>
      <c r="UFP16" s="156"/>
      <c r="UFQ16" s="156"/>
      <c r="UFR16" s="156"/>
      <c r="UFS16" s="156"/>
      <c r="UFT16" s="156"/>
      <c r="UFU16" s="156"/>
      <c r="UFV16" s="156"/>
      <c r="UFW16" s="156"/>
      <c r="UFX16" s="156"/>
      <c r="UFY16" s="156"/>
      <c r="UFZ16" s="156"/>
      <c r="UGA16" s="156"/>
      <c r="UGB16" s="156"/>
      <c r="UGC16" s="156"/>
      <c r="UGD16" s="156"/>
      <c r="UGE16" s="156"/>
      <c r="UGF16" s="156"/>
      <c r="UGG16" s="156"/>
      <c r="UGH16" s="156"/>
      <c r="UGI16" s="156"/>
      <c r="UGJ16" s="156"/>
      <c r="UGK16" s="156"/>
      <c r="UGL16" s="156"/>
      <c r="UGM16" s="156"/>
      <c r="UGN16" s="156"/>
      <c r="UGO16" s="156"/>
      <c r="UGP16" s="156"/>
      <c r="UGQ16" s="156"/>
      <c r="UGR16" s="156"/>
      <c r="UGS16" s="156"/>
      <c r="UGT16" s="156"/>
      <c r="UGU16" s="156"/>
      <c r="UGV16" s="156"/>
      <c r="UGW16" s="156"/>
      <c r="UGX16" s="156"/>
      <c r="UGY16" s="156"/>
      <c r="UGZ16" s="156"/>
      <c r="UHA16" s="156"/>
      <c r="UHB16" s="156"/>
      <c r="UHC16" s="156"/>
      <c r="UHD16" s="156"/>
      <c r="UHE16" s="156"/>
      <c r="UHF16" s="156"/>
      <c r="UHG16" s="156"/>
      <c r="UHH16" s="156"/>
      <c r="UHI16" s="156"/>
      <c r="UHJ16" s="156"/>
      <c r="UHK16" s="156"/>
      <c r="UHL16" s="156"/>
      <c r="UHM16" s="156"/>
      <c r="UHN16" s="156"/>
      <c r="UHO16" s="156"/>
      <c r="UHP16" s="156"/>
      <c r="UHQ16" s="156"/>
      <c r="UHR16" s="156"/>
      <c r="UHS16" s="156"/>
      <c r="UHT16" s="156"/>
      <c r="UHU16" s="156"/>
      <c r="UHV16" s="156"/>
      <c r="UHW16" s="156"/>
      <c r="UHX16" s="156"/>
      <c r="UHY16" s="156"/>
      <c r="UHZ16" s="156"/>
      <c r="UIA16" s="156"/>
      <c r="UIB16" s="156"/>
      <c r="UIC16" s="156"/>
      <c r="UID16" s="156"/>
      <c r="UIE16" s="156"/>
      <c r="UIF16" s="156"/>
      <c r="UIG16" s="156"/>
      <c r="UIH16" s="156"/>
      <c r="UII16" s="156"/>
      <c r="UIJ16" s="156"/>
      <c r="UIK16" s="156"/>
      <c r="UIL16" s="156"/>
      <c r="UIM16" s="156"/>
      <c r="UIN16" s="156"/>
      <c r="UIO16" s="156"/>
      <c r="UIP16" s="156"/>
      <c r="UIQ16" s="156"/>
      <c r="UIR16" s="156"/>
      <c r="UIS16" s="156"/>
      <c r="UIT16" s="156"/>
      <c r="UIU16" s="156"/>
      <c r="UIV16" s="156"/>
      <c r="UIW16" s="156"/>
      <c r="UIX16" s="156"/>
      <c r="UIY16" s="156"/>
      <c r="UIZ16" s="156"/>
      <c r="UJA16" s="156"/>
      <c r="UJB16" s="156"/>
      <c r="UJC16" s="156"/>
      <c r="UJD16" s="156"/>
      <c r="UJE16" s="156"/>
      <c r="UJF16" s="156"/>
      <c r="UJG16" s="156"/>
      <c r="UJH16" s="156"/>
      <c r="UJI16" s="156"/>
      <c r="UJJ16" s="156"/>
      <c r="UJK16" s="156"/>
      <c r="UJL16" s="156"/>
      <c r="UJM16" s="156"/>
      <c r="UJN16" s="156"/>
      <c r="UJO16" s="156"/>
      <c r="UJP16" s="156"/>
      <c r="UJQ16" s="156"/>
      <c r="UJR16" s="156"/>
      <c r="UJS16" s="156"/>
      <c r="UJT16" s="156"/>
      <c r="UJU16" s="156"/>
      <c r="UJV16" s="156"/>
      <c r="UJW16" s="156"/>
      <c r="UJX16" s="156"/>
      <c r="UJY16" s="156"/>
      <c r="UJZ16" s="156"/>
      <c r="UKA16" s="156"/>
      <c r="UKB16" s="156"/>
      <c r="UKC16" s="156"/>
      <c r="UKD16" s="156"/>
      <c r="UKE16" s="156"/>
      <c r="UKF16" s="156"/>
      <c r="UKG16" s="156"/>
      <c r="UKH16" s="156"/>
      <c r="UKI16" s="156"/>
      <c r="UKJ16" s="156"/>
      <c r="UKK16" s="156"/>
      <c r="UKL16" s="156"/>
      <c r="UKM16" s="156"/>
      <c r="UKN16" s="156"/>
      <c r="UKO16" s="156"/>
      <c r="UKP16" s="156"/>
      <c r="UKQ16" s="156"/>
      <c r="UKR16" s="156"/>
      <c r="UKS16" s="156"/>
      <c r="UKT16" s="156"/>
      <c r="UKU16" s="156"/>
      <c r="UKV16" s="156"/>
      <c r="UKW16" s="156"/>
      <c r="UKX16" s="156"/>
      <c r="UKY16" s="156"/>
      <c r="UKZ16" s="156"/>
      <c r="ULA16" s="156"/>
      <c r="ULB16" s="156"/>
      <c r="ULC16" s="156"/>
      <c r="ULD16" s="156"/>
      <c r="ULE16" s="156"/>
      <c r="ULF16" s="156"/>
      <c r="ULG16" s="156"/>
      <c r="ULH16" s="156"/>
      <c r="ULI16" s="156"/>
      <c r="ULJ16" s="156"/>
      <c r="ULK16" s="156"/>
      <c r="ULL16" s="156"/>
      <c r="ULM16" s="156"/>
      <c r="ULN16" s="156"/>
      <c r="ULO16" s="156"/>
      <c r="ULP16" s="156"/>
      <c r="ULQ16" s="156"/>
      <c r="ULR16" s="156"/>
      <c r="ULS16" s="156"/>
      <c r="ULT16" s="156"/>
      <c r="ULU16" s="156"/>
      <c r="ULV16" s="156"/>
      <c r="ULW16" s="156"/>
      <c r="ULX16" s="156"/>
      <c r="ULY16" s="156"/>
      <c r="ULZ16" s="156"/>
      <c r="UMA16" s="156"/>
      <c r="UMB16" s="156"/>
      <c r="UMC16" s="156"/>
      <c r="UMD16" s="156"/>
      <c r="UME16" s="156"/>
      <c r="UMF16" s="156"/>
      <c r="UMG16" s="156"/>
      <c r="UMH16" s="156"/>
      <c r="UMI16" s="156"/>
      <c r="UMJ16" s="156"/>
      <c r="UMK16" s="156"/>
      <c r="UML16" s="156"/>
      <c r="UMM16" s="156"/>
      <c r="UMN16" s="156"/>
      <c r="UMO16" s="156"/>
      <c r="UMP16" s="156"/>
      <c r="UMQ16" s="156"/>
      <c r="UMR16" s="156"/>
      <c r="UMS16" s="156"/>
      <c r="UMT16" s="156"/>
      <c r="UMU16" s="156"/>
      <c r="UMV16" s="156"/>
      <c r="UMW16" s="156"/>
      <c r="UMX16" s="156"/>
      <c r="UMY16" s="156"/>
      <c r="UMZ16" s="156"/>
      <c r="UNA16" s="156"/>
      <c r="UNB16" s="156"/>
      <c r="UNC16" s="156"/>
      <c r="UND16" s="156"/>
      <c r="UNE16" s="156"/>
      <c r="UNF16" s="156"/>
      <c r="UNG16" s="156"/>
      <c r="UNH16" s="156"/>
      <c r="UNI16" s="156"/>
      <c r="UNJ16" s="156"/>
      <c r="UNK16" s="156"/>
      <c r="UNL16" s="156"/>
      <c r="UNM16" s="156"/>
      <c r="UNN16" s="156"/>
      <c r="UNO16" s="156"/>
      <c r="UNP16" s="156"/>
      <c r="UNQ16" s="156"/>
      <c r="UNR16" s="156"/>
      <c r="UNS16" s="156"/>
      <c r="UNT16" s="156"/>
      <c r="UNU16" s="156"/>
      <c r="UNV16" s="156"/>
      <c r="UNW16" s="156"/>
      <c r="UNX16" s="156"/>
      <c r="UNY16" s="156"/>
      <c r="UNZ16" s="156"/>
      <c r="UOA16" s="156"/>
      <c r="UOB16" s="156"/>
      <c r="UOC16" s="156"/>
      <c r="UOD16" s="156"/>
      <c r="UOE16" s="156"/>
      <c r="UOF16" s="156"/>
      <c r="UOG16" s="156"/>
      <c r="UOH16" s="156"/>
      <c r="UOI16" s="156"/>
      <c r="UOJ16" s="156"/>
      <c r="UOK16" s="156"/>
      <c r="UOL16" s="156"/>
      <c r="UOM16" s="156"/>
      <c r="UON16" s="156"/>
      <c r="UOO16" s="156"/>
      <c r="UOP16" s="156"/>
      <c r="UOQ16" s="156"/>
      <c r="UOR16" s="156"/>
      <c r="UOS16" s="156"/>
      <c r="UOT16" s="156"/>
      <c r="UOU16" s="156"/>
      <c r="UOV16" s="156"/>
      <c r="UOW16" s="156"/>
      <c r="UOX16" s="156"/>
      <c r="UOY16" s="156"/>
      <c r="UOZ16" s="156"/>
      <c r="UPA16" s="156"/>
      <c r="UPB16" s="156"/>
      <c r="UPC16" s="156"/>
      <c r="UPD16" s="156"/>
      <c r="UPE16" s="156"/>
      <c r="UPF16" s="156"/>
      <c r="UPG16" s="156"/>
      <c r="UPH16" s="156"/>
      <c r="UPI16" s="156"/>
      <c r="UPJ16" s="156"/>
      <c r="UPK16" s="156"/>
      <c r="UPL16" s="156"/>
      <c r="UPM16" s="156"/>
      <c r="UPN16" s="156"/>
      <c r="UPO16" s="156"/>
      <c r="UPP16" s="156"/>
      <c r="UPQ16" s="156"/>
      <c r="UPR16" s="156"/>
      <c r="UPS16" s="156"/>
      <c r="UPT16" s="156"/>
      <c r="UPU16" s="156"/>
      <c r="UPV16" s="156"/>
      <c r="UPW16" s="156"/>
      <c r="UPX16" s="156"/>
      <c r="UPY16" s="156"/>
      <c r="UPZ16" s="156"/>
      <c r="UQA16" s="156"/>
      <c r="UQB16" s="156"/>
      <c r="UQC16" s="156"/>
      <c r="UQD16" s="156"/>
      <c r="UQE16" s="156"/>
      <c r="UQF16" s="156"/>
      <c r="UQG16" s="156"/>
      <c r="UQH16" s="156"/>
      <c r="UQI16" s="156"/>
      <c r="UQJ16" s="156"/>
      <c r="UQK16" s="156"/>
      <c r="UQL16" s="156"/>
      <c r="UQM16" s="156"/>
      <c r="UQN16" s="156"/>
      <c r="UQO16" s="156"/>
      <c r="UQP16" s="156"/>
      <c r="UQQ16" s="156"/>
      <c r="UQR16" s="156"/>
      <c r="UQS16" s="156"/>
      <c r="UQT16" s="156"/>
      <c r="UQU16" s="156"/>
      <c r="UQV16" s="156"/>
      <c r="UQW16" s="156"/>
      <c r="UQX16" s="156"/>
      <c r="UQY16" s="156"/>
      <c r="UQZ16" s="156"/>
      <c r="URA16" s="156"/>
      <c r="URB16" s="156"/>
      <c r="URC16" s="156"/>
      <c r="URD16" s="156"/>
      <c r="URE16" s="156"/>
      <c r="URF16" s="156"/>
      <c r="URG16" s="156"/>
      <c r="URH16" s="156"/>
      <c r="URI16" s="156"/>
      <c r="URJ16" s="156"/>
      <c r="URK16" s="156"/>
      <c r="URL16" s="156"/>
      <c r="URM16" s="156"/>
      <c r="URN16" s="156"/>
      <c r="URO16" s="156"/>
      <c r="URP16" s="156"/>
      <c r="URQ16" s="156"/>
      <c r="URR16" s="156"/>
      <c r="URS16" s="156"/>
      <c r="URT16" s="156"/>
      <c r="URU16" s="156"/>
      <c r="URV16" s="156"/>
      <c r="URW16" s="156"/>
      <c r="URX16" s="156"/>
      <c r="URY16" s="156"/>
      <c r="URZ16" s="156"/>
      <c r="USA16" s="156"/>
      <c r="USB16" s="156"/>
      <c r="USC16" s="156"/>
      <c r="USD16" s="156"/>
      <c r="USE16" s="156"/>
      <c r="USF16" s="156"/>
      <c r="USG16" s="156"/>
      <c r="USH16" s="156"/>
      <c r="USI16" s="156"/>
      <c r="USJ16" s="156"/>
      <c r="USK16" s="156"/>
      <c r="USL16" s="156"/>
      <c r="USM16" s="156"/>
      <c r="USN16" s="156"/>
      <c r="USO16" s="156"/>
      <c r="USP16" s="156"/>
      <c r="USQ16" s="156"/>
      <c r="USR16" s="156"/>
      <c r="USS16" s="156"/>
      <c r="UST16" s="156"/>
      <c r="USU16" s="156"/>
      <c r="USV16" s="156"/>
      <c r="USW16" s="156"/>
      <c r="USX16" s="156"/>
      <c r="USY16" s="156"/>
      <c r="USZ16" s="156"/>
      <c r="UTA16" s="156"/>
      <c r="UTB16" s="156"/>
      <c r="UTC16" s="156"/>
      <c r="UTD16" s="156"/>
      <c r="UTE16" s="156"/>
      <c r="UTF16" s="156"/>
      <c r="UTG16" s="156"/>
      <c r="UTH16" s="156"/>
      <c r="UTI16" s="156"/>
      <c r="UTJ16" s="156"/>
      <c r="UTK16" s="156"/>
      <c r="UTL16" s="156"/>
      <c r="UTM16" s="156"/>
      <c r="UTN16" s="156"/>
      <c r="UTO16" s="156"/>
      <c r="UTP16" s="156"/>
      <c r="UTQ16" s="156"/>
      <c r="UTR16" s="156"/>
      <c r="UTS16" s="156"/>
      <c r="UTT16" s="156"/>
      <c r="UTU16" s="156"/>
      <c r="UTV16" s="156"/>
      <c r="UTW16" s="156"/>
      <c r="UTX16" s="156"/>
      <c r="UTY16" s="156"/>
      <c r="UTZ16" s="156"/>
      <c r="UUA16" s="156"/>
      <c r="UUB16" s="156"/>
      <c r="UUC16" s="156"/>
      <c r="UUD16" s="156"/>
      <c r="UUE16" s="156"/>
      <c r="UUF16" s="156"/>
      <c r="UUG16" s="156"/>
      <c r="UUH16" s="156"/>
      <c r="UUI16" s="156"/>
      <c r="UUJ16" s="156"/>
      <c r="UUK16" s="156"/>
      <c r="UUL16" s="156"/>
      <c r="UUM16" s="156"/>
      <c r="UUN16" s="156"/>
      <c r="UUO16" s="156"/>
      <c r="UUP16" s="156"/>
      <c r="UUQ16" s="156"/>
      <c r="UUR16" s="156"/>
      <c r="UUS16" s="156"/>
      <c r="UUT16" s="156"/>
      <c r="UUU16" s="156"/>
      <c r="UUV16" s="156"/>
      <c r="UUW16" s="156"/>
      <c r="UUX16" s="156"/>
      <c r="UUY16" s="156"/>
      <c r="UUZ16" s="156"/>
      <c r="UVA16" s="156"/>
      <c r="UVB16" s="156"/>
      <c r="UVC16" s="156"/>
      <c r="UVD16" s="156"/>
      <c r="UVE16" s="156"/>
      <c r="UVF16" s="156"/>
      <c r="UVG16" s="156"/>
      <c r="UVH16" s="156"/>
      <c r="UVI16" s="156"/>
      <c r="UVJ16" s="156"/>
      <c r="UVK16" s="156"/>
      <c r="UVL16" s="156"/>
      <c r="UVM16" s="156"/>
      <c r="UVN16" s="156"/>
      <c r="UVO16" s="156"/>
      <c r="UVP16" s="156"/>
      <c r="UVQ16" s="156"/>
      <c r="UVR16" s="156"/>
      <c r="UVS16" s="156"/>
      <c r="UVT16" s="156"/>
      <c r="UVU16" s="156"/>
      <c r="UVV16" s="156"/>
      <c r="UVW16" s="156"/>
      <c r="UVX16" s="156"/>
      <c r="UVY16" s="156"/>
      <c r="UVZ16" s="156"/>
      <c r="UWA16" s="156"/>
      <c r="UWB16" s="156"/>
      <c r="UWC16" s="156"/>
      <c r="UWD16" s="156"/>
      <c r="UWE16" s="156"/>
      <c r="UWF16" s="156"/>
      <c r="UWG16" s="156"/>
      <c r="UWH16" s="156"/>
      <c r="UWI16" s="156"/>
      <c r="UWJ16" s="156"/>
      <c r="UWK16" s="156"/>
      <c r="UWL16" s="156"/>
      <c r="UWM16" s="156"/>
      <c r="UWN16" s="156"/>
      <c r="UWO16" s="156"/>
      <c r="UWP16" s="156"/>
      <c r="UWQ16" s="156"/>
      <c r="UWR16" s="156"/>
      <c r="UWS16" s="156"/>
      <c r="UWT16" s="156"/>
      <c r="UWU16" s="156"/>
      <c r="UWV16" s="156"/>
      <c r="UWW16" s="156"/>
      <c r="UWX16" s="156"/>
      <c r="UWY16" s="156"/>
      <c r="UWZ16" s="156"/>
      <c r="UXA16" s="156"/>
      <c r="UXB16" s="156"/>
      <c r="UXC16" s="156"/>
      <c r="UXD16" s="156"/>
      <c r="UXE16" s="156"/>
      <c r="UXF16" s="156"/>
      <c r="UXG16" s="156"/>
      <c r="UXH16" s="156"/>
      <c r="UXI16" s="156"/>
      <c r="UXJ16" s="156"/>
      <c r="UXK16" s="156"/>
      <c r="UXL16" s="156"/>
      <c r="UXM16" s="156"/>
      <c r="UXN16" s="156"/>
      <c r="UXO16" s="156"/>
      <c r="UXP16" s="156"/>
      <c r="UXQ16" s="156"/>
      <c r="UXR16" s="156"/>
      <c r="UXS16" s="156"/>
      <c r="UXT16" s="156"/>
      <c r="UXU16" s="156"/>
      <c r="UXV16" s="156"/>
      <c r="UXW16" s="156"/>
      <c r="UXX16" s="156"/>
      <c r="UXY16" s="156"/>
      <c r="UXZ16" s="156"/>
      <c r="UYA16" s="156"/>
      <c r="UYB16" s="156"/>
      <c r="UYC16" s="156"/>
      <c r="UYD16" s="156"/>
      <c r="UYE16" s="156"/>
      <c r="UYF16" s="156"/>
      <c r="UYG16" s="156"/>
      <c r="UYH16" s="156"/>
      <c r="UYI16" s="156"/>
      <c r="UYJ16" s="156"/>
      <c r="UYK16" s="156"/>
      <c r="UYL16" s="156"/>
      <c r="UYM16" s="156"/>
      <c r="UYN16" s="156"/>
      <c r="UYO16" s="156"/>
      <c r="UYP16" s="156"/>
      <c r="UYQ16" s="156"/>
      <c r="UYR16" s="156"/>
      <c r="UYS16" s="156"/>
      <c r="UYT16" s="156"/>
      <c r="UYU16" s="156"/>
      <c r="UYV16" s="156"/>
      <c r="UYW16" s="156"/>
      <c r="UYX16" s="156"/>
      <c r="UYY16" s="156"/>
      <c r="UYZ16" s="156"/>
      <c r="UZA16" s="156"/>
      <c r="UZB16" s="156"/>
      <c r="UZC16" s="156"/>
      <c r="UZD16" s="156"/>
      <c r="UZE16" s="156"/>
      <c r="UZF16" s="156"/>
      <c r="UZG16" s="156"/>
      <c r="UZH16" s="156"/>
      <c r="UZI16" s="156"/>
      <c r="UZJ16" s="156"/>
      <c r="UZK16" s="156"/>
      <c r="UZL16" s="156"/>
      <c r="UZM16" s="156"/>
      <c r="UZN16" s="156"/>
      <c r="UZO16" s="156"/>
      <c r="UZP16" s="156"/>
      <c r="UZQ16" s="156"/>
      <c r="UZR16" s="156"/>
      <c r="UZS16" s="156"/>
      <c r="UZT16" s="156"/>
      <c r="UZU16" s="156"/>
      <c r="UZV16" s="156"/>
      <c r="UZW16" s="156"/>
      <c r="UZX16" s="156"/>
      <c r="UZY16" s="156"/>
      <c r="UZZ16" s="156"/>
      <c r="VAA16" s="156"/>
      <c r="VAB16" s="156"/>
      <c r="VAC16" s="156"/>
      <c r="VAD16" s="156"/>
      <c r="VAE16" s="156"/>
      <c r="VAF16" s="156"/>
      <c r="VAG16" s="156"/>
      <c r="VAH16" s="156"/>
      <c r="VAI16" s="156"/>
      <c r="VAJ16" s="156"/>
      <c r="VAK16" s="156"/>
      <c r="VAL16" s="156"/>
      <c r="VAM16" s="156"/>
      <c r="VAN16" s="156"/>
      <c r="VAO16" s="156"/>
      <c r="VAP16" s="156"/>
      <c r="VAQ16" s="156"/>
      <c r="VAR16" s="156"/>
      <c r="VAS16" s="156"/>
      <c r="VAT16" s="156"/>
      <c r="VAU16" s="156"/>
      <c r="VAV16" s="156"/>
      <c r="VAW16" s="156"/>
      <c r="VAX16" s="156"/>
      <c r="VAY16" s="156"/>
      <c r="VAZ16" s="156"/>
      <c r="VBA16" s="156"/>
      <c r="VBB16" s="156"/>
      <c r="VBC16" s="156"/>
      <c r="VBD16" s="156"/>
      <c r="VBE16" s="156"/>
      <c r="VBF16" s="156"/>
      <c r="VBG16" s="156"/>
      <c r="VBH16" s="156"/>
      <c r="VBI16" s="156"/>
      <c r="VBJ16" s="156"/>
      <c r="VBK16" s="156"/>
      <c r="VBL16" s="156"/>
      <c r="VBM16" s="156"/>
      <c r="VBN16" s="156"/>
      <c r="VBO16" s="156"/>
      <c r="VBP16" s="156"/>
      <c r="VBQ16" s="156"/>
      <c r="VBR16" s="156"/>
      <c r="VBS16" s="156"/>
      <c r="VBT16" s="156"/>
      <c r="VBU16" s="156"/>
      <c r="VBV16" s="156"/>
      <c r="VBW16" s="156"/>
      <c r="VBX16" s="156"/>
      <c r="VBY16" s="156"/>
      <c r="VBZ16" s="156"/>
      <c r="VCA16" s="156"/>
      <c r="VCB16" s="156"/>
      <c r="VCC16" s="156"/>
      <c r="VCD16" s="156"/>
      <c r="VCE16" s="156"/>
      <c r="VCF16" s="156"/>
      <c r="VCG16" s="156"/>
      <c r="VCH16" s="156"/>
      <c r="VCI16" s="156"/>
      <c r="VCJ16" s="156"/>
      <c r="VCK16" s="156"/>
      <c r="VCL16" s="156"/>
      <c r="VCM16" s="156"/>
      <c r="VCN16" s="156"/>
      <c r="VCO16" s="156"/>
      <c r="VCP16" s="156"/>
      <c r="VCQ16" s="156"/>
      <c r="VCR16" s="156"/>
      <c r="VCS16" s="156"/>
      <c r="VCT16" s="156"/>
      <c r="VCU16" s="156"/>
      <c r="VCV16" s="156"/>
      <c r="VCW16" s="156"/>
      <c r="VCX16" s="156"/>
      <c r="VCY16" s="156"/>
      <c r="VCZ16" s="156"/>
      <c r="VDA16" s="156"/>
      <c r="VDB16" s="156"/>
      <c r="VDC16" s="156"/>
      <c r="VDD16" s="156"/>
      <c r="VDE16" s="156"/>
      <c r="VDF16" s="156"/>
      <c r="VDG16" s="156"/>
      <c r="VDH16" s="156"/>
      <c r="VDI16" s="156"/>
      <c r="VDJ16" s="156"/>
      <c r="VDK16" s="156"/>
      <c r="VDL16" s="156"/>
      <c r="VDM16" s="156"/>
      <c r="VDN16" s="156"/>
      <c r="VDO16" s="156"/>
      <c r="VDP16" s="156"/>
      <c r="VDQ16" s="156"/>
      <c r="VDR16" s="156"/>
      <c r="VDS16" s="156"/>
      <c r="VDT16" s="156"/>
      <c r="VDU16" s="156"/>
      <c r="VDV16" s="156"/>
      <c r="VDW16" s="156"/>
      <c r="VDX16" s="156"/>
      <c r="VDY16" s="156"/>
      <c r="VDZ16" s="156"/>
      <c r="VEA16" s="156"/>
      <c r="VEB16" s="156"/>
      <c r="VEC16" s="156"/>
      <c r="VED16" s="156"/>
      <c r="VEE16" s="156"/>
      <c r="VEF16" s="156"/>
      <c r="VEG16" s="156"/>
      <c r="VEH16" s="156"/>
      <c r="VEI16" s="156"/>
      <c r="VEJ16" s="156"/>
      <c r="VEK16" s="156"/>
      <c r="VEL16" s="156"/>
      <c r="VEM16" s="156"/>
      <c r="VEN16" s="156"/>
      <c r="VEO16" s="156"/>
      <c r="VEP16" s="156"/>
      <c r="VEQ16" s="156"/>
      <c r="VER16" s="156"/>
      <c r="VES16" s="156"/>
      <c r="VET16" s="156"/>
      <c r="VEU16" s="156"/>
      <c r="VEV16" s="156"/>
      <c r="VEW16" s="156"/>
      <c r="VEX16" s="156"/>
      <c r="VEY16" s="156"/>
      <c r="VEZ16" s="156"/>
      <c r="VFA16" s="156"/>
      <c r="VFB16" s="156"/>
      <c r="VFC16" s="156"/>
      <c r="VFD16" s="156"/>
      <c r="VFE16" s="156"/>
      <c r="VFF16" s="156"/>
      <c r="VFG16" s="156"/>
      <c r="VFH16" s="156"/>
      <c r="VFI16" s="156"/>
      <c r="VFJ16" s="156"/>
      <c r="VFK16" s="156"/>
      <c r="VFL16" s="156"/>
      <c r="VFM16" s="156"/>
      <c r="VFN16" s="156"/>
      <c r="VFO16" s="156"/>
      <c r="VFP16" s="156"/>
      <c r="VFQ16" s="156"/>
      <c r="VFR16" s="156"/>
      <c r="VFS16" s="156"/>
      <c r="VFT16" s="156"/>
      <c r="VFU16" s="156"/>
      <c r="VFV16" s="156"/>
      <c r="VFW16" s="156"/>
      <c r="VFX16" s="156"/>
      <c r="VFY16" s="156"/>
      <c r="VFZ16" s="156"/>
      <c r="VGA16" s="156"/>
      <c r="VGB16" s="156"/>
      <c r="VGC16" s="156"/>
      <c r="VGD16" s="156"/>
      <c r="VGE16" s="156"/>
      <c r="VGF16" s="156"/>
      <c r="VGG16" s="156"/>
      <c r="VGH16" s="156"/>
      <c r="VGI16" s="156"/>
      <c r="VGJ16" s="156"/>
      <c r="VGK16" s="156"/>
      <c r="VGL16" s="156"/>
      <c r="VGM16" s="156"/>
      <c r="VGN16" s="156"/>
      <c r="VGO16" s="156"/>
      <c r="VGP16" s="156"/>
      <c r="VGQ16" s="156"/>
      <c r="VGR16" s="156"/>
      <c r="VGS16" s="156"/>
      <c r="VGT16" s="156"/>
      <c r="VGU16" s="156"/>
      <c r="VGV16" s="156"/>
      <c r="VGW16" s="156"/>
      <c r="VGX16" s="156"/>
      <c r="VGY16" s="156"/>
      <c r="VGZ16" s="156"/>
      <c r="VHA16" s="156"/>
      <c r="VHB16" s="156"/>
      <c r="VHC16" s="156"/>
      <c r="VHD16" s="156"/>
      <c r="VHE16" s="156"/>
      <c r="VHF16" s="156"/>
      <c r="VHG16" s="156"/>
      <c r="VHH16" s="156"/>
      <c r="VHI16" s="156"/>
      <c r="VHJ16" s="156"/>
      <c r="VHK16" s="156"/>
      <c r="VHL16" s="156"/>
      <c r="VHM16" s="156"/>
      <c r="VHN16" s="156"/>
      <c r="VHO16" s="156"/>
      <c r="VHP16" s="156"/>
      <c r="VHQ16" s="156"/>
      <c r="VHR16" s="156"/>
      <c r="VHS16" s="156"/>
      <c r="VHT16" s="156"/>
      <c r="VHU16" s="156"/>
      <c r="VHV16" s="156"/>
      <c r="VHW16" s="156"/>
      <c r="VHX16" s="156"/>
      <c r="VHY16" s="156"/>
      <c r="VHZ16" s="156"/>
      <c r="VIA16" s="156"/>
      <c r="VIB16" s="156"/>
      <c r="VIC16" s="156"/>
      <c r="VID16" s="156"/>
      <c r="VIE16" s="156"/>
      <c r="VIF16" s="156"/>
      <c r="VIG16" s="156"/>
      <c r="VIH16" s="156"/>
      <c r="VII16" s="156"/>
      <c r="VIJ16" s="156"/>
      <c r="VIK16" s="156"/>
      <c r="VIL16" s="156"/>
      <c r="VIM16" s="156"/>
      <c r="VIN16" s="156"/>
      <c r="VIO16" s="156"/>
      <c r="VIP16" s="156"/>
      <c r="VIQ16" s="156"/>
      <c r="VIR16" s="156"/>
      <c r="VIS16" s="156"/>
      <c r="VIT16" s="156"/>
      <c r="VIU16" s="156"/>
      <c r="VIV16" s="156"/>
      <c r="VIW16" s="156"/>
      <c r="VIX16" s="156"/>
      <c r="VIY16" s="156"/>
      <c r="VIZ16" s="156"/>
      <c r="VJA16" s="156"/>
      <c r="VJB16" s="156"/>
      <c r="VJC16" s="156"/>
      <c r="VJD16" s="156"/>
      <c r="VJE16" s="156"/>
      <c r="VJF16" s="156"/>
      <c r="VJG16" s="156"/>
      <c r="VJH16" s="156"/>
      <c r="VJI16" s="156"/>
      <c r="VJJ16" s="156"/>
      <c r="VJK16" s="156"/>
      <c r="VJL16" s="156"/>
      <c r="VJM16" s="156"/>
      <c r="VJN16" s="156"/>
      <c r="VJO16" s="156"/>
      <c r="VJP16" s="156"/>
      <c r="VJQ16" s="156"/>
      <c r="VJR16" s="156"/>
      <c r="VJS16" s="156"/>
      <c r="VJT16" s="156"/>
      <c r="VJU16" s="156"/>
      <c r="VJV16" s="156"/>
      <c r="VJW16" s="156"/>
      <c r="VJX16" s="156"/>
      <c r="VJY16" s="156"/>
      <c r="VJZ16" s="156"/>
      <c r="VKA16" s="156"/>
      <c r="VKB16" s="156"/>
      <c r="VKC16" s="156"/>
      <c r="VKD16" s="156"/>
      <c r="VKE16" s="156"/>
      <c r="VKF16" s="156"/>
      <c r="VKG16" s="156"/>
      <c r="VKH16" s="156"/>
      <c r="VKI16" s="156"/>
      <c r="VKJ16" s="156"/>
      <c r="VKK16" s="156"/>
      <c r="VKL16" s="156"/>
      <c r="VKM16" s="156"/>
      <c r="VKN16" s="156"/>
      <c r="VKO16" s="156"/>
      <c r="VKP16" s="156"/>
      <c r="VKQ16" s="156"/>
      <c r="VKR16" s="156"/>
      <c r="VKS16" s="156"/>
      <c r="VKT16" s="156"/>
      <c r="VKU16" s="156"/>
      <c r="VKV16" s="156"/>
      <c r="VKW16" s="156"/>
      <c r="VKX16" s="156"/>
      <c r="VKY16" s="156"/>
      <c r="VKZ16" s="156"/>
      <c r="VLA16" s="156"/>
      <c r="VLB16" s="156"/>
      <c r="VLC16" s="156"/>
      <c r="VLD16" s="156"/>
      <c r="VLE16" s="156"/>
      <c r="VLF16" s="156"/>
      <c r="VLG16" s="156"/>
      <c r="VLH16" s="156"/>
      <c r="VLI16" s="156"/>
      <c r="VLJ16" s="156"/>
      <c r="VLK16" s="156"/>
      <c r="VLL16" s="156"/>
      <c r="VLM16" s="156"/>
      <c r="VLN16" s="156"/>
      <c r="VLO16" s="156"/>
      <c r="VLP16" s="156"/>
      <c r="VLQ16" s="156"/>
      <c r="VLR16" s="156"/>
      <c r="VLS16" s="156"/>
      <c r="VLT16" s="156"/>
      <c r="VLU16" s="156"/>
      <c r="VLV16" s="156"/>
      <c r="VLW16" s="156"/>
      <c r="VLX16" s="156"/>
      <c r="VLY16" s="156"/>
      <c r="VLZ16" s="156"/>
      <c r="VMA16" s="156"/>
      <c r="VMB16" s="156"/>
      <c r="VMC16" s="156"/>
      <c r="VMD16" s="156"/>
      <c r="VME16" s="156"/>
      <c r="VMF16" s="156"/>
      <c r="VMG16" s="156"/>
      <c r="VMH16" s="156"/>
      <c r="VMI16" s="156"/>
      <c r="VMJ16" s="156"/>
      <c r="VMK16" s="156"/>
      <c r="VML16" s="156"/>
      <c r="VMM16" s="156"/>
      <c r="VMN16" s="156"/>
      <c r="VMO16" s="156"/>
      <c r="VMP16" s="156"/>
      <c r="VMQ16" s="156"/>
      <c r="VMR16" s="156"/>
      <c r="VMS16" s="156"/>
      <c r="VMT16" s="156"/>
      <c r="VMU16" s="156"/>
      <c r="VMV16" s="156"/>
      <c r="VMW16" s="156"/>
      <c r="VMX16" s="156"/>
      <c r="VMY16" s="156"/>
      <c r="VMZ16" s="156"/>
      <c r="VNA16" s="156"/>
      <c r="VNB16" s="156"/>
      <c r="VNC16" s="156"/>
      <c r="VND16" s="156"/>
      <c r="VNE16" s="156"/>
      <c r="VNF16" s="156"/>
      <c r="VNG16" s="156"/>
      <c r="VNH16" s="156"/>
      <c r="VNI16" s="156"/>
      <c r="VNJ16" s="156"/>
      <c r="VNK16" s="156"/>
      <c r="VNL16" s="156"/>
      <c r="VNM16" s="156"/>
      <c r="VNN16" s="156"/>
      <c r="VNO16" s="156"/>
      <c r="VNP16" s="156"/>
      <c r="VNQ16" s="156"/>
      <c r="VNR16" s="156"/>
      <c r="VNS16" s="156"/>
      <c r="VNT16" s="156"/>
      <c r="VNU16" s="156"/>
      <c r="VNV16" s="156"/>
      <c r="VNW16" s="156"/>
      <c r="VNX16" s="156"/>
      <c r="VNY16" s="156"/>
      <c r="VNZ16" s="156"/>
      <c r="VOA16" s="156"/>
      <c r="VOB16" s="156"/>
      <c r="VOC16" s="156"/>
      <c r="VOD16" s="156"/>
      <c r="VOE16" s="156"/>
      <c r="VOF16" s="156"/>
      <c r="VOG16" s="156"/>
      <c r="VOH16" s="156"/>
      <c r="VOI16" s="156"/>
      <c r="VOJ16" s="156"/>
      <c r="VOK16" s="156"/>
      <c r="VOL16" s="156"/>
      <c r="VOM16" s="156"/>
      <c r="VON16" s="156"/>
      <c r="VOO16" s="156"/>
      <c r="VOP16" s="156"/>
      <c r="VOQ16" s="156"/>
      <c r="VOR16" s="156"/>
      <c r="VOS16" s="156"/>
      <c r="VOT16" s="156"/>
      <c r="VOU16" s="156"/>
      <c r="VOV16" s="156"/>
      <c r="VOW16" s="156"/>
      <c r="VOX16" s="156"/>
      <c r="VOY16" s="156"/>
      <c r="VOZ16" s="156"/>
      <c r="VPA16" s="156"/>
      <c r="VPB16" s="156"/>
      <c r="VPC16" s="156"/>
      <c r="VPD16" s="156"/>
      <c r="VPE16" s="156"/>
      <c r="VPF16" s="156"/>
      <c r="VPG16" s="156"/>
      <c r="VPH16" s="156"/>
      <c r="VPI16" s="156"/>
      <c r="VPJ16" s="156"/>
      <c r="VPK16" s="156"/>
      <c r="VPL16" s="156"/>
      <c r="VPM16" s="156"/>
      <c r="VPN16" s="156"/>
      <c r="VPO16" s="156"/>
      <c r="VPP16" s="156"/>
      <c r="VPQ16" s="156"/>
      <c r="VPR16" s="156"/>
      <c r="VPS16" s="156"/>
      <c r="VPT16" s="156"/>
      <c r="VPU16" s="156"/>
      <c r="VPV16" s="156"/>
      <c r="VPW16" s="156"/>
      <c r="VPX16" s="156"/>
      <c r="VPY16" s="156"/>
      <c r="VPZ16" s="156"/>
      <c r="VQA16" s="156"/>
      <c r="VQB16" s="156"/>
      <c r="VQC16" s="156"/>
      <c r="VQD16" s="156"/>
      <c r="VQE16" s="156"/>
      <c r="VQF16" s="156"/>
      <c r="VQG16" s="156"/>
      <c r="VQH16" s="156"/>
      <c r="VQI16" s="156"/>
      <c r="VQJ16" s="156"/>
      <c r="VQK16" s="156"/>
      <c r="VQL16" s="156"/>
      <c r="VQM16" s="156"/>
      <c r="VQN16" s="156"/>
      <c r="VQO16" s="156"/>
      <c r="VQP16" s="156"/>
      <c r="VQQ16" s="156"/>
      <c r="VQR16" s="156"/>
      <c r="VQS16" s="156"/>
      <c r="VQT16" s="156"/>
      <c r="VQU16" s="156"/>
      <c r="VQV16" s="156"/>
      <c r="VQW16" s="156"/>
      <c r="VQX16" s="156"/>
      <c r="VQY16" s="156"/>
      <c r="VQZ16" s="156"/>
      <c r="VRA16" s="156"/>
      <c r="VRB16" s="156"/>
      <c r="VRC16" s="156"/>
      <c r="VRD16" s="156"/>
      <c r="VRE16" s="156"/>
      <c r="VRF16" s="156"/>
      <c r="VRG16" s="156"/>
      <c r="VRH16" s="156"/>
      <c r="VRI16" s="156"/>
      <c r="VRJ16" s="156"/>
      <c r="VRK16" s="156"/>
      <c r="VRL16" s="156"/>
      <c r="VRM16" s="156"/>
      <c r="VRN16" s="156"/>
      <c r="VRO16" s="156"/>
      <c r="VRP16" s="156"/>
      <c r="VRQ16" s="156"/>
      <c r="VRR16" s="156"/>
      <c r="VRS16" s="156"/>
      <c r="VRT16" s="156"/>
      <c r="VRU16" s="156"/>
      <c r="VRV16" s="156"/>
      <c r="VRW16" s="156"/>
      <c r="VRX16" s="156"/>
      <c r="VRY16" s="156"/>
      <c r="VRZ16" s="156"/>
      <c r="VSA16" s="156"/>
      <c r="VSB16" s="156"/>
      <c r="VSC16" s="156"/>
      <c r="VSD16" s="156"/>
      <c r="VSE16" s="156"/>
      <c r="VSF16" s="156"/>
      <c r="VSG16" s="156"/>
      <c r="VSH16" s="156"/>
      <c r="VSI16" s="156"/>
      <c r="VSJ16" s="156"/>
      <c r="VSK16" s="156"/>
      <c r="VSL16" s="156"/>
      <c r="VSM16" s="156"/>
      <c r="VSN16" s="156"/>
      <c r="VSO16" s="156"/>
      <c r="VSP16" s="156"/>
      <c r="VSQ16" s="156"/>
      <c r="VSR16" s="156"/>
      <c r="VSS16" s="156"/>
      <c r="VST16" s="156"/>
      <c r="VSU16" s="156"/>
      <c r="VSV16" s="156"/>
      <c r="VSW16" s="156"/>
      <c r="VSX16" s="156"/>
      <c r="VSY16" s="156"/>
      <c r="VSZ16" s="156"/>
      <c r="VTA16" s="156"/>
      <c r="VTB16" s="156"/>
      <c r="VTC16" s="156"/>
      <c r="VTD16" s="156"/>
      <c r="VTE16" s="156"/>
      <c r="VTF16" s="156"/>
      <c r="VTG16" s="156"/>
      <c r="VTH16" s="156"/>
      <c r="VTI16" s="156"/>
      <c r="VTJ16" s="156"/>
      <c r="VTK16" s="156"/>
      <c r="VTL16" s="156"/>
      <c r="VTM16" s="156"/>
      <c r="VTN16" s="156"/>
      <c r="VTO16" s="156"/>
      <c r="VTP16" s="156"/>
      <c r="VTQ16" s="156"/>
      <c r="VTR16" s="156"/>
      <c r="VTS16" s="156"/>
      <c r="VTT16" s="156"/>
      <c r="VTU16" s="156"/>
      <c r="VTV16" s="156"/>
      <c r="VTW16" s="156"/>
      <c r="VTX16" s="156"/>
      <c r="VTY16" s="156"/>
      <c r="VTZ16" s="156"/>
      <c r="VUA16" s="156"/>
      <c r="VUB16" s="156"/>
      <c r="VUC16" s="156"/>
      <c r="VUD16" s="156"/>
      <c r="VUE16" s="156"/>
      <c r="VUF16" s="156"/>
      <c r="VUG16" s="156"/>
      <c r="VUH16" s="156"/>
      <c r="VUI16" s="156"/>
      <c r="VUJ16" s="156"/>
      <c r="VUK16" s="156"/>
      <c r="VUL16" s="156"/>
      <c r="VUM16" s="156"/>
      <c r="VUN16" s="156"/>
      <c r="VUO16" s="156"/>
      <c r="VUP16" s="156"/>
      <c r="VUQ16" s="156"/>
      <c r="VUR16" s="156"/>
      <c r="VUS16" s="156"/>
      <c r="VUT16" s="156"/>
      <c r="VUU16" s="156"/>
      <c r="VUV16" s="156"/>
      <c r="VUW16" s="156"/>
      <c r="VUX16" s="156"/>
      <c r="VUY16" s="156"/>
      <c r="VUZ16" s="156"/>
      <c r="VVA16" s="156"/>
      <c r="VVB16" s="156"/>
      <c r="VVC16" s="156"/>
      <c r="VVD16" s="156"/>
      <c r="VVE16" s="156"/>
      <c r="VVF16" s="156"/>
      <c r="VVG16" s="156"/>
      <c r="VVH16" s="156"/>
      <c r="VVI16" s="156"/>
      <c r="VVJ16" s="156"/>
      <c r="VVK16" s="156"/>
      <c r="VVL16" s="156"/>
      <c r="VVM16" s="156"/>
      <c r="VVN16" s="156"/>
      <c r="VVO16" s="156"/>
      <c r="VVP16" s="156"/>
      <c r="VVQ16" s="156"/>
      <c r="VVR16" s="156"/>
      <c r="VVS16" s="156"/>
      <c r="VVT16" s="156"/>
      <c r="VVU16" s="156"/>
      <c r="VVV16" s="156"/>
      <c r="VVW16" s="156"/>
      <c r="VVX16" s="156"/>
      <c r="VVY16" s="156"/>
      <c r="VVZ16" s="156"/>
      <c r="VWA16" s="156"/>
      <c r="VWB16" s="156"/>
      <c r="VWC16" s="156"/>
      <c r="VWD16" s="156"/>
      <c r="VWE16" s="156"/>
      <c r="VWF16" s="156"/>
      <c r="VWG16" s="156"/>
      <c r="VWH16" s="156"/>
      <c r="VWI16" s="156"/>
      <c r="VWJ16" s="156"/>
      <c r="VWK16" s="156"/>
      <c r="VWL16" s="156"/>
      <c r="VWM16" s="156"/>
      <c r="VWN16" s="156"/>
      <c r="VWO16" s="156"/>
      <c r="VWP16" s="156"/>
      <c r="VWQ16" s="156"/>
      <c r="VWR16" s="156"/>
      <c r="VWS16" s="156"/>
      <c r="VWT16" s="156"/>
      <c r="VWU16" s="156"/>
      <c r="VWV16" s="156"/>
      <c r="VWW16" s="156"/>
      <c r="VWX16" s="156"/>
      <c r="VWY16" s="156"/>
      <c r="VWZ16" s="156"/>
      <c r="VXA16" s="156"/>
      <c r="VXB16" s="156"/>
      <c r="VXC16" s="156"/>
      <c r="VXD16" s="156"/>
      <c r="VXE16" s="156"/>
      <c r="VXF16" s="156"/>
      <c r="VXG16" s="156"/>
      <c r="VXH16" s="156"/>
      <c r="VXI16" s="156"/>
      <c r="VXJ16" s="156"/>
      <c r="VXK16" s="156"/>
      <c r="VXL16" s="156"/>
      <c r="VXM16" s="156"/>
      <c r="VXN16" s="156"/>
      <c r="VXO16" s="156"/>
      <c r="VXP16" s="156"/>
      <c r="VXQ16" s="156"/>
      <c r="VXR16" s="156"/>
      <c r="VXS16" s="156"/>
      <c r="VXT16" s="156"/>
      <c r="VXU16" s="156"/>
      <c r="VXV16" s="156"/>
      <c r="VXW16" s="156"/>
      <c r="VXX16" s="156"/>
      <c r="VXY16" s="156"/>
      <c r="VXZ16" s="156"/>
      <c r="VYA16" s="156"/>
      <c r="VYB16" s="156"/>
      <c r="VYC16" s="156"/>
      <c r="VYD16" s="156"/>
      <c r="VYE16" s="156"/>
      <c r="VYF16" s="156"/>
      <c r="VYG16" s="156"/>
      <c r="VYH16" s="156"/>
      <c r="VYI16" s="156"/>
      <c r="VYJ16" s="156"/>
      <c r="VYK16" s="156"/>
      <c r="VYL16" s="156"/>
      <c r="VYM16" s="156"/>
      <c r="VYN16" s="156"/>
      <c r="VYO16" s="156"/>
      <c r="VYP16" s="156"/>
      <c r="VYQ16" s="156"/>
      <c r="VYR16" s="156"/>
      <c r="VYS16" s="156"/>
      <c r="VYT16" s="156"/>
      <c r="VYU16" s="156"/>
      <c r="VYV16" s="156"/>
      <c r="VYW16" s="156"/>
      <c r="VYX16" s="156"/>
      <c r="VYY16" s="156"/>
      <c r="VYZ16" s="156"/>
      <c r="VZA16" s="156"/>
      <c r="VZB16" s="156"/>
      <c r="VZC16" s="156"/>
      <c r="VZD16" s="156"/>
      <c r="VZE16" s="156"/>
      <c r="VZF16" s="156"/>
      <c r="VZG16" s="156"/>
      <c r="VZH16" s="156"/>
      <c r="VZI16" s="156"/>
      <c r="VZJ16" s="156"/>
      <c r="VZK16" s="156"/>
      <c r="VZL16" s="156"/>
      <c r="VZM16" s="156"/>
      <c r="VZN16" s="156"/>
      <c r="VZO16" s="156"/>
      <c r="VZP16" s="156"/>
      <c r="VZQ16" s="156"/>
      <c r="VZR16" s="156"/>
      <c r="VZS16" s="156"/>
      <c r="VZT16" s="156"/>
      <c r="VZU16" s="156"/>
      <c r="VZV16" s="156"/>
      <c r="VZW16" s="156"/>
      <c r="VZX16" s="156"/>
      <c r="VZY16" s="156"/>
      <c r="VZZ16" s="156"/>
      <c r="WAA16" s="156"/>
      <c r="WAB16" s="156"/>
      <c r="WAC16" s="156"/>
      <c r="WAD16" s="156"/>
      <c r="WAE16" s="156"/>
      <c r="WAF16" s="156"/>
      <c r="WAG16" s="156"/>
      <c r="WAH16" s="156"/>
      <c r="WAI16" s="156"/>
      <c r="WAJ16" s="156"/>
      <c r="WAK16" s="156"/>
      <c r="WAL16" s="156"/>
      <c r="WAM16" s="156"/>
      <c r="WAN16" s="156"/>
      <c r="WAO16" s="156"/>
      <c r="WAP16" s="156"/>
      <c r="WAQ16" s="156"/>
      <c r="WAR16" s="156"/>
      <c r="WAS16" s="156"/>
      <c r="WAT16" s="156"/>
      <c r="WAU16" s="156"/>
      <c r="WAV16" s="156"/>
      <c r="WAW16" s="156"/>
      <c r="WAX16" s="156"/>
      <c r="WAY16" s="156"/>
      <c r="WAZ16" s="156"/>
      <c r="WBA16" s="156"/>
      <c r="WBB16" s="156"/>
      <c r="WBC16" s="156"/>
      <c r="WBD16" s="156"/>
      <c r="WBE16" s="156"/>
      <c r="WBF16" s="156"/>
      <c r="WBG16" s="156"/>
      <c r="WBH16" s="156"/>
      <c r="WBI16" s="156"/>
      <c r="WBJ16" s="156"/>
      <c r="WBK16" s="156"/>
      <c r="WBL16" s="156"/>
      <c r="WBM16" s="156"/>
      <c r="WBN16" s="156"/>
      <c r="WBO16" s="156"/>
      <c r="WBP16" s="156"/>
      <c r="WBQ16" s="156"/>
      <c r="WBR16" s="156"/>
      <c r="WBS16" s="156"/>
      <c r="WBT16" s="156"/>
      <c r="WBU16" s="156"/>
      <c r="WBV16" s="156"/>
      <c r="WBW16" s="156"/>
      <c r="WBX16" s="156"/>
      <c r="WBY16" s="156"/>
      <c r="WBZ16" s="156"/>
      <c r="WCA16" s="156"/>
      <c r="WCB16" s="156"/>
      <c r="WCC16" s="156"/>
      <c r="WCD16" s="156"/>
      <c r="WCE16" s="156"/>
      <c r="WCF16" s="156"/>
      <c r="WCG16" s="156"/>
      <c r="WCH16" s="156"/>
      <c r="WCI16" s="156"/>
      <c r="WCJ16" s="156"/>
      <c r="WCK16" s="156"/>
      <c r="WCL16" s="156"/>
      <c r="WCM16" s="156"/>
      <c r="WCN16" s="156"/>
      <c r="WCO16" s="156"/>
      <c r="WCP16" s="156"/>
      <c r="WCQ16" s="156"/>
      <c r="WCR16" s="156"/>
      <c r="WCS16" s="156"/>
      <c r="WCT16" s="156"/>
      <c r="WCU16" s="156"/>
      <c r="WCV16" s="156"/>
      <c r="WCW16" s="156"/>
      <c r="WCX16" s="156"/>
      <c r="WCY16" s="156"/>
      <c r="WCZ16" s="156"/>
      <c r="WDA16" s="156"/>
      <c r="WDB16" s="156"/>
      <c r="WDC16" s="156"/>
      <c r="WDD16" s="156"/>
      <c r="WDE16" s="156"/>
      <c r="WDF16" s="156"/>
      <c r="WDG16" s="156"/>
      <c r="WDH16" s="156"/>
      <c r="WDI16" s="156"/>
      <c r="WDJ16" s="156"/>
      <c r="WDK16" s="156"/>
      <c r="WDL16" s="156"/>
      <c r="WDM16" s="156"/>
      <c r="WDN16" s="156"/>
      <c r="WDO16" s="156"/>
      <c r="WDP16" s="156"/>
      <c r="WDQ16" s="156"/>
      <c r="WDR16" s="156"/>
      <c r="WDS16" s="156"/>
      <c r="WDT16" s="156"/>
      <c r="WDU16" s="156"/>
      <c r="WDV16" s="156"/>
      <c r="WDW16" s="156"/>
      <c r="WDX16" s="156"/>
      <c r="WDY16" s="156"/>
      <c r="WDZ16" s="156"/>
      <c r="WEA16" s="156"/>
      <c r="WEB16" s="156"/>
      <c r="WEC16" s="156"/>
      <c r="WED16" s="156"/>
      <c r="WEE16" s="156"/>
      <c r="WEF16" s="156"/>
      <c r="WEG16" s="156"/>
      <c r="WEH16" s="156"/>
      <c r="WEI16" s="156"/>
      <c r="WEJ16" s="156"/>
      <c r="WEK16" s="156"/>
      <c r="WEL16" s="156"/>
      <c r="WEM16" s="156"/>
      <c r="WEN16" s="156"/>
      <c r="WEO16" s="156"/>
      <c r="WEP16" s="156"/>
      <c r="WEQ16" s="156"/>
      <c r="WER16" s="156"/>
      <c r="WES16" s="156"/>
      <c r="WET16" s="156"/>
      <c r="WEU16" s="156"/>
      <c r="WEV16" s="156"/>
      <c r="WEW16" s="156"/>
      <c r="WEX16" s="156"/>
      <c r="WEY16" s="156"/>
      <c r="WEZ16" s="156"/>
      <c r="WFA16" s="156"/>
      <c r="WFB16" s="156"/>
      <c r="WFC16" s="156"/>
      <c r="WFD16" s="156"/>
      <c r="WFE16" s="156"/>
      <c r="WFF16" s="156"/>
      <c r="WFG16" s="156"/>
      <c r="WFH16" s="156"/>
      <c r="WFI16" s="156"/>
      <c r="WFJ16" s="156"/>
      <c r="WFK16" s="156"/>
      <c r="WFL16" s="156"/>
      <c r="WFM16" s="156"/>
      <c r="WFN16" s="156"/>
      <c r="WFO16" s="156"/>
      <c r="WFP16" s="156"/>
      <c r="WFQ16" s="156"/>
      <c r="WFR16" s="156"/>
      <c r="WFS16" s="156"/>
      <c r="WFT16" s="156"/>
      <c r="WFU16" s="156"/>
      <c r="WFV16" s="156"/>
      <c r="WFW16" s="156"/>
      <c r="WFX16" s="156"/>
      <c r="WFY16" s="156"/>
      <c r="WFZ16" s="156"/>
      <c r="WGA16" s="156"/>
      <c r="WGB16" s="156"/>
      <c r="WGC16" s="156"/>
      <c r="WGD16" s="156"/>
      <c r="WGE16" s="156"/>
      <c r="WGF16" s="156"/>
      <c r="WGG16" s="156"/>
      <c r="WGH16" s="156"/>
      <c r="WGI16" s="156"/>
      <c r="WGJ16" s="156"/>
      <c r="WGK16" s="156"/>
      <c r="WGL16" s="156"/>
      <c r="WGM16" s="156"/>
      <c r="WGN16" s="156"/>
      <c r="WGO16" s="156"/>
      <c r="WGP16" s="156"/>
      <c r="WGQ16" s="156"/>
      <c r="WGR16" s="156"/>
      <c r="WGS16" s="156"/>
      <c r="WGT16" s="156"/>
      <c r="WGU16" s="156"/>
      <c r="WGV16" s="156"/>
      <c r="WGW16" s="156"/>
      <c r="WGX16" s="156"/>
      <c r="WGY16" s="156"/>
      <c r="WGZ16" s="156"/>
      <c r="WHA16" s="156"/>
      <c r="WHB16" s="156"/>
      <c r="WHC16" s="156"/>
      <c r="WHD16" s="156"/>
      <c r="WHE16" s="156"/>
      <c r="WHF16" s="156"/>
      <c r="WHG16" s="156"/>
      <c r="WHH16" s="156"/>
      <c r="WHI16" s="156"/>
      <c r="WHJ16" s="156"/>
      <c r="WHK16" s="156"/>
      <c r="WHL16" s="156"/>
      <c r="WHM16" s="156"/>
      <c r="WHN16" s="156"/>
      <c r="WHO16" s="156"/>
      <c r="WHP16" s="156"/>
      <c r="WHQ16" s="156"/>
      <c r="WHR16" s="156"/>
      <c r="WHS16" s="156"/>
      <c r="WHT16" s="156"/>
      <c r="WHU16" s="156"/>
      <c r="WHV16" s="156"/>
      <c r="WHW16" s="156"/>
      <c r="WHX16" s="156"/>
      <c r="WHY16" s="156"/>
      <c r="WHZ16" s="156"/>
      <c r="WIA16" s="156"/>
      <c r="WIB16" s="156"/>
      <c r="WIC16" s="156"/>
      <c r="WID16" s="156"/>
      <c r="WIE16" s="156"/>
      <c r="WIF16" s="156"/>
      <c r="WIG16" s="156"/>
      <c r="WIH16" s="156"/>
      <c r="WII16" s="156"/>
      <c r="WIJ16" s="156"/>
      <c r="WIK16" s="156"/>
      <c r="WIL16" s="156"/>
      <c r="WIM16" s="156"/>
      <c r="WIN16" s="156"/>
      <c r="WIO16" s="156"/>
      <c r="WIP16" s="156"/>
      <c r="WIQ16" s="156"/>
      <c r="WIR16" s="156"/>
      <c r="WIS16" s="156"/>
      <c r="WIT16" s="156"/>
      <c r="WIU16" s="156"/>
      <c r="WIV16" s="156"/>
      <c r="WIW16" s="156"/>
      <c r="WIX16" s="156"/>
      <c r="WIY16" s="156"/>
      <c r="WIZ16" s="156"/>
      <c r="WJA16" s="156"/>
      <c r="WJB16" s="156"/>
      <c r="WJC16" s="156"/>
      <c r="WJD16" s="156"/>
      <c r="WJE16" s="156"/>
      <c r="WJF16" s="156"/>
      <c r="WJG16" s="156"/>
      <c r="WJH16" s="156"/>
      <c r="WJI16" s="156"/>
      <c r="WJJ16" s="156"/>
      <c r="WJK16" s="156"/>
      <c r="WJL16" s="156"/>
      <c r="WJM16" s="156"/>
      <c r="WJN16" s="156"/>
      <c r="WJO16" s="156"/>
      <c r="WJP16" s="156"/>
      <c r="WJQ16" s="156"/>
      <c r="WJR16" s="156"/>
      <c r="WJS16" s="156"/>
      <c r="WJT16" s="156"/>
      <c r="WJU16" s="156"/>
      <c r="WJV16" s="156"/>
      <c r="WJW16" s="156"/>
      <c r="WJX16" s="156"/>
      <c r="WJY16" s="156"/>
      <c r="WJZ16" s="156"/>
      <c r="WKA16" s="156"/>
      <c r="WKB16" s="156"/>
      <c r="WKC16" s="156"/>
      <c r="WKD16" s="156"/>
      <c r="WKE16" s="156"/>
      <c r="WKF16" s="156"/>
      <c r="WKG16" s="156"/>
      <c r="WKH16" s="156"/>
      <c r="WKI16" s="156"/>
      <c r="WKJ16" s="156"/>
      <c r="WKK16" s="156"/>
      <c r="WKL16" s="156"/>
      <c r="WKM16" s="156"/>
      <c r="WKN16" s="156"/>
      <c r="WKO16" s="156"/>
      <c r="WKP16" s="156"/>
      <c r="WKQ16" s="156"/>
      <c r="WKR16" s="156"/>
      <c r="WKS16" s="156"/>
      <c r="WKT16" s="156"/>
      <c r="WKU16" s="156"/>
      <c r="WKV16" s="156"/>
      <c r="WKW16" s="156"/>
      <c r="WKX16" s="156"/>
      <c r="WKY16" s="156"/>
      <c r="WKZ16" s="156"/>
      <c r="WLA16" s="156"/>
      <c r="WLB16" s="156"/>
      <c r="WLC16" s="156"/>
      <c r="WLD16" s="156"/>
      <c r="WLE16" s="156"/>
      <c r="WLF16" s="156"/>
      <c r="WLG16" s="156"/>
      <c r="WLH16" s="156"/>
      <c r="WLI16" s="156"/>
      <c r="WLJ16" s="156"/>
      <c r="WLK16" s="156"/>
      <c r="WLL16" s="156"/>
      <c r="WLM16" s="156"/>
      <c r="WLN16" s="156"/>
      <c r="WLO16" s="156"/>
      <c r="WLP16" s="156"/>
      <c r="WLQ16" s="156"/>
      <c r="WLR16" s="156"/>
      <c r="WLS16" s="156"/>
      <c r="WLT16" s="156"/>
      <c r="WLU16" s="156"/>
      <c r="WLV16" s="156"/>
      <c r="WLW16" s="156"/>
      <c r="WLX16" s="156"/>
      <c r="WLY16" s="156"/>
      <c r="WLZ16" s="156"/>
      <c r="WMA16" s="156"/>
      <c r="WMB16" s="156"/>
      <c r="WMC16" s="156"/>
      <c r="WMD16" s="156"/>
      <c r="WME16" s="156"/>
      <c r="WMF16" s="156"/>
      <c r="WMG16" s="156"/>
      <c r="WMH16" s="156"/>
      <c r="WMI16" s="156"/>
      <c r="WMJ16" s="156"/>
      <c r="WMK16" s="156"/>
      <c r="WML16" s="156"/>
      <c r="WMM16" s="156"/>
      <c r="WMN16" s="156"/>
      <c r="WMO16" s="156"/>
      <c r="WMP16" s="156"/>
      <c r="WMQ16" s="156"/>
      <c r="WMR16" s="156"/>
      <c r="WMS16" s="156"/>
      <c r="WMT16" s="156"/>
      <c r="WMU16" s="156"/>
      <c r="WMV16" s="156"/>
      <c r="WMW16" s="156"/>
      <c r="WMX16" s="156"/>
      <c r="WMY16" s="156"/>
      <c r="WMZ16" s="156"/>
      <c r="WNA16" s="156"/>
      <c r="WNB16" s="156"/>
      <c r="WNC16" s="156"/>
      <c r="WND16" s="156"/>
      <c r="WNE16" s="156"/>
      <c r="WNF16" s="156"/>
      <c r="WNG16" s="156"/>
      <c r="WNH16" s="156"/>
      <c r="WNI16" s="156"/>
      <c r="WNJ16" s="156"/>
      <c r="WNK16" s="156"/>
      <c r="WNL16" s="156"/>
      <c r="WNM16" s="156"/>
      <c r="WNN16" s="156"/>
      <c r="WNO16" s="156"/>
      <c r="WNP16" s="156"/>
      <c r="WNQ16" s="156"/>
      <c r="WNR16" s="156"/>
      <c r="WNS16" s="156"/>
      <c r="WNT16" s="156"/>
      <c r="WNU16" s="156"/>
      <c r="WNV16" s="156"/>
      <c r="WNW16" s="156"/>
      <c r="WNX16" s="156"/>
      <c r="WNY16" s="156"/>
      <c r="WNZ16" s="156"/>
      <c r="WOA16" s="156"/>
      <c r="WOB16" s="156"/>
      <c r="WOC16" s="156"/>
      <c r="WOD16" s="156"/>
      <c r="WOE16" s="156"/>
      <c r="WOF16" s="156"/>
      <c r="WOG16" s="156"/>
      <c r="WOH16" s="156"/>
      <c r="WOI16" s="156"/>
      <c r="WOJ16" s="156"/>
      <c r="WOK16" s="156"/>
      <c r="WOL16" s="156"/>
      <c r="WOM16" s="156"/>
      <c r="WON16" s="156"/>
      <c r="WOO16" s="156"/>
      <c r="WOP16" s="156"/>
      <c r="WOQ16" s="156"/>
      <c r="WOR16" s="156"/>
      <c r="WOS16" s="156"/>
      <c r="WOT16" s="156"/>
      <c r="WOU16" s="156"/>
      <c r="WOV16" s="156"/>
      <c r="WOW16" s="156"/>
      <c r="WOX16" s="156"/>
      <c r="WOY16" s="156"/>
      <c r="WOZ16" s="156"/>
      <c r="WPA16" s="156"/>
      <c r="WPB16" s="156"/>
      <c r="WPC16" s="156"/>
      <c r="WPD16" s="156"/>
      <c r="WPE16" s="156"/>
      <c r="WPF16" s="156"/>
      <c r="WPG16" s="156"/>
      <c r="WPH16" s="156"/>
      <c r="WPI16" s="156"/>
      <c r="WPJ16" s="156"/>
      <c r="WPK16" s="156"/>
      <c r="WPL16" s="156"/>
      <c r="WPM16" s="156"/>
      <c r="WPN16" s="156"/>
      <c r="WPO16" s="156"/>
      <c r="WPP16" s="156"/>
      <c r="WPQ16" s="156"/>
      <c r="WPR16" s="156"/>
      <c r="WPS16" s="156"/>
      <c r="WPT16" s="156"/>
      <c r="WPU16" s="156"/>
      <c r="WPV16" s="156"/>
      <c r="WPW16" s="156"/>
      <c r="WPX16" s="156"/>
      <c r="WPY16" s="156"/>
      <c r="WPZ16" s="156"/>
      <c r="WQA16" s="156"/>
      <c r="WQB16" s="156"/>
      <c r="WQC16" s="156"/>
      <c r="WQD16" s="156"/>
      <c r="WQE16" s="156"/>
      <c r="WQF16" s="156"/>
      <c r="WQG16" s="156"/>
      <c r="WQH16" s="156"/>
      <c r="WQI16" s="156"/>
      <c r="WQJ16" s="156"/>
      <c r="WQK16" s="156"/>
      <c r="WQL16" s="156"/>
      <c r="WQM16" s="156"/>
      <c r="WQN16" s="156"/>
      <c r="WQO16" s="156"/>
      <c r="WQP16" s="156"/>
      <c r="WQQ16" s="156"/>
      <c r="WQR16" s="156"/>
      <c r="WQS16" s="156"/>
      <c r="WQT16" s="156"/>
      <c r="WQU16" s="156"/>
      <c r="WQV16" s="156"/>
      <c r="WQW16" s="156"/>
      <c r="WQX16" s="156"/>
      <c r="WQY16" s="156"/>
      <c r="WQZ16" s="156"/>
      <c r="WRA16" s="156"/>
      <c r="WRB16" s="156"/>
      <c r="WRC16" s="156"/>
      <c r="WRD16" s="156"/>
      <c r="WRE16" s="156"/>
      <c r="WRF16" s="156"/>
      <c r="WRG16" s="156"/>
      <c r="WRH16" s="156"/>
      <c r="WRI16" s="156"/>
      <c r="WRJ16" s="156"/>
      <c r="WRK16" s="156"/>
      <c r="WRL16" s="156"/>
      <c r="WRM16" s="156"/>
      <c r="WRN16" s="156"/>
      <c r="WRO16" s="156"/>
      <c r="WRP16" s="156"/>
      <c r="WRQ16" s="156"/>
      <c r="WRR16" s="156"/>
      <c r="WRS16" s="156"/>
      <c r="WRT16" s="156"/>
      <c r="WRU16" s="156"/>
      <c r="WRV16" s="156"/>
      <c r="WRW16" s="156"/>
      <c r="WRX16" s="156"/>
      <c r="WRY16" s="156"/>
      <c r="WRZ16" s="156"/>
      <c r="WSA16" s="156"/>
      <c r="WSB16" s="156"/>
      <c r="WSC16" s="156"/>
      <c r="WSD16" s="156"/>
      <c r="WSE16" s="156"/>
      <c r="WSF16" s="156"/>
      <c r="WSG16" s="156"/>
      <c r="WSH16" s="156"/>
      <c r="WSI16" s="156"/>
      <c r="WSJ16" s="156"/>
      <c r="WSK16" s="156"/>
      <c r="WSL16" s="156"/>
      <c r="WSM16" s="156"/>
      <c r="WSN16" s="156"/>
      <c r="WSO16" s="156"/>
      <c r="WSP16" s="156"/>
      <c r="WSQ16" s="156"/>
      <c r="WSR16" s="156"/>
      <c r="WSS16" s="156"/>
      <c r="WST16" s="156"/>
      <c r="WSU16" s="156"/>
      <c r="WSV16" s="156"/>
      <c r="WSW16" s="156"/>
      <c r="WSX16" s="156"/>
      <c r="WSY16" s="156"/>
      <c r="WSZ16" s="156"/>
      <c r="WTA16" s="156"/>
      <c r="WTB16" s="156"/>
      <c r="WTC16" s="156"/>
      <c r="WTD16" s="156"/>
      <c r="WTE16" s="156"/>
      <c r="WTF16" s="156"/>
      <c r="WTG16" s="156"/>
      <c r="WTH16" s="156"/>
      <c r="WTI16" s="156"/>
      <c r="WTJ16" s="156"/>
      <c r="WTK16" s="156"/>
      <c r="WTL16" s="156"/>
      <c r="WTM16" s="156"/>
      <c r="WTN16" s="156"/>
      <c r="WTO16" s="156"/>
      <c r="WTP16" s="156"/>
      <c r="WTQ16" s="156"/>
      <c r="WTR16" s="156"/>
      <c r="WTS16" s="156"/>
      <c r="WTT16" s="156"/>
      <c r="WTU16" s="156"/>
      <c r="WTV16" s="156"/>
      <c r="WTW16" s="156"/>
      <c r="WTX16" s="156"/>
      <c r="WTY16" s="156"/>
      <c r="WTZ16" s="156"/>
      <c r="WUA16" s="156"/>
      <c r="WUB16" s="156"/>
      <c r="WUC16" s="156"/>
      <c r="WUD16" s="156"/>
      <c r="WUE16" s="156"/>
      <c r="WUF16" s="156"/>
      <c r="WUG16" s="156"/>
      <c r="WUH16" s="156"/>
      <c r="WUI16" s="156"/>
      <c r="WUJ16" s="156"/>
      <c r="WUK16" s="156"/>
      <c r="WUL16" s="156"/>
      <c r="WUM16" s="156"/>
      <c r="WUN16" s="156"/>
      <c r="WUO16" s="156"/>
      <c r="WUP16" s="156"/>
      <c r="WUQ16" s="156"/>
      <c r="WUR16" s="156"/>
      <c r="WUS16" s="156"/>
      <c r="WUT16" s="156"/>
      <c r="WUU16" s="156"/>
      <c r="WUV16" s="156"/>
      <c r="WUW16" s="156"/>
      <c r="WUX16" s="156"/>
      <c r="WUY16" s="156"/>
      <c r="WUZ16" s="156"/>
      <c r="WVA16" s="156"/>
      <c r="WVB16" s="156"/>
      <c r="WVC16" s="156"/>
      <c r="WVD16" s="156"/>
      <c r="WVE16" s="156"/>
      <c r="WVF16" s="156"/>
      <c r="WVG16" s="156"/>
      <c r="WVH16" s="156"/>
      <c r="WVI16" s="156"/>
      <c r="WVJ16" s="156"/>
      <c r="WVK16" s="156"/>
      <c r="WVL16" s="156"/>
      <c r="WVM16" s="156"/>
      <c r="WVN16" s="156"/>
      <c r="WVO16" s="156"/>
      <c r="WVP16" s="156"/>
      <c r="WVQ16" s="156"/>
      <c r="WVR16" s="156"/>
      <c r="WVS16" s="156"/>
      <c r="WVT16" s="156"/>
      <c r="WVU16" s="156"/>
      <c r="WVV16" s="156"/>
      <c r="WVW16" s="156"/>
      <c r="WVX16" s="156"/>
      <c r="WVY16" s="156"/>
      <c r="WVZ16" s="156"/>
      <c r="WWA16" s="156"/>
      <c r="WWB16" s="156"/>
      <c r="WWC16" s="156"/>
      <c r="WWD16" s="156"/>
      <c r="WWE16" s="156"/>
      <c r="WWF16" s="156"/>
      <c r="WWG16" s="156"/>
      <c r="WWH16" s="156"/>
      <c r="WWI16" s="156"/>
      <c r="WWJ16" s="156"/>
      <c r="WWK16" s="156"/>
      <c r="WWL16" s="156"/>
      <c r="WWM16" s="156"/>
      <c r="WWN16" s="156"/>
      <c r="WWO16" s="156"/>
      <c r="WWP16" s="156"/>
      <c r="WWQ16" s="156"/>
      <c r="WWR16" s="156"/>
      <c r="WWS16" s="156"/>
      <c r="WWT16" s="156"/>
      <c r="WWU16" s="156"/>
      <c r="WWV16" s="156"/>
      <c r="WWW16" s="156"/>
      <c r="WWX16" s="156"/>
      <c r="WWY16" s="156"/>
      <c r="WWZ16" s="156"/>
      <c r="WXA16" s="156"/>
      <c r="WXB16" s="156"/>
      <c r="WXC16" s="156"/>
      <c r="WXD16" s="156"/>
      <c r="WXE16" s="156"/>
      <c r="WXF16" s="156"/>
      <c r="WXG16" s="156"/>
      <c r="WXH16" s="156"/>
      <c r="WXI16" s="156"/>
      <c r="WXJ16" s="156"/>
      <c r="WXK16" s="156"/>
      <c r="WXL16" s="156"/>
      <c r="WXM16" s="156"/>
      <c r="WXN16" s="156"/>
      <c r="WXO16" s="156"/>
      <c r="WXP16" s="156"/>
      <c r="WXQ16" s="156"/>
      <c r="WXR16" s="156"/>
      <c r="WXS16" s="156"/>
      <c r="WXT16" s="156"/>
      <c r="WXU16" s="156"/>
      <c r="WXV16" s="156"/>
      <c r="WXW16" s="156"/>
      <c r="WXX16" s="156"/>
      <c r="WXY16" s="156"/>
      <c r="WXZ16" s="156"/>
      <c r="WYA16" s="156"/>
      <c r="WYB16" s="156"/>
      <c r="WYC16" s="156"/>
      <c r="WYD16" s="156"/>
      <c r="WYE16" s="156"/>
      <c r="WYF16" s="156"/>
      <c r="WYG16" s="156"/>
      <c r="WYH16" s="156"/>
      <c r="WYI16" s="156"/>
      <c r="WYJ16" s="156"/>
      <c r="WYK16" s="156"/>
      <c r="WYL16" s="156"/>
      <c r="WYM16" s="156"/>
      <c r="WYN16" s="156"/>
      <c r="WYO16" s="156"/>
      <c r="WYP16" s="156"/>
      <c r="WYQ16" s="156"/>
      <c r="WYR16" s="156"/>
      <c r="WYS16" s="156"/>
      <c r="WYT16" s="156"/>
      <c r="WYU16" s="156"/>
      <c r="WYV16" s="156"/>
      <c r="WYW16" s="156"/>
      <c r="WYX16" s="156"/>
      <c r="WYY16" s="156"/>
      <c r="WYZ16" s="156"/>
      <c r="WZA16" s="156"/>
      <c r="WZB16" s="156"/>
      <c r="WZC16" s="156"/>
      <c r="WZD16" s="156"/>
      <c r="WZE16" s="156"/>
      <c r="WZF16" s="156"/>
      <c r="WZG16" s="156"/>
      <c r="WZH16" s="156"/>
      <c r="WZI16" s="156"/>
      <c r="WZJ16" s="156"/>
      <c r="WZK16" s="156"/>
      <c r="WZL16" s="156"/>
      <c r="WZM16" s="156"/>
      <c r="WZN16" s="156"/>
      <c r="WZO16" s="156"/>
      <c r="WZP16" s="156"/>
      <c r="WZQ16" s="156"/>
      <c r="WZR16" s="156"/>
      <c r="WZS16" s="156"/>
      <c r="WZT16" s="156"/>
      <c r="WZU16" s="156"/>
      <c r="WZV16" s="156"/>
      <c r="WZW16" s="156"/>
      <c r="WZX16" s="156"/>
      <c r="WZY16" s="156"/>
      <c r="WZZ16" s="156"/>
      <c r="XAA16" s="156"/>
      <c r="XAB16" s="156"/>
      <c r="XAC16" s="156"/>
      <c r="XAD16" s="156"/>
      <c r="XAE16" s="156"/>
      <c r="XAF16" s="156"/>
      <c r="XAG16" s="156"/>
      <c r="XAH16" s="156"/>
      <c r="XAI16" s="156"/>
      <c r="XAJ16" s="156"/>
      <c r="XAK16" s="156"/>
      <c r="XAL16" s="156"/>
      <c r="XAM16" s="156"/>
      <c r="XAN16" s="156"/>
      <c r="XAO16" s="156"/>
      <c r="XAP16" s="156"/>
      <c r="XAQ16" s="156"/>
      <c r="XAR16" s="156"/>
      <c r="XAS16" s="156"/>
      <c r="XAT16" s="156"/>
      <c r="XAU16" s="156"/>
      <c r="XAV16" s="156"/>
      <c r="XAW16" s="156"/>
      <c r="XAX16" s="156"/>
      <c r="XAY16" s="156"/>
      <c r="XAZ16" s="156"/>
      <c r="XBA16" s="156"/>
      <c r="XBB16" s="156"/>
      <c r="XBC16" s="156"/>
      <c r="XBD16" s="156"/>
      <c r="XBE16" s="156"/>
      <c r="XBF16" s="156"/>
      <c r="XBG16" s="156"/>
      <c r="XBH16" s="156"/>
      <c r="XBI16" s="156"/>
      <c r="XBJ16" s="156"/>
      <c r="XBK16" s="156"/>
      <c r="XBL16" s="156"/>
      <c r="XBM16" s="156"/>
      <c r="XBN16" s="156"/>
      <c r="XBO16" s="156"/>
      <c r="XBP16" s="156"/>
      <c r="XBQ16" s="156"/>
      <c r="XBR16" s="156"/>
      <c r="XBS16" s="156"/>
      <c r="XBT16" s="156"/>
      <c r="XBU16" s="156"/>
      <c r="XBV16" s="156"/>
      <c r="XBW16" s="156"/>
      <c r="XBX16" s="156"/>
      <c r="XBY16" s="156"/>
      <c r="XBZ16" s="156"/>
      <c r="XCA16" s="156"/>
      <c r="XCB16" s="156"/>
      <c r="XCC16" s="156"/>
      <c r="XCD16" s="156"/>
      <c r="XCE16" s="156"/>
      <c r="XCF16" s="156"/>
      <c r="XCG16" s="156"/>
      <c r="XCH16" s="156"/>
      <c r="XCI16" s="156"/>
      <c r="XCJ16" s="156"/>
      <c r="XCK16" s="156"/>
      <c r="XCL16" s="156"/>
      <c r="XCM16" s="156"/>
      <c r="XCN16" s="156"/>
      <c r="XCO16" s="156"/>
      <c r="XCP16" s="156"/>
      <c r="XCQ16" s="156"/>
      <c r="XCR16" s="156"/>
      <c r="XCS16" s="156"/>
      <c r="XCT16" s="156"/>
      <c r="XCU16" s="156"/>
      <c r="XCV16" s="156"/>
      <c r="XCW16" s="156"/>
      <c r="XCX16" s="156"/>
      <c r="XCY16" s="156"/>
      <c r="XCZ16" s="156"/>
      <c r="XDA16" s="156"/>
      <c r="XDB16" s="156"/>
      <c r="XDC16" s="156"/>
      <c r="XDD16" s="156"/>
      <c r="XDE16" s="156"/>
      <c r="XDF16" s="156"/>
      <c r="XDG16" s="156"/>
      <c r="XDH16" s="156"/>
      <c r="XDI16" s="156"/>
      <c r="XDJ16" s="156"/>
      <c r="XDK16" s="156"/>
      <c r="XDL16" s="156"/>
      <c r="XDM16" s="156"/>
      <c r="XDN16" s="156"/>
      <c r="XDO16" s="156"/>
      <c r="XDP16" s="156"/>
      <c r="XDQ16" s="156"/>
      <c r="XDR16" s="156"/>
      <c r="XDS16" s="156"/>
      <c r="XDT16" s="156"/>
      <c r="XDU16" s="156"/>
      <c r="XDV16" s="156"/>
      <c r="XDW16" s="156"/>
      <c r="XDX16" s="156"/>
      <c r="XDY16" s="156"/>
      <c r="XDZ16" s="156"/>
      <c r="XEA16" s="156"/>
      <c r="XEB16" s="156"/>
      <c r="XEC16" s="156"/>
      <c r="XED16" s="156"/>
      <c r="XEE16" s="156"/>
      <c r="XEF16" s="156"/>
      <c r="XEG16" s="156"/>
      <c r="XEH16" s="156"/>
      <c r="XEI16" s="156"/>
      <c r="XEJ16" s="156"/>
      <c r="XEK16" s="156"/>
      <c r="XEL16" s="156"/>
      <c r="XEM16" s="156"/>
      <c r="XEN16" s="156"/>
      <c r="XEO16" s="156"/>
      <c r="XEP16" s="156"/>
      <c r="XEQ16" s="156"/>
      <c r="XER16" s="156"/>
      <c r="XES16" s="156"/>
      <c r="XET16" s="156"/>
      <c r="XEU16" s="156"/>
      <c r="XEV16" s="156"/>
      <c r="XEW16" s="156"/>
      <c r="XEX16" s="156"/>
      <c r="XEY16" s="156"/>
      <c r="XEZ16" s="156"/>
      <c r="XFA16" s="156"/>
      <c r="XFB16" s="156"/>
    </row>
    <row r="17" spans="1:16382" hidden="1">
      <c r="A17" s="156"/>
      <c r="B17" s="156"/>
      <c r="C17" s="156"/>
      <c r="D17" s="156"/>
      <c r="E17" s="156"/>
      <c r="F17" s="156"/>
      <c r="G17" s="156"/>
      <c r="H17" s="156"/>
      <c r="I17" s="156"/>
      <c r="J17" s="156"/>
      <c r="K17" s="156"/>
      <c r="L17" s="156"/>
      <c r="M17" s="156" t="s">
        <v>372</v>
      </c>
      <c r="N17" s="156"/>
      <c r="O17" s="156"/>
      <c r="P17" s="156">
        <f>P16</f>
        <v>32000</v>
      </c>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56"/>
      <c r="CG17" s="156"/>
      <c r="CH17" s="156"/>
      <c r="CI17" s="156"/>
      <c r="CJ17" s="156"/>
      <c r="CK17" s="156"/>
      <c r="CL17" s="156"/>
      <c r="CM17" s="156"/>
      <c r="CN17" s="156"/>
      <c r="CO17" s="156"/>
      <c r="CP17" s="156"/>
      <c r="CQ17" s="156"/>
      <c r="CR17" s="156"/>
      <c r="CS17" s="156"/>
      <c r="CT17" s="156"/>
      <c r="CU17" s="156"/>
      <c r="CV17" s="156"/>
      <c r="CW17" s="156"/>
      <c r="CX17" s="156"/>
      <c r="CY17" s="156"/>
      <c r="CZ17" s="156"/>
      <c r="DA17" s="156"/>
      <c r="DB17" s="156"/>
      <c r="DC17" s="156"/>
      <c r="DD17" s="156"/>
      <c r="DE17" s="156"/>
      <c r="DF17" s="156"/>
      <c r="DG17" s="156"/>
      <c r="DH17" s="156"/>
      <c r="DI17" s="156"/>
      <c r="DJ17" s="156"/>
      <c r="DK17" s="156"/>
      <c r="DL17" s="156"/>
      <c r="DM17" s="156"/>
      <c r="DN17" s="156"/>
      <c r="DO17" s="156"/>
      <c r="DP17" s="156"/>
      <c r="DQ17" s="156"/>
      <c r="DR17" s="156"/>
      <c r="DS17" s="156"/>
      <c r="DT17" s="156"/>
      <c r="DU17" s="156"/>
      <c r="DV17" s="156"/>
      <c r="DW17" s="156"/>
      <c r="DX17" s="156"/>
      <c r="DY17" s="156"/>
      <c r="DZ17" s="156"/>
      <c r="EA17" s="156"/>
      <c r="EB17" s="156"/>
      <c r="EC17" s="156"/>
      <c r="ED17" s="156"/>
      <c r="EE17" s="156"/>
      <c r="EF17" s="156"/>
      <c r="EG17" s="156"/>
      <c r="EH17" s="156"/>
      <c r="EI17" s="156"/>
      <c r="EJ17" s="156"/>
      <c r="EK17" s="156"/>
      <c r="EL17" s="156"/>
      <c r="EM17" s="156"/>
      <c r="EN17" s="156"/>
      <c r="EO17" s="156"/>
      <c r="EP17" s="156"/>
      <c r="EQ17" s="156"/>
      <c r="ER17" s="156"/>
      <c r="ES17" s="156"/>
      <c r="ET17" s="156"/>
      <c r="EU17" s="156"/>
      <c r="EV17" s="156"/>
      <c r="EW17" s="156"/>
      <c r="EX17" s="156"/>
      <c r="EY17" s="156"/>
      <c r="EZ17" s="156"/>
      <c r="FA17" s="156"/>
      <c r="FB17" s="156"/>
      <c r="FC17" s="156"/>
      <c r="FD17" s="156"/>
      <c r="FE17" s="156"/>
      <c r="FF17" s="156"/>
      <c r="FG17" s="156"/>
      <c r="FH17" s="156"/>
      <c r="FI17" s="156"/>
      <c r="FJ17" s="156"/>
      <c r="FK17" s="156"/>
      <c r="FL17" s="156"/>
      <c r="FM17" s="156"/>
      <c r="FN17" s="156"/>
      <c r="FO17" s="156"/>
      <c r="FP17" s="156"/>
      <c r="FQ17" s="156"/>
      <c r="FR17" s="156"/>
      <c r="FS17" s="156"/>
      <c r="FT17" s="156"/>
      <c r="FU17" s="156"/>
      <c r="FV17" s="156"/>
      <c r="FW17" s="156"/>
      <c r="FX17" s="156"/>
      <c r="FY17" s="156"/>
      <c r="FZ17" s="156"/>
      <c r="GA17" s="156"/>
      <c r="GB17" s="156"/>
      <c r="GC17" s="156"/>
      <c r="GD17" s="156"/>
      <c r="GE17" s="156"/>
      <c r="GF17" s="156"/>
      <c r="GG17" s="156"/>
      <c r="GH17" s="156"/>
      <c r="GI17" s="156"/>
      <c r="GJ17" s="156"/>
      <c r="GK17" s="156"/>
      <c r="GL17" s="156"/>
      <c r="GM17" s="156"/>
      <c r="GN17" s="156"/>
      <c r="GO17" s="156"/>
      <c r="GP17" s="156"/>
      <c r="GQ17" s="156"/>
      <c r="GR17" s="156"/>
      <c r="GS17" s="156"/>
      <c r="GT17" s="156"/>
      <c r="GU17" s="156"/>
      <c r="GV17" s="156"/>
      <c r="GW17" s="156"/>
      <c r="GX17" s="156"/>
      <c r="GY17" s="156"/>
      <c r="GZ17" s="156"/>
      <c r="HA17" s="156"/>
      <c r="HB17" s="156"/>
      <c r="HC17" s="156"/>
      <c r="HD17" s="156"/>
      <c r="HE17" s="156"/>
      <c r="HF17" s="156"/>
      <c r="HG17" s="156"/>
      <c r="HH17" s="156"/>
      <c r="HI17" s="156"/>
      <c r="HJ17" s="156"/>
      <c r="HK17" s="156"/>
      <c r="HL17" s="156"/>
      <c r="HM17" s="156"/>
      <c r="HN17" s="156"/>
      <c r="HO17" s="156"/>
      <c r="HP17" s="156"/>
      <c r="HQ17" s="156"/>
      <c r="HR17" s="156"/>
      <c r="HS17" s="156"/>
      <c r="HT17" s="156"/>
      <c r="HU17" s="156"/>
      <c r="HV17" s="156"/>
      <c r="HW17" s="156"/>
      <c r="HX17" s="156"/>
      <c r="HY17" s="156"/>
      <c r="HZ17" s="156"/>
      <c r="IA17" s="156"/>
      <c r="IB17" s="156"/>
      <c r="IC17" s="156"/>
      <c r="ID17" s="156"/>
      <c r="IE17" s="156"/>
      <c r="IF17" s="156"/>
      <c r="IG17" s="156"/>
      <c r="IH17" s="156"/>
      <c r="II17" s="156"/>
      <c r="IJ17" s="156"/>
      <c r="IK17" s="156"/>
      <c r="IL17" s="156"/>
      <c r="IM17" s="156"/>
      <c r="IN17" s="156"/>
      <c r="IO17" s="156"/>
      <c r="IP17" s="156"/>
      <c r="IQ17" s="156"/>
      <c r="IR17" s="156"/>
      <c r="IS17" s="156"/>
      <c r="IT17" s="156"/>
      <c r="IU17" s="156"/>
      <c r="IV17" s="156"/>
      <c r="IW17" s="156"/>
      <c r="IX17" s="156"/>
      <c r="IY17" s="156"/>
      <c r="IZ17" s="156"/>
      <c r="JA17" s="156"/>
      <c r="JB17" s="156"/>
      <c r="JC17" s="156"/>
      <c r="JD17" s="156"/>
      <c r="JE17" s="156"/>
      <c r="JF17" s="156"/>
      <c r="JG17" s="156"/>
      <c r="JH17" s="156"/>
      <c r="JI17" s="156"/>
      <c r="JJ17" s="156"/>
      <c r="JK17" s="156"/>
      <c r="JL17" s="156"/>
      <c r="JM17" s="156"/>
      <c r="JN17" s="156"/>
      <c r="JO17" s="156"/>
      <c r="JP17" s="156"/>
      <c r="JQ17" s="156"/>
      <c r="JR17" s="156"/>
      <c r="JS17" s="156"/>
      <c r="JT17" s="156"/>
      <c r="JU17" s="156"/>
      <c r="JV17" s="156"/>
      <c r="JW17" s="156"/>
      <c r="JX17" s="156"/>
      <c r="JY17" s="156"/>
      <c r="JZ17" s="156"/>
      <c r="KA17" s="156"/>
      <c r="KB17" s="156"/>
      <c r="KC17" s="156"/>
      <c r="KD17" s="156"/>
      <c r="KE17" s="156"/>
      <c r="KF17" s="156"/>
      <c r="KG17" s="156"/>
      <c r="KH17" s="156"/>
      <c r="KI17" s="156"/>
      <c r="KJ17" s="156"/>
      <c r="KK17" s="156"/>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6"/>
      <c r="VB17" s="156"/>
      <c r="VC17" s="156"/>
      <c r="VD17" s="156"/>
      <c r="VE17" s="156"/>
      <c r="VF17" s="156"/>
      <c r="VG17" s="156"/>
      <c r="VH17" s="156"/>
      <c r="VI17" s="156"/>
      <c r="VJ17" s="156"/>
      <c r="VK17" s="156"/>
      <c r="VL17" s="156"/>
      <c r="VM17" s="156"/>
      <c r="VN17" s="156"/>
      <c r="VO17" s="156"/>
      <c r="VP17" s="156"/>
      <c r="VQ17" s="156"/>
      <c r="VR17" s="156"/>
      <c r="VS17" s="156"/>
      <c r="VT17" s="156"/>
      <c r="VU17" s="156"/>
      <c r="VV17" s="156"/>
      <c r="VW17" s="156"/>
      <c r="VX17" s="156"/>
      <c r="VY17" s="156"/>
      <c r="VZ17" s="156"/>
      <c r="WA17" s="156"/>
      <c r="WB17" s="156"/>
      <c r="WC17" s="156"/>
      <c r="WD17" s="156"/>
      <c r="WE17" s="156"/>
      <c r="WF17" s="156"/>
      <c r="WG17" s="156"/>
      <c r="WH17" s="156"/>
      <c r="WI17" s="156"/>
      <c r="WJ17" s="156"/>
      <c r="WK17" s="156"/>
      <c r="WL17" s="156"/>
      <c r="WM17" s="156"/>
      <c r="WN17" s="156"/>
      <c r="WO17" s="156"/>
      <c r="WP17" s="156"/>
      <c r="WQ17" s="156"/>
      <c r="WR17" s="156"/>
      <c r="WS17" s="156"/>
      <c r="WT17" s="156"/>
      <c r="WU17" s="156"/>
      <c r="WV17" s="156"/>
      <c r="WW17" s="156"/>
      <c r="WX17" s="156"/>
      <c r="WY17" s="156"/>
      <c r="WZ17" s="156"/>
      <c r="XA17" s="156"/>
      <c r="XB17" s="156"/>
      <c r="XC17" s="156"/>
      <c r="XD17" s="156"/>
      <c r="XE17" s="156"/>
      <c r="XF17" s="156"/>
      <c r="XG17" s="156"/>
      <c r="XH17" s="156"/>
      <c r="XI17" s="156"/>
      <c r="XJ17" s="156"/>
      <c r="XK17" s="156"/>
      <c r="XL17" s="156"/>
      <c r="XM17" s="156"/>
      <c r="XN17" s="156"/>
      <c r="XO17" s="156"/>
      <c r="XP17" s="156"/>
      <c r="XQ17" s="156"/>
      <c r="XR17" s="156"/>
      <c r="XS17" s="156"/>
      <c r="XT17" s="156"/>
      <c r="XU17" s="156"/>
      <c r="XV17" s="156"/>
      <c r="XW17" s="156"/>
      <c r="XX17" s="156"/>
      <c r="XY17" s="156"/>
      <c r="XZ17" s="156"/>
      <c r="YA17" s="156"/>
      <c r="YB17" s="156"/>
      <c r="YC17" s="156"/>
      <c r="YD17" s="156"/>
      <c r="YE17" s="156"/>
      <c r="YF17" s="156"/>
      <c r="YG17" s="156"/>
      <c r="YH17" s="156"/>
      <c r="YI17" s="156"/>
      <c r="YJ17" s="156"/>
      <c r="YK17" s="156"/>
      <c r="YL17" s="156"/>
      <c r="YM17" s="156"/>
      <c r="YN17" s="156"/>
      <c r="YO17" s="156"/>
      <c r="YP17" s="156"/>
      <c r="YQ17" s="156"/>
      <c r="YR17" s="156"/>
      <c r="YS17" s="156"/>
      <c r="YT17" s="156"/>
      <c r="YU17" s="156"/>
      <c r="YV17" s="156"/>
      <c r="YW17" s="156"/>
      <c r="YX17" s="156"/>
      <c r="YY17" s="156"/>
      <c r="YZ17" s="156"/>
      <c r="ZA17" s="156"/>
      <c r="ZB17" s="156"/>
      <c r="ZC17" s="156"/>
      <c r="ZD17" s="156"/>
      <c r="ZE17" s="156"/>
      <c r="ZF17" s="156"/>
      <c r="ZG17" s="156"/>
      <c r="ZH17" s="156"/>
      <c r="ZI17" s="156"/>
      <c r="ZJ17" s="156"/>
      <c r="ZK17" s="156"/>
      <c r="ZL17" s="156"/>
      <c r="ZM17" s="156"/>
      <c r="ZN17" s="156"/>
      <c r="ZO17" s="156"/>
      <c r="ZP17" s="156"/>
      <c r="ZQ17" s="156"/>
      <c r="ZR17" s="156"/>
      <c r="ZS17" s="156"/>
      <c r="ZT17" s="156"/>
      <c r="ZU17" s="156"/>
      <c r="ZV17" s="156"/>
      <c r="ZW17" s="156"/>
      <c r="ZX17" s="156"/>
      <c r="ZY17" s="156"/>
      <c r="ZZ17" s="156"/>
      <c r="AAA17" s="156"/>
      <c r="AAB17" s="156"/>
      <c r="AAC17" s="156"/>
      <c r="AAD17" s="156"/>
      <c r="AAE17" s="156"/>
      <c r="AAF17" s="156"/>
      <c r="AAG17" s="156"/>
      <c r="AAH17" s="156"/>
      <c r="AAI17" s="156"/>
      <c r="AAJ17" s="156"/>
      <c r="AAK17" s="156"/>
      <c r="AAL17" s="156"/>
      <c r="AAM17" s="156"/>
      <c r="AAN17" s="156"/>
      <c r="AAO17" s="156"/>
      <c r="AAP17" s="156"/>
      <c r="AAQ17" s="156"/>
      <c r="AAR17" s="156"/>
      <c r="AAS17" s="156"/>
      <c r="AAT17" s="156"/>
      <c r="AAU17" s="156"/>
      <c r="AAV17" s="156"/>
      <c r="AAW17" s="156"/>
      <c r="AAX17" s="156"/>
      <c r="AAY17" s="156"/>
      <c r="AAZ17" s="156"/>
      <c r="ABA17" s="156"/>
      <c r="ABB17" s="156"/>
      <c r="ABC17" s="156"/>
      <c r="ABD17" s="156"/>
      <c r="ABE17" s="156"/>
      <c r="ABF17" s="156"/>
      <c r="ABG17" s="156"/>
      <c r="ABH17" s="156"/>
      <c r="ABI17" s="156"/>
      <c r="ABJ17" s="156"/>
      <c r="ABK17" s="156"/>
      <c r="ABL17" s="156"/>
      <c r="ABM17" s="156"/>
      <c r="ABN17" s="156"/>
      <c r="ABO17" s="156"/>
      <c r="ABP17" s="156"/>
      <c r="ABQ17" s="156"/>
      <c r="ABR17" s="156"/>
      <c r="ABS17" s="156"/>
      <c r="ABT17" s="156"/>
      <c r="ABU17" s="156"/>
      <c r="ABV17" s="156"/>
      <c r="ABW17" s="156"/>
      <c r="ABX17" s="156"/>
      <c r="ABY17" s="156"/>
      <c r="ABZ17" s="156"/>
      <c r="ACA17" s="156"/>
      <c r="ACB17" s="156"/>
      <c r="ACC17" s="156"/>
      <c r="ACD17" s="156"/>
      <c r="ACE17" s="156"/>
      <c r="ACF17" s="156"/>
      <c r="ACG17" s="156"/>
      <c r="ACH17" s="156"/>
      <c r="ACI17" s="156"/>
      <c r="ACJ17" s="156"/>
      <c r="ACK17" s="156"/>
      <c r="ACL17" s="156"/>
      <c r="ACM17" s="156"/>
      <c r="ACN17" s="156"/>
      <c r="ACO17" s="156"/>
      <c r="ACP17" s="156"/>
      <c r="ACQ17" s="156"/>
      <c r="ACR17" s="156"/>
      <c r="ACS17" s="156"/>
      <c r="ACT17" s="156"/>
      <c r="ACU17" s="156"/>
      <c r="ACV17" s="156"/>
      <c r="ACW17" s="156"/>
      <c r="ACX17" s="156"/>
      <c r="ACY17" s="156"/>
      <c r="ACZ17" s="156"/>
      <c r="ADA17" s="156"/>
      <c r="ADB17" s="156"/>
      <c r="ADC17" s="156"/>
      <c r="ADD17" s="156"/>
      <c r="ADE17" s="156"/>
      <c r="ADF17" s="156"/>
      <c r="ADG17" s="156"/>
      <c r="ADH17" s="156"/>
      <c r="ADI17" s="156"/>
      <c r="ADJ17" s="156"/>
      <c r="ADK17" s="156"/>
      <c r="ADL17" s="156"/>
      <c r="ADM17" s="156"/>
      <c r="ADN17" s="156"/>
      <c r="ADO17" s="156"/>
      <c r="ADP17" s="156"/>
      <c r="ADQ17" s="156"/>
      <c r="ADR17" s="156"/>
      <c r="ADS17" s="156"/>
      <c r="ADT17" s="156"/>
      <c r="ADU17" s="156"/>
      <c r="ADV17" s="156"/>
      <c r="ADW17" s="156"/>
      <c r="ADX17" s="156"/>
      <c r="ADY17" s="156"/>
      <c r="ADZ17" s="156"/>
      <c r="AEA17" s="156"/>
      <c r="AEB17" s="156"/>
      <c r="AEC17" s="156"/>
      <c r="AED17" s="156"/>
      <c r="AEE17" s="156"/>
      <c r="AEF17" s="156"/>
      <c r="AEG17" s="156"/>
      <c r="AEH17" s="156"/>
      <c r="AEI17" s="156"/>
      <c r="AEJ17" s="156"/>
      <c r="AEK17" s="156"/>
      <c r="AEL17" s="156"/>
      <c r="AEM17" s="156"/>
      <c r="AEN17" s="156"/>
      <c r="AEO17" s="156"/>
      <c r="AEP17" s="156"/>
      <c r="AEQ17" s="156"/>
      <c r="AER17" s="156"/>
      <c r="AES17" s="156"/>
      <c r="AET17" s="156"/>
      <c r="AEU17" s="156"/>
      <c r="AEV17" s="156"/>
      <c r="AEW17" s="156"/>
      <c r="AEX17" s="156"/>
      <c r="AEY17" s="156"/>
      <c r="AEZ17" s="156"/>
      <c r="AFA17" s="156"/>
      <c r="AFB17" s="156"/>
      <c r="AFC17" s="156"/>
      <c r="AFD17" s="156"/>
      <c r="AFE17" s="156"/>
      <c r="AFF17" s="156"/>
      <c r="AFG17" s="156"/>
      <c r="AFH17" s="156"/>
      <c r="AFI17" s="156"/>
      <c r="AFJ17" s="156"/>
      <c r="AFK17" s="156"/>
      <c r="AFL17" s="156"/>
      <c r="AFM17" s="156"/>
      <c r="AFN17" s="156"/>
      <c r="AFO17" s="156"/>
      <c r="AFP17" s="156"/>
      <c r="AFQ17" s="156"/>
      <c r="AFR17" s="156"/>
      <c r="AFS17" s="156"/>
      <c r="AFT17" s="156"/>
      <c r="AFU17" s="156"/>
      <c r="AFV17" s="156"/>
      <c r="AFW17" s="156"/>
      <c r="AFX17" s="156"/>
      <c r="AFY17" s="156"/>
      <c r="AFZ17" s="156"/>
      <c r="AGA17" s="156"/>
      <c r="AGB17" s="156"/>
      <c r="AGC17" s="156"/>
      <c r="AGD17" s="156"/>
      <c r="AGE17" s="156"/>
      <c r="AGF17" s="156"/>
      <c r="AGG17" s="156"/>
      <c r="AGH17" s="156"/>
      <c r="AGI17" s="156"/>
      <c r="AGJ17" s="156"/>
      <c r="AGK17" s="156"/>
      <c r="AGL17" s="156"/>
      <c r="AGM17" s="156"/>
      <c r="AGN17" s="156"/>
      <c r="AGO17" s="156"/>
      <c r="AGP17" s="156"/>
      <c r="AGQ17" s="156"/>
      <c r="AGR17" s="156"/>
      <c r="AGS17" s="156"/>
      <c r="AGT17" s="156"/>
      <c r="AGU17" s="156"/>
      <c r="AGV17" s="156"/>
      <c r="AGW17" s="156"/>
      <c r="AGX17" s="156"/>
      <c r="AGY17" s="156"/>
      <c r="AGZ17" s="156"/>
      <c r="AHA17" s="156"/>
      <c r="AHB17" s="156"/>
      <c r="AHC17" s="156"/>
      <c r="AHD17" s="156"/>
      <c r="AHE17" s="156"/>
      <c r="AHF17" s="156"/>
      <c r="AHG17" s="156"/>
      <c r="AHH17" s="156"/>
      <c r="AHI17" s="156"/>
      <c r="AHJ17" s="156"/>
      <c r="AHK17" s="156"/>
      <c r="AHL17" s="156"/>
      <c r="AHM17" s="156"/>
      <c r="AHN17" s="156"/>
      <c r="AHO17" s="156"/>
      <c r="AHP17" s="156"/>
      <c r="AHQ17" s="156"/>
      <c r="AHR17" s="156"/>
      <c r="AHS17" s="156"/>
      <c r="AHT17" s="156"/>
      <c r="AHU17" s="156"/>
      <c r="AHV17" s="156"/>
      <c r="AHW17" s="156"/>
      <c r="AHX17" s="156"/>
      <c r="AHY17" s="156"/>
      <c r="AHZ17" s="156"/>
      <c r="AIA17" s="156"/>
      <c r="AIB17" s="156"/>
      <c r="AIC17" s="156"/>
      <c r="AID17" s="156"/>
      <c r="AIE17" s="156"/>
      <c r="AIF17" s="156"/>
      <c r="AIG17" s="156"/>
      <c r="AIH17" s="156"/>
      <c r="AII17" s="156"/>
      <c r="AIJ17" s="156"/>
      <c r="AIK17" s="156"/>
      <c r="AIL17" s="156"/>
      <c r="AIM17" s="156"/>
      <c r="AIN17" s="156"/>
      <c r="AIO17" s="156"/>
      <c r="AIP17" s="156"/>
      <c r="AIQ17" s="156"/>
      <c r="AIR17" s="156"/>
      <c r="AIS17" s="156"/>
      <c r="AIT17" s="156"/>
      <c r="AIU17" s="156"/>
      <c r="AIV17" s="156"/>
      <c r="AIW17" s="156"/>
      <c r="AIX17" s="156"/>
      <c r="AIY17" s="156"/>
      <c r="AIZ17" s="156"/>
      <c r="AJA17" s="156"/>
      <c r="AJB17" s="156"/>
      <c r="AJC17" s="156"/>
      <c r="AJD17" s="156"/>
      <c r="AJE17" s="156"/>
      <c r="AJF17" s="156"/>
      <c r="AJG17" s="156"/>
      <c r="AJH17" s="156"/>
      <c r="AJI17" s="156"/>
      <c r="AJJ17" s="156"/>
      <c r="AJK17" s="156"/>
      <c r="AJL17" s="156"/>
      <c r="AJM17" s="156"/>
      <c r="AJN17" s="156"/>
      <c r="AJO17" s="156"/>
      <c r="AJP17" s="156"/>
      <c r="AJQ17" s="156"/>
      <c r="AJR17" s="156"/>
      <c r="AJS17" s="156"/>
      <c r="AJT17" s="156"/>
      <c r="AJU17" s="156"/>
      <c r="AJV17" s="156"/>
      <c r="AJW17" s="156"/>
      <c r="AJX17" s="156"/>
      <c r="AJY17" s="156"/>
      <c r="AJZ17" s="156"/>
      <c r="AKA17" s="156"/>
      <c r="AKB17" s="156"/>
      <c r="AKC17" s="156"/>
      <c r="AKD17" s="156"/>
      <c r="AKE17" s="156"/>
      <c r="AKF17" s="156"/>
      <c r="AKG17" s="156"/>
      <c r="AKH17" s="156"/>
      <c r="AKI17" s="156"/>
      <c r="AKJ17" s="156"/>
      <c r="AKK17" s="156"/>
      <c r="AKL17" s="156"/>
      <c r="AKM17" s="156"/>
      <c r="AKN17" s="156"/>
      <c r="AKO17" s="156"/>
      <c r="AKP17" s="156"/>
      <c r="AKQ17" s="156"/>
      <c r="AKR17" s="156"/>
      <c r="AKS17" s="156"/>
      <c r="AKT17" s="156"/>
      <c r="AKU17" s="156"/>
      <c r="AKV17" s="156"/>
      <c r="AKW17" s="156"/>
      <c r="AKX17" s="156"/>
      <c r="AKY17" s="156"/>
      <c r="AKZ17" s="156"/>
      <c r="ALA17" s="156"/>
      <c r="ALB17" s="156"/>
      <c r="ALC17" s="156"/>
      <c r="ALD17" s="156"/>
      <c r="ALE17" s="156"/>
      <c r="ALF17" s="156"/>
      <c r="ALG17" s="156"/>
      <c r="ALH17" s="156"/>
      <c r="ALI17" s="156"/>
      <c r="ALJ17" s="156"/>
      <c r="ALK17" s="156"/>
      <c r="ALL17" s="156"/>
      <c r="ALM17" s="156"/>
      <c r="ALN17" s="156"/>
      <c r="ALO17" s="156"/>
      <c r="ALP17" s="156"/>
      <c r="ALQ17" s="156"/>
      <c r="ALR17" s="156"/>
      <c r="ALS17" s="156"/>
      <c r="ALT17" s="156"/>
      <c r="ALU17" s="156"/>
      <c r="ALV17" s="156"/>
      <c r="ALW17" s="156"/>
      <c r="ALX17" s="156"/>
      <c r="ALY17" s="156"/>
      <c r="ALZ17" s="156"/>
      <c r="AMA17" s="156"/>
      <c r="AMB17" s="156"/>
      <c r="AMC17" s="156"/>
      <c r="AMD17" s="156"/>
      <c r="AME17" s="156"/>
      <c r="AMF17" s="156"/>
      <c r="AMG17" s="156"/>
      <c r="AMH17" s="156"/>
      <c r="AMI17" s="156"/>
      <c r="AMJ17" s="156"/>
      <c r="AMK17" s="156"/>
      <c r="AML17" s="156"/>
      <c r="AMM17" s="156"/>
      <c r="AMN17" s="156"/>
      <c r="AMO17" s="156"/>
      <c r="AMP17" s="156"/>
      <c r="AMQ17" s="156"/>
      <c r="AMR17" s="156"/>
      <c r="AMS17" s="156"/>
      <c r="AMT17" s="156"/>
      <c r="AMU17" s="156"/>
      <c r="AMV17" s="156"/>
      <c r="AMW17" s="156"/>
      <c r="AMX17" s="156"/>
      <c r="AMY17" s="156"/>
      <c r="AMZ17" s="156"/>
      <c r="ANA17" s="156"/>
      <c r="ANB17" s="156"/>
      <c r="ANC17" s="156"/>
      <c r="AND17" s="156"/>
      <c r="ANE17" s="156"/>
      <c r="ANF17" s="156"/>
      <c r="ANG17" s="156"/>
      <c r="ANH17" s="156"/>
      <c r="ANI17" s="156"/>
      <c r="ANJ17" s="156"/>
      <c r="ANK17" s="156"/>
      <c r="ANL17" s="156"/>
      <c r="ANM17" s="156"/>
      <c r="ANN17" s="156"/>
      <c r="ANO17" s="156"/>
      <c r="ANP17" s="156"/>
      <c r="ANQ17" s="156"/>
      <c r="ANR17" s="156"/>
      <c r="ANS17" s="156"/>
      <c r="ANT17" s="156"/>
      <c r="ANU17" s="156"/>
      <c r="ANV17" s="156"/>
      <c r="ANW17" s="156"/>
      <c r="ANX17" s="156"/>
      <c r="ANY17" s="156"/>
      <c r="ANZ17" s="156"/>
      <c r="AOA17" s="156"/>
      <c r="AOB17" s="156"/>
      <c r="AOC17" s="156"/>
      <c r="AOD17" s="156"/>
      <c r="AOE17" s="156"/>
      <c r="AOF17" s="156"/>
      <c r="AOG17" s="156"/>
      <c r="AOH17" s="156"/>
      <c r="AOI17" s="156"/>
      <c r="AOJ17" s="156"/>
      <c r="AOK17" s="156"/>
      <c r="AOL17" s="156"/>
      <c r="AOM17" s="156"/>
      <c r="AON17" s="156"/>
      <c r="AOO17" s="156"/>
      <c r="AOP17" s="156"/>
      <c r="AOQ17" s="156"/>
      <c r="AOR17" s="156"/>
      <c r="AOS17" s="156"/>
      <c r="AOT17" s="156"/>
      <c r="AOU17" s="156"/>
      <c r="AOV17" s="156"/>
      <c r="AOW17" s="156"/>
      <c r="AOX17" s="156"/>
      <c r="AOY17" s="156"/>
      <c r="AOZ17" s="156"/>
      <c r="APA17" s="156"/>
      <c r="APB17" s="156"/>
      <c r="APC17" s="156"/>
      <c r="APD17" s="156"/>
      <c r="APE17" s="156"/>
      <c r="APF17" s="156"/>
      <c r="APG17" s="156"/>
      <c r="APH17" s="156"/>
      <c r="API17" s="156"/>
      <c r="APJ17" s="156"/>
      <c r="APK17" s="156"/>
      <c r="APL17" s="156"/>
      <c r="APM17" s="156"/>
      <c r="APN17" s="156"/>
      <c r="APO17" s="156"/>
      <c r="APP17" s="156"/>
      <c r="APQ17" s="156"/>
      <c r="APR17" s="156"/>
      <c r="APS17" s="156"/>
      <c r="APT17" s="156"/>
      <c r="APU17" s="156"/>
      <c r="APV17" s="156"/>
      <c r="APW17" s="156"/>
      <c r="APX17" s="156"/>
      <c r="APY17" s="156"/>
      <c r="APZ17" s="156"/>
      <c r="AQA17" s="156"/>
      <c r="AQB17" s="156"/>
      <c r="AQC17" s="156"/>
      <c r="AQD17" s="156"/>
      <c r="AQE17" s="156"/>
      <c r="AQF17" s="156"/>
      <c r="AQG17" s="156"/>
      <c r="AQH17" s="156"/>
      <c r="AQI17" s="156"/>
      <c r="AQJ17" s="156"/>
      <c r="AQK17" s="156"/>
      <c r="AQL17" s="156"/>
      <c r="AQM17" s="156"/>
      <c r="AQN17" s="156"/>
      <c r="AQO17" s="156"/>
      <c r="AQP17" s="156"/>
      <c r="AQQ17" s="156"/>
      <c r="AQR17" s="156"/>
      <c r="AQS17" s="156"/>
      <c r="AQT17" s="156"/>
      <c r="AQU17" s="156"/>
      <c r="AQV17" s="156"/>
      <c r="AQW17" s="156"/>
      <c r="AQX17" s="156"/>
      <c r="AQY17" s="156"/>
      <c r="AQZ17" s="156"/>
      <c r="ARA17" s="156"/>
      <c r="ARB17" s="156"/>
      <c r="ARC17" s="156"/>
      <c r="ARD17" s="156"/>
      <c r="ARE17" s="156"/>
      <c r="ARF17" s="156"/>
      <c r="ARG17" s="156"/>
      <c r="ARH17" s="156"/>
      <c r="ARI17" s="156"/>
      <c r="ARJ17" s="156"/>
      <c r="ARK17" s="156"/>
      <c r="ARL17" s="156"/>
      <c r="ARM17" s="156"/>
      <c r="ARN17" s="156"/>
      <c r="ARO17" s="156"/>
      <c r="ARP17" s="156"/>
      <c r="ARQ17" s="156"/>
      <c r="ARR17" s="156"/>
      <c r="ARS17" s="156"/>
      <c r="ART17" s="156"/>
      <c r="ARU17" s="156"/>
      <c r="ARV17" s="156"/>
      <c r="ARW17" s="156"/>
      <c r="ARX17" s="156"/>
      <c r="ARY17" s="156"/>
      <c r="ARZ17" s="156"/>
      <c r="ASA17" s="156"/>
      <c r="ASB17" s="156"/>
      <c r="ASC17" s="156"/>
      <c r="ASD17" s="156"/>
      <c r="ASE17" s="156"/>
      <c r="ASF17" s="156"/>
      <c r="ASG17" s="156"/>
      <c r="ASH17" s="156"/>
      <c r="ASI17" s="156"/>
      <c r="ASJ17" s="156"/>
      <c r="ASK17" s="156"/>
      <c r="ASL17" s="156"/>
      <c r="ASM17" s="156"/>
      <c r="ASN17" s="156"/>
      <c r="ASO17" s="156"/>
      <c r="ASP17" s="156"/>
      <c r="ASQ17" s="156"/>
      <c r="ASR17" s="156"/>
      <c r="ASS17" s="156"/>
      <c r="AST17" s="156"/>
      <c r="ASU17" s="156"/>
      <c r="ASV17" s="156"/>
      <c r="ASW17" s="156"/>
      <c r="ASX17" s="156"/>
      <c r="ASY17" s="156"/>
      <c r="ASZ17" s="156"/>
      <c r="ATA17" s="156"/>
      <c r="ATB17" s="156"/>
      <c r="ATC17" s="156"/>
      <c r="ATD17" s="156"/>
      <c r="ATE17" s="156"/>
      <c r="ATF17" s="156"/>
      <c r="ATG17" s="156"/>
      <c r="ATH17" s="156"/>
      <c r="ATI17" s="156"/>
      <c r="ATJ17" s="156"/>
      <c r="ATK17" s="156"/>
      <c r="ATL17" s="156"/>
      <c r="ATM17" s="156"/>
      <c r="ATN17" s="156"/>
      <c r="ATO17" s="156"/>
      <c r="ATP17" s="156"/>
      <c r="ATQ17" s="156"/>
      <c r="ATR17" s="156"/>
      <c r="ATS17" s="156"/>
      <c r="ATT17" s="156"/>
      <c r="ATU17" s="156"/>
      <c r="ATV17" s="156"/>
      <c r="ATW17" s="156"/>
      <c r="ATX17" s="156"/>
      <c r="ATY17" s="156"/>
      <c r="ATZ17" s="156"/>
      <c r="AUA17" s="156"/>
      <c r="AUB17" s="156"/>
      <c r="AUC17" s="156"/>
      <c r="AUD17" s="156"/>
      <c r="AUE17" s="156"/>
      <c r="AUF17" s="156"/>
      <c r="AUG17" s="156"/>
      <c r="AUH17" s="156"/>
      <c r="AUI17" s="156"/>
      <c r="AUJ17" s="156"/>
      <c r="AUK17" s="156"/>
      <c r="AUL17" s="156"/>
      <c r="AUM17" s="156"/>
      <c r="AUN17" s="156"/>
      <c r="AUO17" s="156"/>
      <c r="AUP17" s="156"/>
      <c r="AUQ17" s="156"/>
      <c r="AUR17" s="156"/>
      <c r="AUS17" s="156"/>
      <c r="AUT17" s="156"/>
      <c r="AUU17" s="156"/>
      <c r="AUV17" s="156"/>
      <c r="AUW17" s="156"/>
      <c r="AUX17" s="156"/>
      <c r="AUY17" s="156"/>
      <c r="AUZ17" s="156"/>
      <c r="AVA17" s="156"/>
      <c r="AVB17" s="156"/>
      <c r="AVC17" s="156"/>
      <c r="AVD17" s="156"/>
      <c r="AVE17" s="156"/>
      <c r="AVF17" s="156"/>
      <c r="AVG17" s="156"/>
      <c r="AVH17" s="156"/>
      <c r="AVI17" s="156"/>
      <c r="AVJ17" s="156"/>
      <c r="AVK17" s="156"/>
      <c r="AVL17" s="156"/>
      <c r="AVM17" s="156"/>
      <c r="AVN17" s="156"/>
      <c r="AVO17" s="156"/>
      <c r="AVP17" s="156"/>
      <c r="AVQ17" s="156"/>
      <c r="AVR17" s="156"/>
      <c r="AVS17" s="156"/>
      <c r="AVT17" s="156"/>
      <c r="AVU17" s="156"/>
      <c r="AVV17" s="156"/>
      <c r="AVW17" s="156"/>
      <c r="AVX17" s="156"/>
      <c r="AVY17" s="156"/>
      <c r="AVZ17" s="156"/>
      <c r="AWA17" s="156"/>
      <c r="AWB17" s="156"/>
      <c r="AWC17" s="156"/>
      <c r="AWD17" s="156"/>
      <c r="AWE17" s="156"/>
      <c r="AWF17" s="156"/>
      <c r="AWG17" s="156"/>
      <c r="AWH17" s="156"/>
      <c r="AWI17" s="156"/>
      <c r="AWJ17" s="156"/>
      <c r="AWK17" s="156"/>
      <c r="AWL17" s="156"/>
      <c r="AWM17" s="156"/>
      <c r="AWN17" s="156"/>
      <c r="AWO17" s="156"/>
      <c r="AWP17" s="156"/>
      <c r="AWQ17" s="156"/>
      <c r="AWR17" s="156"/>
      <c r="AWS17" s="156"/>
      <c r="AWT17" s="156"/>
      <c r="AWU17" s="156"/>
      <c r="AWV17" s="156"/>
      <c r="AWW17" s="156"/>
      <c r="AWX17" s="156"/>
      <c r="AWY17" s="156"/>
      <c r="AWZ17" s="156"/>
      <c r="AXA17" s="156"/>
      <c r="AXB17" s="156"/>
      <c r="AXC17" s="156"/>
      <c r="AXD17" s="156"/>
      <c r="AXE17" s="156"/>
      <c r="AXF17" s="156"/>
      <c r="AXG17" s="156"/>
      <c r="AXH17" s="156"/>
      <c r="AXI17" s="156"/>
      <c r="AXJ17" s="156"/>
      <c r="AXK17" s="156"/>
      <c r="AXL17" s="156"/>
      <c r="AXM17" s="156"/>
      <c r="AXN17" s="156"/>
      <c r="AXO17" s="156"/>
      <c r="AXP17" s="156"/>
      <c r="AXQ17" s="156"/>
      <c r="AXR17" s="156"/>
      <c r="AXS17" s="156"/>
      <c r="AXT17" s="156"/>
      <c r="AXU17" s="156"/>
      <c r="AXV17" s="156"/>
      <c r="AXW17" s="156"/>
      <c r="AXX17" s="156"/>
      <c r="AXY17" s="156"/>
      <c r="AXZ17" s="156"/>
      <c r="AYA17" s="156"/>
      <c r="AYB17" s="156"/>
      <c r="AYC17" s="156"/>
      <c r="AYD17" s="156"/>
      <c r="AYE17" s="156"/>
      <c r="AYF17" s="156"/>
      <c r="AYG17" s="156"/>
      <c r="AYH17" s="156"/>
      <c r="AYI17" s="156"/>
      <c r="AYJ17" s="156"/>
      <c r="AYK17" s="156"/>
      <c r="AYL17" s="156"/>
      <c r="AYM17" s="156"/>
      <c r="AYN17" s="156"/>
      <c r="AYO17" s="156"/>
      <c r="AYP17" s="156"/>
      <c r="AYQ17" s="156"/>
      <c r="AYR17" s="156"/>
      <c r="AYS17" s="156"/>
      <c r="AYT17" s="156"/>
      <c r="AYU17" s="156"/>
      <c r="AYV17" s="156"/>
      <c r="AYW17" s="156"/>
      <c r="AYX17" s="156"/>
      <c r="AYY17" s="156"/>
      <c r="AYZ17" s="156"/>
      <c r="AZA17" s="156"/>
      <c r="AZB17" s="156"/>
      <c r="AZC17" s="156"/>
      <c r="AZD17" s="156"/>
      <c r="AZE17" s="156"/>
      <c r="AZF17" s="156"/>
      <c r="AZG17" s="156"/>
      <c r="AZH17" s="156"/>
      <c r="AZI17" s="156"/>
      <c r="AZJ17" s="156"/>
      <c r="AZK17" s="156"/>
      <c r="AZL17" s="156"/>
      <c r="AZM17" s="156"/>
      <c r="AZN17" s="156"/>
      <c r="AZO17" s="156"/>
      <c r="AZP17" s="156"/>
      <c r="AZQ17" s="156"/>
      <c r="AZR17" s="156"/>
      <c r="AZS17" s="156"/>
      <c r="AZT17" s="156"/>
      <c r="AZU17" s="156"/>
      <c r="AZV17" s="156"/>
      <c r="AZW17" s="156"/>
      <c r="AZX17" s="156"/>
      <c r="AZY17" s="156"/>
      <c r="AZZ17" s="156"/>
      <c r="BAA17" s="156"/>
      <c r="BAB17" s="156"/>
      <c r="BAC17" s="156"/>
      <c r="BAD17" s="156"/>
      <c r="BAE17" s="156"/>
      <c r="BAF17" s="156"/>
      <c r="BAG17" s="156"/>
      <c r="BAH17" s="156"/>
      <c r="BAI17" s="156"/>
      <c r="BAJ17" s="156"/>
      <c r="BAK17" s="156"/>
      <c r="BAL17" s="156"/>
      <c r="BAM17" s="156"/>
      <c r="BAN17" s="156"/>
      <c r="BAO17" s="156"/>
      <c r="BAP17" s="156"/>
      <c r="BAQ17" s="156"/>
      <c r="BAR17" s="156"/>
      <c r="BAS17" s="156"/>
      <c r="BAT17" s="156"/>
      <c r="BAU17" s="156"/>
      <c r="BAV17" s="156"/>
      <c r="BAW17" s="156"/>
      <c r="BAX17" s="156"/>
      <c r="BAY17" s="156"/>
      <c r="BAZ17" s="156"/>
      <c r="BBA17" s="156"/>
      <c r="BBB17" s="156"/>
      <c r="BBC17" s="156"/>
      <c r="BBD17" s="156"/>
      <c r="BBE17" s="156"/>
      <c r="BBF17" s="156"/>
      <c r="BBG17" s="156"/>
      <c r="BBH17" s="156"/>
      <c r="BBI17" s="156"/>
      <c r="BBJ17" s="156"/>
      <c r="BBK17" s="156"/>
      <c r="BBL17" s="156"/>
      <c r="BBM17" s="156"/>
      <c r="BBN17" s="156"/>
      <c r="BBO17" s="156"/>
      <c r="BBP17" s="156"/>
      <c r="BBQ17" s="156"/>
      <c r="BBR17" s="156"/>
      <c r="BBS17" s="156"/>
      <c r="BBT17" s="156"/>
      <c r="BBU17" s="156"/>
      <c r="BBV17" s="156"/>
      <c r="BBW17" s="156"/>
      <c r="BBX17" s="156"/>
      <c r="BBY17" s="156"/>
      <c r="BBZ17" s="156"/>
      <c r="BCA17" s="156"/>
      <c r="BCB17" s="156"/>
      <c r="BCC17" s="156"/>
      <c r="BCD17" s="156"/>
      <c r="BCE17" s="156"/>
      <c r="BCF17" s="156"/>
      <c r="BCG17" s="156"/>
      <c r="BCH17" s="156"/>
      <c r="BCI17" s="156"/>
      <c r="BCJ17" s="156"/>
      <c r="BCK17" s="156"/>
      <c r="BCL17" s="156"/>
      <c r="BCM17" s="156"/>
      <c r="BCN17" s="156"/>
      <c r="BCO17" s="156"/>
      <c r="BCP17" s="156"/>
      <c r="BCQ17" s="156"/>
      <c r="BCR17" s="156"/>
      <c r="BCS17" s="156"/>
      <c r="BCT17" s="156"/>
      <c r="BCU17" s="156"/>
      <c r="BCV17" s="156"/>
      <c r="BCW17" s="156"/>
      <c r="BCX17" s="156"/>
      <c r="BCY17" s="156"/>
      <c r="BCZ17" s="156"/>
      <c r="BDA17" s="156"/>
      <c r="BDB17" s="156"/>
      <c r="BDC17" s="156"/>
      <c r="BDD17" s="156"/>
      <c r="BDE17" s="156"/>
      <c r="BDF17" s="156"/>
      <c r="BDG17" s="156"/>
      <c r="BDH17" s="156"/>
      <c r="BDI17" s="156"/>
      <c r="BDJ17" s="156"/>
      <c r="BDK17" s="156"/>
      <c r="BDL17" s="156"/>
      <c r="BDM17" s="156"/>
      <c r="BDN17" s="156"/>
      <c r="BDO17" s="156"/>
      <c r="BDP17" s="156"/>
      <c r="BDQ17" s="156"/>
      <c r="BDR17" s="156"/>
      <c r="BDS17" s="156"/>
      <c r="BDT17" s="156"/>
      <c r="BDU17" s="156"/>
      <c r="BDV17" s="156"/>
      <c r="BDW17" s="156"/>
      <c r="BDX17" s="156"/>
      <c r="BDY17" s="156"/>
      <c r="BDZ17" s="156"/>
      <c r="BEA17" s="156"/>
      <c r="BEB17" s="156"/>
      <c r="BEC17" s="156"/>
      <c r="BED17" s="156"/>
      <c r="BEE17" s="156"/>
      <c r="BEF17" s="156"/>
      <c r="BEG17" s="156"/>
      <c r="BEH17" s="156"/>
      <c r="BEI17" s="156"/>
      <c r="BEJ17" s="156"/>
      <c r="BEK17" s="156"/>
      <c r="BEL17" s="156"/>
      <c r="BEM17" s="156"/>
      <c r="BEN17" s="156"/>
      <c r="BEO17" s="156"/>
      <c r="BEP17" s="156"/>
      <c r="BEQ17" s="156"/>
      <c r="BER17" s="156"/>
      <c r="BES17" s="156"/>
      <c r="BET17" s="156"/>
      <c r="BEU17" s="156"/>
      <c r="BEV17" s="156"/>
      <c r="BEW17" s="156"/>
      <c r="BEX17" s="156"/>
      <c r="BEY17" s="156"/>
      <c r="BEZ17" s="156"/>
      <c r="BFA17" s="156"/>
      <c r="BFB17" s="156"/>
      <c r="BFC17" s="156"/>
      <c r="BFD17" s="156"/>
      <c r="BFE17" s="156"/>
      <c r="BFF17" s="156"/>
      <c r="BFG17" s="156"/>
      <c r="BFH17" s="156"/>
      <c r="BFI17" s="156"/>
      <c r="BFJ17" s="156"/>
      <c r="BFK17" s="156"/>
      <c r="BFL17" s="156"/>
      <c r="BFM17" s="156"/>
      <c r="BFN17" s="156"/>
      <c r="BFO17" s="156"/>
      <c r="BFP17" s="156"/>
      <c r="BFQ17" s="156"/>
      <c r="BFR17" s="156"/>
      <c r="BFS17" s="156"/>
      <c r="BFT17" s="156"/>
      <c r="BFU17" s="156"/>
      <c r="BFV17" s="156"/>
      <c r="BFW17" s="156"/>
      <c r="BFX17" s="156"/>
      <c r="BFY17" s="156"/>
      <c r="BFZ17" s="156"/>
      <c r="BGA17" s="156"/>
      <c r="BGB17" s="156"/>
      <c r="BGC17" s="156"/>
      <c r="BGD17" s="156"/>
      <c r="BGE17" s="156"/>
      <c r="BGF17" s="156"/>
      <c r="BGG17" s="156"/>
      <c r="BGH17" s="156"/>
      <c r="BGI17" s="156"/>
      <c r="BGJ17" s="156"/>
      <c r="BGK17" s="156"/>
      <c r="BGL17" s="156"/>
      <c r="BGM17" s="156"/>
      <c r="BGN17" s="156"/>
      <c r="BGO17" s="156"/>
      <c r="BGP17" s="156"/>
      <c r="BGQ17" s="156"/>
      <c r="BGR17" s="156"/>
      <c r="BGS17" s="156"/>
      <c r="BGT17" s="156"/>
      <c r="BGU17" s="156"/>
      <c r="BGV17" s="156"/>
      <c r="BGW17" s="156"/>
      <c r="BGX17" s="156"/>
      <c r="BGY17" s="156"/>
      <c r="BGZ17" s="156"/>
      <c r="BHA17" s="156"/>
      <c r="BHB17" s="156"/>
      <c r="BHC17" s="156"/>
      <c r="BHD17" s="156"/>
      <c r="BHE17" s="156"/>
      <c r="BHF17" s="156"/>
      <c r="BHG17" s="156"/>
      <c r="BHH17" s="156"/>
      <c r="BHI17" s="156"/>
      <c r="BHJ17" s="156"/>
      <c r="BHK17" s="156"/>
      <c r="BHL17" s="156"/>
      <c r="BHM17" s="156"/>
      <c r="BHN17" s="156"/>
      <c r="BHO17" s="156"/>
      <c r="BHP17" s="156"/>
      <c r="BHQ17" s="156"/>
      <c r="BHR17" s="156"/>
      <c r="BHS17" s="156"/>
      <c r="BHT17" s="156"/>
      <c r="BHU17" s="156"/>
      <c r="BHV17" s="156"/>
      <c r="BHW17" s="156"/>
      <c r="BHX17" s="156"/>
      <c r="BHY17" s="156"/>
      <c r="BHZ17" s="156"/>
      <c r="BIA17" s="156"/>
      <c r="BIB17" s="156"/>
      <c r="BIC17" s="156"/>
      <c r="BID17" s="156"/>
      <c r="BIE17" s="156"/>
      <c r="BIF17" s="156"/>
      <c r="BIG17" s="156"/>
      <c r="BIH17" s="156"/>
      <c r="BII17" s="156"/>
      <c r="BIJ17" s="156"/>
      <c r="BIK17" s="156"/>
      <c r="BIL17" s="156"/>
      <c r="BIM17" s="156"/>
      <c r="BIN17" s="156"/>
      <c r="BIO17" s="156"/>
      <c r="BIP17" s="156"/>
      <c r="BIQ17" s="156"/>
      <c r="BIR17" s="156"/>
      <c r="BIS17" s="156"/>
      <c r="BIT17" s="156"/>
      <c r="BIU17" s="156"/>
      <c r="BIV17" s="156"/>
      <c r="BIW17" s="156"/>
      <c r="BIX17" s="156"/>
      <c r="BIY17" s="156"/>
      <c r="BIZ17" s="156"/>
      <c r="BJA17" s="156"/>
      <c r="BJB17" s="156"/>
      <c r="BJC17" s="156"/>
      <c r="BJD17" s="156"/>
      <c r="BJE17" s="156"/>
      <c r="BJF17" s="156"/>
      <c r="BJG17" s="156"/>
      <c r="BJH17" s="156"/>
      <c r="BJI17" s="156"/>
      <c r="BJJ17" s="156"/>
      <c r="BJK17" s="156"/>
      <c r="BJL17" s="156"/>
      <c r="BJM17" s="156"/>
      <c r="BJN17" s="156"/>
      <c r="BJO17" s="156"/>
      <c r="BJP17" s="156"/>
      <c r="BJQ17" s="156"/>
      <c r="BJR17" s="156"/>
      <c r="BJS17" s="156"/>
      <c r="BJT17" s="156"/>
      <c r="BJU17" s="156"/>
      <c r="BJV17" s="156"/>
      <c r="BJW17" s="156"/>
      <c r="BJX17" s="156"/>
      <c r="BJY17" s="156"/>
      <c r="BJZ17" s="156"/>
      <c r="BKA17" s="156"/>
      <c r="BKB17" s="156"/>
      <c r="BKC17" s="156"/>
      <c r="BKD17" s="156"/>
      <c r="BKE17" s="156"/>
      <c r="BKF17" s="156"/>
      <c r="BKG17" s="156"/>
      <c r="BKH17" s="156"/>
      <c r="BKI17" s="156"/>
      <c r="BKJ17" s="156"/>
      <c r="BKK17" s="156"/>
      <c r="BKL17" s="156"/>
      <c r="BKM17" s="156"/>
      <c r="BKN17" s="156"/>
      <c r="BKO17" s="156"/>
      <c r="BKP17" s="156"/>
      <c r="BKQ17" s="156"/>
      <c r="BKR17" s="156"/>
      <c r="BKS17" s="156"/>
      <c r="BKT17" s="156"/>
      <c r="BKU17" s="156"/>
      <c r="BKV17" s="156"/>
      <c r="BKW17" s="156"/>
      <c r="BKX17" s="156"/>
      <c r="BKY17" s="156"/>
      <c r="BKZ17" s="156"/>
      <c r="BLA17" s="156"/>
      <c r="BLB17" s="156"/>
      <c r="BLC17" s="156"/>
      <c r="BLD17" s="156"/>
      <c r="BLE17" s="156"/>
      <c r="BLF17" s="156"/>
      <c r="BLG17" s="156"/>
      <c r="BLH17" s="156"/>
      <c r="BLI17" s="156"/>
      <c r="BLJ17" s="156"/>
      <c r="BLK17" s="156"/>
      <c r="BLL17" s="156"/>
      <c r="BLM17" s="156"/>
      <c r="BLN17" s="156"/>
      <c r="BLO17" s="156"/>
      <c r="BLP17" s="156"/>
      <c r="BLQ17" s="156"/>
      <c r="BLR17" s="156"/>
      <c r="BLS17" s="156"/>
      <c r="BLT17" s="156"/>
      <c r="BLU17" s="156"/>
      <c r="BLV17" s="156"/>
      <c r="BLW17" s="156"/>
      <c r="BLX17" s="156"/>
      <c r="BLY17" s="156"/>
      <c r="BLZ17" s="156"/>
      <c r="BMA17" s="156"/>
      <c r="BMB17" s="156"/>
      <c r="BMC17" s="156"/>
      <c r="BMD17" s="156"/>
      <c r="BME17" s="156"/>
      <c r="BMF17" s="156"/>
      <c r="BMG17" s="156"/>
      <c r="BMH17" s="156"/>
      <c r="BMI17" s="156"/>
      <c r="BMJ17" s="156"/>
      <c r="BMK17" s="156"/>
      <c r="BML17" s="156"/>
      <c r="BMM17" s="156"/>
      <c r="BMN17" s="156"/>
      <c r="BMO17" s="156"/>
      <c r="BMP17" s="156"/>
      <c r="BMQ17" s="156"/>
      <c r="BMR17" s="156"/>
      <c r="BMS17" s="156"/>
      <c r="BMT17" s="156"/>
      <c r="BMU17" s="156"/>
      <c r="BMV17" s="156"/>
      <c r="BMW17" s="156"/>
      <c r="BMX17" s="156"/>
      <c r="BMY17" s="156"/>
      <c r="BMZ17" s="156"/>
      <c r="BNA17" s="156"/>
      <c r="BNB17" s="156"/>
      <c r="BNC17" s="156"/>
      <c r="BND17" s="156"/>
      <c r="BNE17" s="156"/>
      <c r="BNF17" s="156"/>
      <c r="BNG17" s="156"/>
      <c r="BNH17" s="156"/>
      <c r="BNI17" s="156"/>
      <c r="BNJ17" s="156"/>
      <c r="BNK17" s="156"/>
      <c r="BNL17" s="156"/>
      <c r="BNM17" s="156"/>
      <c r="BNN17" s="156"/>
      <c r="BNO17" s="156"/>
      <c r="BNP17" s="156"/>
      <c r="BNQ17" s="156"/>
      <c r="BNR17" s="156"/>
      <c r="BNS17" s="156"/>
      <c r="BNT17" s="156"/>
      <c r="BNU17" s="156"/>
      <c r="BNV17" s="156"/>
      <c r="BNW17" s="156"/>
      <c r="BNX17" s="156"/>
      <c r="BNY17" s="156"/>
      <c r="BNZ17" s="156"/>
      <c r="BOA17" s="156"/>
      <c r="BOB17" s="156"/>
      <c r="BOC17" s="156"/>
      <c r="BOD17" s="156"/>
      <c r="BOE17" s="156"/>
      <c r="BOF17" s="156"/>
      <c r="BOG17" s="156"/>
      <c r="BOH17" s="156"/>
      <c r="BOI17" s="156"/>
      <c r="BOJ17" s="156"/>
      <c r="BOK17" s="156"/>
      <c r="BOL17" s="156"/>
      <c r="BOM17" s="156"/>
      <c r="BON17" s="156"/>
      <c r="BOO17" s="156"/>
      <c r="BOP17" s="156"/>
      <c r="BOQ17" s="156"/>
      <c r="BOR17" s="156"/>
      <c r="BOS17" s="156"/>
      <c r="BOT17" s="156"/>
      <c r="BOU17" s="156"/>
      <c r="BOV17" s="156"/>
      <c r="BOW17" s="156"/>
      <c r="BOX17" s="156"/>
      <c r="BOY17" s="156"/>
      <c r="BOZ17" s="156"/>
      <c r="BPA17" s="156"/>
      <c r="BPB17" s="156"/>
      <c r="BPC17" s="156"/>
      <c r="BPD17" s="156"/>
      <c r="BPE17" s="156"/>
      <c r="BPF17" s="156"/>
      <c r="BPG17" s="156"/>
      <c r="BPH17" s="156"/>
      <c r="BPI17" s="156"/>
      <c r="BPJ17" s="156"/>
      <c r="BPK17" s="156"/>
      <c r="BPL17" s="156"/>
      <c r="BPM17" s="156"/>
      <c r="BPN17" s="156"/>
      <c r="BPO17" s="156"/>
      <c r="BPP17" s="156"/>
      <c r="BPQ17" s="156"/>
      <c r="BPR17" s="156"/>
      <c r="BPS17" s="156"/>
      <c r="BPT17" s="156"/>
      <c r="BPU17" s="156"/>
      <c r="BPV17" s="156"/>
      <c r="BPW17" s="156"/>
      <c r="BPX17" s="156"/>
      <c r="BPY17" s="156"/>
      <c r="BPZ17" s="156"/>
      <c r="BQA17" s="156"/>
      <c r="BQB17" s="156"/>
      <c r="BQC17" s="156"/>
      <c r="BQD17" s="156"/>
      <c r="BQE17" s="156"/>
      <c r="BQF17" s="156"/>
      <c r="BQG17" s="156"/>
      <c r="BQH17" s="156"/>
      <c r="BQI17" s="156"/>
      <c r="BQJ17" s="156"/>
      <c r="BQK17" s="156"/>
      <c r="BQL17" s="156"/>
      <c r="BQM17" s="156"/>
      <c r="BQN17" s="156"/>
      <c r="BQO17" s="156"/>
      <c r="BQP17" s="156"/>
      <c r="BQQ17" s="156"/>
      <c r="BQR17" s="156"/>
      <c r="BQS17" s="156"/>
      <c r="BQT17" s="156"/>
      <c r="BQU17" s="156"/>
      <c r="BQV17" s="156"/>
      <c r="BQW17" s="156"/>
      <c r="BQX17" s="156"/>
      <c r="BQY17" s="156"/>
      <c r="BQZ17" s="156"/>
      <c r="BRA17" s="156"/>
      <c r="BRB17" s="156"/>
      <c r="BRC17" s="156"/>
      <c r="BRD17" s="156"/>
      <c r="BRE17" s="156"/>
      <c r="BRF17" s="156"/>
      <c r="BRG17" s="156"/>
      <c r="BRH17" s="156"/>
      <c r="BRI17" s="156"/>
      <c r="BRJ17" s="156"/>
      <c r="BRK17" s="156"/>
      <c r="BRL17" s="156"/>
      <c r="BRM17" s="156"/>
      <c r="BRN17" s="156"/>
      <c r="BRO17" s="156"/>
      <c r="BRP17" s="156"/>
      <c r="BRQ17" s="156"/>
      <c r="BRR17" s="156"/>
      <c r="BRS17" s="156"/>
      <c r="BRT17" s="156"/>
      <c r="BRU17" s="156"/>
      <c r="BRV17" s="156"/>
      <c r="BRW17" s="156"/>
      <c r="BRX17" s="156"/>
      <c r="BRY17" s="156"/>
      <c r="BRZ17" s="156"/>
      <c r="BSA17" s="156"/>
      <c r="BSB17" s="156"/>
      <c r="BSC17" s="156"/>
      <c r="BSD17" s="156"/>
      <c r="BSE17" s="156"/>
      <c r="BSF17" s="156"/>
      <c r="BSG17" s="156"/>
      <c r="BSH17" s="156"/>
      <c r="BSI17" s="156"/>
      <c r="BSJ17" s="156"/>
      <c r="BSK17" s="156"/>
      <c r="BSL17" s="156"/>
      <c r="BSM17" s="156"/>
      <c r="BSN17" s="156"/>
      <c r="BSO17" s="156"/>
      <c r="BSP17" s="156"/>
      <c r="BSQ17" s="156"/>
      <c r="BSR17" s="156"/>
      <c r="BSS17" s="156"/>
      <c r="BST17" s="156"/>
      <c r="BSU17" s="156"/>
      <c r="BSV17" s="156"/>
      <c r="BSW17" s="156"/>
      <c r="BSX17" s="156"/>
      <c r="BSY17" s="156"/>
      <c r="BSZ17" s="156"/>
      <c r="BTA17" s="156"/>
      <c r="BTB17" s="156"/>
      <c r="BTC17" s="156"/>
      <c r="BTD17" s="156"/>
      <c r="BTE17" s="156"/>
      <c r="BTF17" s="156"/>
      <c r="BTG17" s="156"/>
      <c r="BTH17" s="156"/>
      <c r="BTI17" s="156"/>
      <c r="BTJ17" s="156"/>
      <c r="BTK17" s="156"/>
      <c r="BTL17" s="156"/>
      <c r="BTM17" s="156"/>
      <c r="BTN17" s="156"/>
      <c r="BTO17" s="156"/>
      <c r="BTP17" s="156"/>
      <c r="BTQ17" s="156"/>
      <c r="BTR17" s="156"/>
      <c r="BTS17" s="156"/>
      <c r="BTT17" s="156"/>
      <c r="BTU17" s="156"/>
      <c r="BTV17" s="156"/>
      <c r="BTW17" s="156"/>
      <c r="BTX17" s="156"/>
      <c r="BTY17" s="156"/>
      <c r="BTZ17" s="156"/>
      <c r="BUA17" s="156"/>
      <c r="BUB17" s="156"/>
      <c r="BUC17" s="156"/>
      <c r="BUD17" s="156"/>
      <c r="BUE17" s="156"/>
      <c r="BUF17" s="156"/>
      <c r="BUG17" s="156"/>
      <c r="BUH17" s="156"/>
      <c r="BUI17" s="156"/>
      <c r="BUJ17" s="156"/>
      <c r="BUK17" s="156"/>
      <c r="BUL17" s="156"/>
      <c r="BUM17" s="156"/>
      <c r="BUN17" s="156"/>
      <c r="BUO17" s="156"/>
      <c r="BUP17" s="156"/>
      <c r="BUQ17" s="156"/>
      <c r="BUR17" s="156"/>
      <c r="BUS17" s="156"/>
      <c r="BUT17" s="156"/>
      <c r="BUU17" s="156"/>
      <c r="BUV17" s="156"/>
      <c r="BUW17" s="156"/>
      <c r="BUX17" s="156"/>
      <c r="BUY17" s="156"/>
      <c r="BUZ17" s="156"/>
      <c r="BVA17" s="156"/>
      <c r="BVB17" s="156"/>
      <c r="BVC17" s="156"/>
      <c r="BVD17" s="156"/>
      <c r="BVE17" s="156"/>
      <c r="BVF17" s="156"/>
      <c r="BVG17" s="156"/>
      <c r="BVH17" s="156"/>
      <c r="BVI17" s="156"/>
      <c r="BVJ17" s="156"/>
      <c r="BVK17" s="156"/>
      <c r="BVL17" s="156"/>
      <c r="BVM17" s="156"/>
      <c r="BVN17" s="156"/>
      <c r="BVO17" s="156"/>
      <c r="BVP17" s="156"/>
      <c r="BVQ17" s="156"/>
      <c r="BVR17" s="156"/>
      <c r="BVS17" s="156"/>
      <c r="BVT17" s="156"/>
      <c r="BVU17" s="156"/>
      <c r="BVV17" s="156"/>
      <c r="BVW17" s="156"/>
      <c r="BVX17" s="156"/>
      <c r="BVY17" s="156"/>
      <c r="BVZ17" s="156"/>
      <c r="BWA17" s="156"/>
      <c r="BWB17" s="156"/>
      <c r="BWC17" s="156"/>
      <c r="BWD17" s="156"/>
      <c r="BWE17" s="156"/>
      <c r="BWF17" s="156"/>
      <c r="BWG17" s="156"/>
      <c r="BWH17" s="156"/>
      <c r="BWI17" s="156"/>
      <c r="BWJ17" s="156"/>
      <c r="BWK17" s="156"/>
      <c r="BWL17" s="156"/>
      <c r="BWM17" s="156"/>
      <c r="BWN17" s="156"/>
      <c r="BWO17" s="156"/>
      <c r="BWP17" s="156"/>
      <c r="BWQ17" s="156"/>
      <c r="BWR17" s="156"/>
      <c r="BWS17" s="156"/>
      <c r="BWT17" s="156"/>
      <c r="BWU17" s="156"/>
      <c r="BWV17" s="156"/>
      <c r="BWW17" s="156"/>
      <c r="BWX17" s="156"/>
      <c r="BWY17" s="156"/>
      <c r="BWZ17" s="156"/>
      <c r="BXA17" s="156"/>
      <c r="BXB17" s="156"/>
      <c r="BXC17" s="156"/>
      <c r="BXD17" s="156"/>
      <c r="BXE17" s="156"/>
      <c r="BXF17" s="156"/>
      <c r="BXG17" s="156"/>
      <c r="BXH17" s="156"/>
      <c r="BXI17" s="156"/>
      <c r="BXJ17" s="156"/>
      <c r="BXK17" s="156"/>
      <c r="BXL17" s="156"/>
      <c r="BXM17" s="156"/>
      <c r="BXN17" s="156"/>
      <c r="BXO17" s="156"/>
      <c r="BXP17" s="156"/>
      <c r="BXQ17" s="156"/>
      <c r="BXR17" s="156"/>
      <c r="BXS17" s="156"/>
      <c r="BXT17" s="156"/>
      <c r="BXU17" s="156"/>
      <c r="BXV17" s="156"/>
      <c r="BXW17" s="156"/>
      <c r="BXX17" s="156"/>
      <c r="BXY17" s="156"/>
      <c r="BXZ17" s="156"/>
      <c r="BYA17" s="156"/>
      <c r="BYB17" s="156"/>
      <c r="BYC17" s="156"/>
      <c r="BYD17" s="156"/>
      <c r="BYE17" s="156"/>
      <c r="BYF17" s="156"/>
      <c r="BYG17" s="156"/>
      <c r="BYH17" s="156"/>
      <c r="BYI17" s="156"/>
      <c r="BYJ17" s="156"/>
      <c r="BYK17" s="156"/>
      <c r="BYL17" s="156"/>
      <c r="BYM17" s="156"/>
      <c r="BYN17" s="156"/>
      <c r="BYO17" s="156"/>
      <c r="BYP17" s="156"/>
      <c r="BYQ17" s="156"/>
      <c r="BYR17" s="156"/>
      <c r="BYS17" s="156"/>
      <c r="BYT17" s="156"/>
      <c r="BYU17" s="156"/>
      <c r="BYV17" s="156"/>
      <c r="BYW17" s="156"/>
      <c r="BYX17" s="156"/>
      <c r="BYY17" s="156"/>
      <c r="BYZ17" s="156"/>
      <c r="BZA17" s="156"/>
      <c r="BZB17" s="156"/>
      <c r="BZC17" s="156"/>
      <c r="BZD17" s="156"/>
      <c r="BZE17" s="156"/>
      <c r="BZF17" s="156"/>
      <c r="BZG17" s="156"/>
      <c r="BZH17" s="156"/>
      <c r="BZI17" s="156"/>
      <c r="BZJ17" s="156"/>
      <c r="BZK17" s="156"/>
      <c r="BZL17" s="156"/>
      <c r="BZM17" s="156"/>
      <c r="BZN17" s="156"/>
      <c r="BZO17" s="156"/>
      <c r="BZP17" s="156"/>
      <c r="BZQ17" s="156"/>
      <c r="BZR17" s="156"/>
      <c r="BZS17" s="156"/>
      <c r="BZT17" s="156"/>
      <c r="BZU17" s="156"/>
      <c r="BZV17" s="156"/>
      <c r="BZW17" s="156"/>
      <c r="BZX17" s="156"/>
      <c r="BZY17" s="156"/>
      <c r="BZZ17" s="156"/>
      <c r="CAA17" s="156"/>
      <c r="CAB17" s="156"/>
      <c r="CAC17" s="156"/>
      <c r="CAD17" s="156"/>
      <c r="CAE17" s="156"/>
      <c r="CAF17" s="156"/>
      <c r="CAG17" s="156"/>
      <c r="CAH17" s="156"/>
      <c r="CAI17" s="156"/>
      <c r="CAJ17" s="156"/>
      <c r="CAK17" s="156"/>
      <c r="CAL17" s="156"/>
      <c r="CAM17" s="156"/>
      <c r="CAN17" s="156"/>
      <c r="CAO17" s="156"/>
      <c r="CAP17" s="156"/>
      <c r="CAQ17" s="156"/>
      <c r="CAR17" s="156"/>
      <c r="CAS17" s="156"/>
      <c r="CAT17" s="156"/>
      <c r="CAU17" s="156"/>
      <c r="CAV17" s="156"/>
      <c r="CAW17" s="156"/>
      <c r="CAX17" s="156"/>
      <c r="CAY17" s="156"/>
      <c r="CAZ17" s="156"/>
      <c r="CBA17" s="156"/>
      <c r="CBB17" s="156"/>
      <c r="CBC17" s="156"/>
      <c r="CBD17" s="156"/>
      <c r="CBE17" s="156"/>
      <c r="CBF17" s="156"/>
      <c r="CBG17" s="156"/>
      <c r="CBH17" s="156"/>
      <c r="CBI17" s="156"/>
      <c r="CBJ17" s="156"/>
      <c r="CBK17" s="156"/>
      <c r="CBL17" s="156"/>
      <c r="CBM17" s="156"/>
      <c r="CBN17" s="156"/>
      <c r="CBO17" s="156"/>
      <c r="CBP17" s="156"/>
      <c r="CBQ17" s="156"/>
      <c r="CBR17" s="156"/>
      <c r="CBS17" s="156"/>
      <c r="CBT17" s="156"/>
      <c r="CBU17" s="156"/>
      <c r="CBV17" s="156"/>
      <c r="CBW17" s="156"/>
      <c r="CBX17" s="156"/>
      <c r="CBY17" s="156"/>
      <c r="CBZ17" s="156"/>
      <c r="CCA17" s="156"/>
      <c r="CCB17" s="156"/>
      <c r="CCC17" s="156"/>
      <c r="CCD17" s="156"/>
      <c r="CCE17" s="156"/>
      <c r="CCF17" s="156"/>
      <c r="CCG17" s="156"/>
      <c r="CCH17" s="156"/>
      <c r="CCI17" s="156"/>
      <c r="CCJ17" s="156"/>
      <c r="CCK17" s="156"/>
      <c r="CCL17" s="156"/>
      <c r="CCM17" s="156"/>
      <c r="CCN17" s="156"/>
      <c r="CCO17" s="156"/>
      <c r="CCP17" s="156"/>
      <c r="CCQ17" s="156"/>
      <c r="CCR17" s="156"/>
      <c r="CCS17" s="156"/>
      <c r="CCT17" s="156"/>
      <c r="CCU17" s="156"/>
      <c r="CCV17" s="156"/>
      <c r="CCW17" s="156"/>
      <c r="CCX17" s="156"/>
      <c r="CCY17" s="156"/>
      <c r="CCZ17" s="156"/>
      <c r="CDA17" s="156"/>
      <c r="CDB17" s="156"/>
      <c r="CDC17" s="156"/>
      <c r="CDD17" s="156"/>
      <c r="CDE17" s="156"/>
      <c r="CDF17" s="156"/>
      <c r="CDG17" s="156"/>
      <c r="CDH17" s="156"/>
      <c r="CDI17" s="156"/>
      <c r="CDJ17" s="156"/>
      <c r="CDK17" s="156"/>
      <c r="CDL17" s="156"/>
      <c r="CDM17" s="156"/>
      <c r="CDN17" s="156"/>
      <c r="CDO17" s="156"/>
      <c r="CDP17" s="156"/>
      <c r="CDQ17" s="156"/>
      <c r="CDR17" s="156"/>
      <c r="CDS17" s="156"/>
      <c r="CDT17" s="156"/>
      <c r="CDU17" s="156"/>
      <c r="CDV17" s="156"/>
      <c r="CDW17" s="156"/>
      <c r="CDX17" s="156"/>
      <c r="CDY17" s="156"/>
      <c r="CDZ17" s="156"/>
      <c r="CEA17" s="156"/>
      <c r="CEB17" s="156"/>
      <c r="CEC17" s="156"/>
      <c r="CED17" s="156"/>
      <c r="CEE17" s="156"/>
      <c r="CEF17" s="156"/>
      <c r="CEG17" s="156"/>
      <c r="CEH17" s="156"/>
      <c r="CEI17" s="156"/>
      <c r="CEJ17" s="156"/>
      <c r="CEK17" s="156"/>
      <c r="CEL17" s="156"/>
      <c r="CEM17" s="156"/>
      <c r="CEN17" s="156"/>
      <c r="CEO17" s="156"/>
      <c r="CEP17" s="156"/>
      <c r="CEQ17" s="156"/>
      <c r="CER17" s="156"/>
      <c r="CES17" s="156"/>
      <c r="CET17" s="156"/>
      <c r="CEU17" s="156"/>
      <c r="CEV17" s="156"/>
      <c r="CEW17" s="156"/>
      <c r="CEX17" s="156"/>
      <c r="CEY17" s="156"/>
      <c r="CEZ17" s="156"/>
      <c r="CFA17" s="156"/>
      <c r="CFB17" s="156"/>
      <c r="CFC17" s="156"/>
      <c r="CFD17" s="156"/>
      <c r="CFE17" s="156"/>
      <c r="CFF17" s="156"/>
      <c r="CFG17" s="156"/>
      <c r="CFH17" s="156"/>
      <c r="CFI17" s="156"/>
      <c r="CFJ17" s="156"/>
      <c r="CFK17" s="156"/>
      <c r="CFL17" s="156"/>
      <c r="CFM17" s="156"/>
      <c r="CFN17" s="156"/>
      <c r="CFO17" s="156"/>
      <c r="CFP17" s="156"/>
      <c r="CFQ17" s="156"/>
      <c r="CFR17" s="156"/>
      <c r="CFS17" s="156"/>
      <c r="CFT17" s="156"/>
      <c r="CFU17" s="156"/>
      <c r="CFV17" s="156"/>
      <c r="CFW17" s="156"/>
      <c r="CFX17" s="156"/>
      <c r="CFY17" s="156"/>
      <c r="CFZ17" s="156"/>
      <c r="CGA17" s="156"/>
      <c r="CGB17" s="156"/>
      <c r="CGC17" s="156"/>
      <c r="CGD17" s="156"/>
      <c r="CGE17" s="156"/>
      <c r="CGF17" s="156"/>
      <c r="CGG17" s="156"/>
      <c r="CGH17" s="156"/>
      <c r="CGI17" s="156"/>
      <c r="CGJ17" s="156"/>
      <c r="CGK17" s="156"/>
      <c r="CGL17" s="156"/>
      <c r="CGM17" s="156"/>
      <c r="CGN17" s="156"/>
      <c r="CGO17" s="156"/>
      <c r="CGP17" s="156"/>
      <c r="CGQ17" s="156"/>
      <c r="CGR17" s="156"/>
      <c r="CGS17" s="156"/>
      <c r="CGT17" s="156"/>
      <c r="CGU17" s="156"/>
      <c r="CGV17" s="156"/>
      <c r="CGW17" s="156"/>
      <c r="CGX17" s="156"/>
      <c r="CGY17" s="156"/>
      <c r="CGZ17" s="156"/>
      <c r="CHA17" s="156"/>
      <c r="CHB17" s="156"/>
      <c r="CHC17" s="156"/>
      <c r="CHD17" s="156"/>
      <c r="CHE17" s="156"/>
      <c r="CHF17" s="156"/>
      <c r="CHG17" s="156"/>
      <c r="CHH17" s="156"/>
      <c r="CHI17" s="156"/>
      <c r="CHJ17" s="156"/>
      <c r="CHK17" s="156"/>
      <c r="CHL17" s="156"/>
      <c r="CHM17" s="156"/>
      <c r="CHN17" s="156"/>
      <c r="CHO17" s="156"/>
      <c r="CHP17" s="156"/>
      <c r="CHQ17" s="156"/>
      <c r="CHR17" s="156"/>
      <c r="CHS17" s="156"/>
      <c r="CHT17" s="156"/>
      <c r="CHU17" s="156"/>
      <c r="CHV17" s="156"/>
      <c r="CHW17" s="156"/>
      <c r="CHX17" s="156"/>
      <c r="CHY17" s="156"/>
      <c r="CHZ17" s="156"/>
      <c r="CIA17" s="156"/>
      <c r="CIB17" s="156"/>
      <c r="CIC17" s="156"/>
      <c r="CID17" s="156"/>
      <c r="CIE17" s="156"/>
      <c r="CIF17" s="156"/>
      <c r="CIG17" s="156"/>
      <c r="CIH17" s="156"/>
      <c r="CII17" s="156"/>
      <c r="CIJ17" s="156"/>
      <c r="CIK17" s="156"/>
      <c r="CIL17" s="156"/>
      <c r="CIM17" s="156"/>
      <c r="CIN17" s="156"/>
      <c r="CIO17" s="156"/>
      <c r="CIP17" s="156"/>
      <c r="CIQ17" s="156"/>
      <c r="CIR17" s="156"/>
      <c r="CIS17" s="156"/>
      <c r="CIT17" s="156"/>
      <c r="CIU17" s="156"/>
      <c r="CIV17" s="156"/>
      <c r="CIW17" s="156"/>
      <c r="CIX17" s="156"/>
      <c r="CIY17" s="156"/>
      <c r="CIZ17" s="156"/>
      <c r="CJA17" s="156"/>
      <c r="CJB17" s="156"/>
      <c r="CJC17" s="156"/>
      <c r="CJD17" s="156"/>
      <c r="CJE17" s="156"/>
      <c r="CJF17" s="156"/>
      <c r="CJG17" s="156"/>
      <c r="CJH17" s="156"/>
      <c r="CJI17" s="156"/>
      <c r="CJJ17" s="156"/>
      <c r="CJK17" s="156"/>
      <c r="CJL17" s="156"/>
      <c r="CJM17" s="156"/>
      <c r="CJN17" s="156"/>
      <c r="CJO17" s="156"/>
      <c r="CJP17" s="156"/>
      <c r="CJQ17" s="156"/>
      <c r="CJR17" s="156"/>
      <c r="CJS17" s="156"/>
      <c r="CJT17" s="156"/>
      <c r="CJU17" s="156"/>
      <c r="CJV17" s="156"/>
      <c r="CJW17" s="156"/>
      <c r="CJX17" s="156"/>
      <c r="CJY17" s="156"/>
      <c r="CJZ17" s="156"/>
      <c r="CKA17" s="156"/>
      <c r="CKB17" s="156"/>
      <c r="CKC17" s="156"/>
      <c r="CKD17" s="156"/>
      <c r="CKE17" s="156"/>
      <c r="CKF17" s="156"/>
      <c r="CKG17" s="156"/>
      <c r="CKH17" s="156"/>
      <c r="CKI17" s="156"/>
      <c r="CKJ17" s="156"/>
      <c r="CKK17" s="156"/>
      <c r="CKL17" s="156"/>
      <c r="CKM17" s="156"/>
      <c r="CKN17" s="156"/>
      <c r="CKO17" s="156"/>
      <c r="CKP17" s="156"/>
      <c r="CKQ17" s="156"/>
      <c r="CKR17" s="156"/>
      <c r="CKS17" s="156"/>
      <c r="CKT17" s="156"/>
      <c r="CKU17" s="156"/>
      <c r="CKV17" s="156"/>
      <c r="CKW17" s="156"/>
      <c r="CKX17" s="156"/>
      <c r="CKY17" s="156"/>
      <c r="CKZ17" s="156"/>
      <c r="CLA17" s="156"/>
      <c r="CLB17" s="156"/>
      <c r="CLC17" s="156"/>
      <c r="CLD17" s="156"/>
      <c r="CLE17" s="156"/>
      <c r="CLF17" s="156"/>
      <c r="CLG17" s="156"/>
      <c r="CLH17" s="156"/>
      <c r="CLI17" s="156"/>
      <c r="CLJ17" s="156"/>
      <c r="CLK17" s="156"/>
      <c r="CLL17" s="156"/>
      <c r="CLM17" s="156"/>
      <c r="CLN17" s="156"/>
      <c r="CLO17" s="156"/>
      <c r="CLP17" s="156"/>
      <c r="CLQ17" s="156"/>
      <c r="CLR17" s="156"/>
      <c r="CLS17" s="156"/>
      <c r="CLT17" s="156"/>
      <c r="CLU17" s="156"/>
      <c r="CLV17" s="156"/>
      <c r="CLW17" s="156"/>
      <c r="CLX17" s="156"/>
      <c r="CLY17" s="156"/>
      <c r="CLZ17" s="156"/>
      <c r="CMA17" s="156"/>
      <c r="CMB17" s="156"/>
      <c r="CMC17" s="156"/>
      <c r="CMD17" s="156"/>
      <c r="CME17" s="156"/>
      <c r="CMF17" s="156"/>
      <c r="CMG17" s="156"/>
      <c r="CMH17" s="156"/>
      <c r="CMI17" s="156"/>
      <c r="CMJ17" s="156"/>
      <c r="CMK17" s="156"/>
      <c r="CML17" s="156"/>
      <c r="CMM17" s="156"/>
      <c r="CMN17" s="156"/>
      <c r="CMO17" s="156"/>
      <c r="CMP17" s="156"/>
      <c r="CMQ17" s="156"/>
      <c r="CMR17" s="156"/>
      <c r="CMS17" s="156"/>
      <c r="CMT17" s="156"/>
      <c r="CMU17" s="156"/>
      <c r="CMV17" s="156"/>
      <c r="CMW17" s="156"/>
      <c r="CMX17" s="156"/>
      <c r="CMY17" s="156"/>
      <c r="CMZ17" s="156"/>
      <c r="CNA17" s="156"/>
      <c r="CNB17" s="156"/>
      <c r="CNC17" s="156"/>
      <c r="CND17" s="156"/>
      <c r="CNE17" s="156"/>
      <c r="CNF17" s="156"/>
      <c r="CNG17" s="156"/>
      <c r="CNH17" s="156"/>
      <c r="CNI17" s="156"/>
      <c r="CNJ17" s="156"/>
      <c r="CNK17" s="156"/>
      <c r="CNL17" s="156"/>
      <c r="CNM17" s="156"/>
      <c r="CNN17" s="156"/>
      <c r="CNO17" s="156"/>
      <c r="CNP17" s="156"/>
      <c r="CNQ17" s="156"/>
      <c r="CNR17" s="156"/>
      <c r="CNS17" s="156"/>
      <c r="CNT17" s="156"/>
      <c r="CNU17" s="156"/>
      <c r="CNV17" s="156"/>
      <c r="CNW17" s="156"/>
      <c r="CNX17" s="156"/>
      <c r="CNY17" s="156"/>
      <c r="CNZ17" s="156"/>
      <c r="COA17" s="156"/>
      <c r="COB17" s="156"/>
      <c r="COC17" s="156"/>
      <c r="COD17" s="156"/>
      <c r="COE17" s="156"/>
      <c r="COF17" s="156"/>
      <c r="COG17" s="156"/>
      <c r="COH17" s="156"/>
      <c r="COI17" s="156"/>
      <c r="COJ17" s="156"/>
      <c r="COK17" s="156"/>
      <c r="COL17" s="156"/>
      <c r="COM17" s="156"/>
      <c r="CON17" s="156"/>
      <c r="COO17" s="156"/>
      <c r="COP17" s="156"/>
      <c r="COQ17" s="156"/>
      <c r="COR17" s="156"/>
      <c r="COS17" s="156"/>
      <c r="COT17" s="156"/>
      <c r="COU17" s="156"/>
      <c r="COV17" s="156"/>
      <c r="COW17" s="156"/>
      <c r="COX17" s="156"/>
      <c r="COY17" s="156"/>
      <c r="COZ17" s="156"/>
      <c r="CPA17" s="156"/>
      <c r="CPB17" s="156"/>
      <c r="CPC17" s="156"/>
      <c r="CPD17" s="156"/>
      <c r="CPE17" s="156"/>
      <c r="CPF17" s="156"/>
      <c r="CPG17" s="156"/>
      <c r="CPH17" s="156"/>
      <c r="CPI17" s="156"/>
      <c r="CPJ17" s="156"/>
      <c r="CPK17" s="156"/>
      <c r="CPL17" s="156"/>
      <c r="CPM17" s="156"/>
      <c r="CPN17" s="156"/>
      <c r="CPO17" s="156"/>
      <c r="CPP17" s="156"/>
      <c r="CPQ17" s="156"/>
      <c r="CPR17" s="156"/>
      <c r="CPS17" s="156"/>
      <c r="CPT17" s="156"/>
      <c r="CPU17" s="156"/>
      <c r="CPV17" s="156"/>
      <c r="CPW17" s="156"/>
      <c r="CPX17" s="156"/>
      <c r="CPY17" s="156"/>
      <c r="CPZ17" s="156"/>
      <c r="CQA17" s="156"/>
      <c r="CQB17" s="156"/>
      <c r="CQC17" s="156"/>
      <c r="CQD17" s="156"/>
      <c r="CQE17" s="156"/>
      <c r="CQF17" s="156"/>
      <c r="CQG17" s="156"/>
      <c r="CQH17" s="156"/>
      <c r="CQI17" s="156"/>
      <c r="CQJ17" s="156"/>
      <c r="CQK17" s="156"/>
      <c r="CQL17" s="156"/>
      <c r="CQM17" s="156"/>
      <c r="CQN17" s="156"/>
      <c r="CQO17" s="156"/>
      <c r="CQP17" s="156"/>
      <c r="CQQ17" s="156"/>
      <c r="CQR17" s="156"/>
      <c r="CQS17" s="156"/>
      <c r="CQT17" s="156"/>
      <c r="CQU17" s="156"/>
      <c r="CQV17" s="156"/>
      <c r="CQW17" s="156"/>
      <c r="CQX17" s="156"/>
      <c r="CQY17" s="156"/>
      <c r="CQZ17" s="156"/>
      <c r="CRA17" s="156"/>
      <c r="CRB17" s="156"/>
      <c r="CRC17" s="156"/>
      <c r="CRD17" s="156"/>
      <c r="CRE17" s="156"/>
      <c r="CRF17" s="156"/>
      <c r="CRG17" s="156"/>
      <c r="CRH17" s="156"/>
      <c r="CRI17" s="156"/>
      <c r="CRJ17" s="156"/>
      <c r="CRK17" s="156"/>
      <c r="CRL17" s="156"/>
      <c r="CRM17" s="156"/>
      <c r="CRN17" s="156"/>
      <c r="CRO17" s="156"/>
      <c r="CRP17" s="156"/>
      <c r="CRQ17" s="156"/>
      <c r="CRR17" s="156"/>
      <c r="CRS17" s="156"/>
      <c r="CRT17" s="156"/>
      <c r="CRU17" s="156"/>
      <c r="CRV17" s="156"/>
      <c r="CRW17" s="156"/>
      <c r="CRX17" s="156"/>
      <c r="CRY17" s="156"/>
      <c r="CRZ17" s="156"/>
      <c r="CSA17" s="156"/>
      <c r="CSB17" s="156"/>
      <c r="CSC17" s="156"/>
      <c r="CSD17" s="156"/>
      <c r="CSE17" s="156"/>
      <c r="CSF17" s="156"/>
      <c r="CSG17" s="156"/>
      <c r="CSH17" s="156"/>
      <c r="CSI17" s="156"/>
      <c r="CSJ17" s="156"/>
      <c r="CSK17" s="156"/>
      <c r="CSL17" s="156"/>
      <c r="CSM17" s="156"/>
      <c r="CSN17" s="156"/>
      <c r="CSO17" s="156"/>
      <c r="CSP17" s="156"/>
      <c r="CSQ17" s="156"/>
      <c r="CSR17" s="156"/>
      <c r="CSS17" s="156"/>
      <c r="CST17" s="156"/>
      <c r="CSU17" s="156"/>
      <c r="CSV17" s="156"/>
      <c r="CSW17" s="156"/>
      <c r="CSX17" s="156"/>
      <c r="CSY17" s="156"/>
      <c r="CSZ17" s="156"/>
      <c r="CTA17" s="156"/>
      <c r="CTB17" s="156"/>
      <c r="CTC17" s="156"/>
      <c r="CTD17" s="156"/>
      <c r="CTE17" s="156"/>
      <c r="CTF17" s="156"/>
      <c r="CTG17" s="156"/>
      <c r="CTH17" s="156"/>
      <c r="CTI17" s="156"/>
      <c r="CTJ17" s="156"/>
      <c r="CTK17" s="156"/>
      <c r="CTL17" s="156"/>
      <c r="CTM17" s="156"/>
      <c r="CTN17" s="156"/>
      <c r="CTO17" s="156"/>
      <c r="CTP17" s="156"/>
      <c r="CTQ17" s="156"/>
      <c r="CTR17" s="156"/>
      <c r="CTS17" s="156"/>
      <c r="CTT17" s="156"/>
      <c r="CTU17" s="156"/>
      <c r="CTV17" s="156"/>
      <c r="CTW17" s="156"/>
      <c r="CTX17" s="156"/>
      <c r="CTY17" s="156"/>
      <c r="CTZ17" s="156"/>
      <c r="CUA17" s="156"/>
      <c r="CUB17" s="156"/>
      <c r="CUC17" s="156"/>
      <c r="CUD17" s="156"/>
      <c r="CUE17" s="156"/>
      <c r="CUF17" s="156"/>
      <c r="CUG17" s="156"/>
      <c r="CUH17" s="156"/>
      <c r="CUI17" s="156"/>
      <c r="CUJ17" s="156"/>
      <c r="CUK17" s="156"/>
      <c r="CUL17" s="156"/>
      <c r="CUM17" s="156"/>
      <c r="CUN17" s="156"/>
      <c r="CUO17" s="156"/>
      <c r="CUP17" s="156"/>
      <c r="CUQ17" s="156"/>
      <c r="CUR17" s="156"/>
      <c r="CUS17" s="156"/>
      <c r="CUT17" s="156"/>
      <c r="CUU17" s="156"/>
      <c r="CUV17" s="156"/>
      <c r="CUW17" s="156"/>
      <c r="CUX17" s="156"/>
      <c r="CUY17" s="156"/>
      <c r="CUZ17" s="156"/>
      <c r="CVA17" s="156"/>
      <c r="CVB17" s="156"/>
      <c r="CVC17" s="156"/>
      <c r="CVD17" s="156"/>
      <c r="CVE17" s="156"/>
      <c r="CVF17" s="156"/>
      <c r="CVG17" s="156"/>
      <c r="CVH17" s="156"/>
      <c r="CVI17" s="156"/>
      <c r="CVJ17" s="156"/>
      <c r="CVK17" s="156"/>
      <c r="CVL17" s="156"/>
      <c r="CVM17" s="156"/>
      <c r="CVN17" s="156"/>
      <c r="CVO17" s="156"/>
      <c r="CVP17" s="156"/>
      <c r="CVQ17" s="156"/>
      <c r="CVR17" s="156"/>
      <c r="CVS17" s="156"/>
      <c r="CVT17" s="156"/>
      <c r="CVU17" s="156"/>
      <c r="CVV17" s="156"/>
      <c r="CVW17" s="156"/>
      <c r="CVX17" s="156"/>
      <c r="CVY17" s="156"/>
      <c r="CVZ17" s="156"/>
      <c r="CWA17" s="156"/>
      <c r="CWB17" s="156"/>
      <c r="CWC17" s="156"/>
      <c r="CWD17" s="156"/>
      <c r="CWE17" s="156"/>
      <c r="CWF17" s="156"/>
      <c r="CWG17" s="156"/>
      <c r="CWH17" s="156"/>
      <c r="CWI17" s="156"/>
      <c r="CWJ17" s="156"/>
      <c r="CWK17" s="156"/>
      <c r="CWL17" s="156"/>
      <c r="CWM17" s="156"/>
      <c r="CWN17" s="156"/>
      <c r="CWO17" s="156"/>
      <c r="CWP17" s="156"/>
      <c r="CWQ17" s="156"/>
      <c r="CWR17" s="156"/>
      <c r="CWS17" s="156"/>
      <c r="CWT17" s="156"/>
      <c r="CWU17" s="156"/>
      <c r="CWV17" s="156"/>
      <c r="CWW17" s="156"/>
      <c r="CWX17" s="156"/>
      <c r="CWY17" s="156"/>
      <c r="CWZ17" s="156"/>
      <c r="CXA17" s="156"/>
      <c r="CXB17" s="156"/>
      <c r="CXC17" s="156"/>
      <c r="CXD17" s="156"/>
      <c r="CXE17" s="156"/>
      <c r="CXF17" s="156"/>
      <c r="CXG17" s="156"/>
      <c r="CXH17" s="156"/>
      <c r="CXI17" s="156"/>
      <c r="CXJ17" s="156"/>
      <c r="CXK17" s="156"/>
      <c r="CXL17" s="156"/>
      <c r="CXM17" s="156"/>
      <c r="CXN17" s="156"/>
      <c r="CXO17" s="156"/>
      <c r="CXP17" s="156"/>
      <c r="CXQ17" s="156"/>
      <c r="CXR17" s="156"/>
      <c r="CXS17" s="156"/>
      <c r="CXT17" s="156"/>
      <c r="CXU17" s="156"/>
      <c r="CXV17" s="156"/>
      <c r="CXW17" s="156"/>
      <c r="CXX17" s="156"/>
      <c r="CXY17" s="156"/>
      <c r="CXZ17" s="156"/>
      <c r="CYA17" s="156"/>
      <c r="CYB17" s="156"/>
      <c r="CYC17" s="156"/>
      <c r="CYD17" s="156"/>
      <c r="CYE17" s="156"/>
      <c r="CYF17" s="156"/>
      <c r="CYG17" s="156"/>
      <c r="CYH17" s="156"/>
      <c r="CYI17" s="156"/>
      <c r="CYJ17" s="156"/>
      <c r="CYK17" s="156"/>
      <c r="CYL17" s="156"/>
      <c r="CYM17" s="156"/>
      <c r="CYN17" s="156"/>
      <c r="CYO17" s="156"/>
      <c r="CYP17" s="156"/>
      <c r="CYQ17" s="156"/>
      <c r="CYR17" s="156"/>
      <c r="CYS17" s="156"/>
      <c r="CYT17" s="156"/>
      <c r="CYU17" s="156"/>
      <c r="CYV17" s="156"/>
      <c r="CYW17" s="156"/>
      <c r="CYX17" s="156"/>
      <c r="CYY17" s="156"/>
      <c r="CYZ17" s="156"/>
      <c r="CZA17" s="156"/>
      <c r="CZB17" s="156"/>
      <c r="CZC17" s="156"/>
      <c r="CZD17" s="156"/>
      <c r="CZE17" s="156"/>
      <c r="CZF17" s="156"/>
      <c r="CZG17" s="156"/>
      <c r="CZH17" s="156"/>
      <c r="CZI17" s="156"/>
      <c r="CZJ17" s="156"/>
      <c r="CZK17" s="156"/>
      <c r="CZL17" s="156"/>
      <c r="CZM17" s="156"/>
      <c r="CZN17" s="156"/>
      <c r="CZO17" s="156"/>
      <c r="CZP17" s="156"/>
      <c r="CZQ17" s="156"/>
      <c r="CZR17" s="156"/>
      <c r="CZS17" s="156"/>
      <c r="CZT17" s="156"/>
      <c r="CZU17" s="156"/>
      <c r="CZV17" s="156"/>
      <c r="CZW17" s="156"/>
      <c r="CZX17" s="156"/>
      <c r="CZY17" s="156"/>
      <c r="CZZ17" s="156"/>
      <c r="DAA17" s="156"/>
      <c r="DAB17" s="156"/>
      <c r="DAC17" s="156"/>
      <c r="DAD17" s="156"/>
      <c r="DAE17" s="156"/>
      <c r="DAF17" s="156"/>
      <c r="DAG17" s="156"/>
      <c r="DAH17" s="156"/>
      <c r="DAI17" s="156"/>
      <c r="DAJ17" s="156"/>
      <c r="DAK17" s="156"/>
      <c r="DAL17" s="156"/>
      <c r="DAM17" s="156"/>
      <c r="DAN17" s="156"/>
      <c r="DAO17" s="156"/>
      <c r="DAP17" s="156"/>
      <c r="DAQ17" s="156"/>
      <c r="DAR17" s="156"/>
      <c r="DAS17" s="156"/>
      <c r="DAT17" s="156"/>
      <c r="DAU17" s="156"/>
      <c r="DAV17" s="156"/>
      <c r="DAW17" s="156"/>
      <c r="DAX17" s="156"/>
      <c r="DAY17" s="156"/>
      <c r="DAZ17" s="156"/>
      <c r="DBA17" s="156"/>
      <c r="DBB17" s="156"/>
      <c r="DBC17" s="156"/>
      <c r="DBD17" s="156"/>
      <c r="DBE17" s="156"/>
      <c r="DBF17" s="156"/>
      <c r="DBG17" s="156"/>
      <c r="DBH17" s="156"/>
      <c r="DBI17" s="156"/>
      <c r="DBJ17" s="156"/>
      <c r="DBK17" s="156"/>
      <c r="DBL17" s="156"/>
      <c r="DBM17" s="156"/>
      <c r="DBN17" s="156"/>
      <c r="DBO17" s="156"/>
      <c r="DBP17" s="156"/>
      <c r="DBQ17" s="156"/>
      <c r="DBR17" s="156"/>
      <c r="DBS17" s="156"/>
      <c r="DBT17" s="156"/>
      <c r="DBU17" s="156"/>
      <c r="DBV17" s="156"/>
      <c r="DBW17" s="156"/>
      <c r="DBX17" s="156"/>
      <c r="DBY17" s="156"/>
      <c r="DBZ17" s="156"/>
      <c r="DCA17" s="156"/>
      <c r="DCB17" s="156"/>
      <c r="DCC17" s="156"/>
      <c r="DCD17" s="156"/>
      <c r="DCE17" s="156"/>
      <c r="DCF17" s="156"/>
      <c r="DCG17" s="156"/>
      <c r="DCH17" s="156"/>
      <c r="DCI17" s="156"/>
      <c r="DCJ17" s="156"/>
      <c r="DCK17" s="156"/>
      <c r="DCL17" s="156"/>
      <c r="DCM17" s="156"/>
      <c r="DCN17" s="156"/>
      <c r="DCO17" s="156"/>
      <c r="DCP17" s="156"/>
      <c r="DCQ17" s="156"/>
      <c r="DCR17" s="156"/>
      <c r="DCS17" s="156"/>
      <c r="DCT17" s="156"/>
      <c r="DCU17" s="156"/>
      <c r="DCV17" s="156"/>
      <c r="DCW17" s="156"/>
      <c r="DCX17" s="156"/>
      <c r="DCY17" s="156"/>
      <c r="DCZ17" s="156"/>
      <c r="DDA17" s="156"/>
      <c r="DDB17" s="156"/>
      <c r="DDC17" s="156"/>
      <c r="DDD17" s="156"/>
      <c r="DDE17" s="156"/>
      <c r="DDF17" s="156"/>
      <c r="DDG17" s="156"/>
      <c r="DDH17" s="156"/>
      <c r="DDI17" s="156"/>
      <c r="DDJ17" s="156"/>
      <c r="DDK17" s="156"/>
      <c r="DDL17" s="156"/>
      <c r="DDM17" s="156"/>
      <c r="DDN17" s="156"/>
      <c r="DDO17" s="156"/>
      <c r="DDP17" s="156"/>
      <c r="DDQ17" s="156"/>
      <c r="DDR17" s="156"/>
      <c r="DDS17" s="156"/>
      <c r="DDT17" s="156"/>
      <c r="DDU17" s="156"/>
      <c r="DDV17" s="156"/>
      <c r="DDW17" s="156"/>
      <c r="DDX17" s="156"/>
      <c r="DDY17" s="156"/>
      <c r="DDZ17" s="156"/>
      <c r="DEA17" s="156"/>
      <c r="DEB17" s="156"/>
      <c r="DEC17" s="156"/>
      <c r="DED17" s="156"/>
      <c r="DEE17" s="156"/>
      <c r="DEF17" s="156"/>
      <c r="DEG17" s="156"/>
      <c r="DEH17" s="156"/>
      <c r="DEI17" s="156"/>
      <c r="DEJ17" s="156"/>
      <c r="DEK17" s="156"/>
      <c r="DEL17" s="156"/>
      <c r="DEM17" s="156"/>
      <c r="DEN17" s="156"/>
      <c r="DEO17" s="156"/>
      <c r="DEP17" s="156"/>
      <c r="DEQ17" s="156"/>
      <c r="DER17" s="156"/>
      <c r="DES17" s="156"/>
      <c r="DET17" s="156"/>
      <c r="DEU17" s="156"/>
      <c r="DEV17" s="156"/>
      <c r="DEW17" s="156"/>
      <c r="DEX17" s="156"/>
      <c r="DEY17" s="156"/>
      <c r="DEZ17" s="156"/>
      <c r="DFA17" s="156"/>
      <c r="DFB17" s="156"/>
      <c r="DFC17" s="156"/>
      <c r="DFD17" s="156"/>
      <c r="DFE17" s="156"/>
      <c r="DFF17" s="156"/>
      <c r="DFG17" s="156"/>
      <c r="DFH17" s="156"/>
      <c r="DFI17" s="156"/>
      <c r="DFJ17" s="156"/>
      <c r="DFK17" s="156"/>
      <c r="DFL17" s="156"/>
      <c r="DFM17" s="156"/>
      <c r="DFN17" s="156"/>
      <c r="DFO17" s="156"/>
      <c r="DFP17" s="156"/>
      <c r="DFQ17" s="156"/>
      <c r="DFR17" s="156"/>
      <c r="DFS17" s="156"/>
      <c r="DFT17" s="156"/>
      <c r="DFU17" s="156"/>
      <c r="DFV17" s="156"/>
      <c r="DFW17" s="156"/>
      <c r="DFX17" s="156"/>
      <c r="DFY17" s="156"/>
      <c r="DFZ17" s="156"/>
      <c r="DGA17" s="156"/>
      <c r="DGB17" s="156"/>
      <c r="DGC17" s="156"/>
      <c r="DGD17" s="156"/>
      <c r="DGE17" s="156"/>
      <c r="DGF17" s="156"/>
      <c r="DGG17" s="156"/>
      <c r="DGH17" s="156"/>
      <c r="DGI17" s="156"/>
      <c r="DGJ17" s="156"/>
      <c r="DGK17" s="156"/>
      <c r="DGL17" s="156"/>
      <c r="DGM17" s="156"/>
      <c r="DGN17" s="156"/>
      <c r="DGO17" s="156"/>
      <c r="DGP17" s="156"/>
      <c r="DGQ17" s="156"/>
      <c r="DGR17" s="156"/>
      <c r="DGS17" s="156"/>
      <c r="DGT17" s="156"/>
      <c r="DGU17" s="156"/>
      <c r="DGV17" s="156"/>
      <c r="DGW17" s="156"/>
      <c r="DGX17" s="156"/>
      <c r="DGY17" s="156"/>
      <c r="DGZ17" s="156"/>
      <c r="DHA17" s="156"/>
      <c r="DHB17" s="156"/>
      <c r="DHC17" s="156"/>
      <c r="DHD17" s="156"/>
      <c r="DHE17" s="156"/>
      <c r="DHF17" s="156"/>
      <c r="DHG17" s="156"/>
      <c r="DHH17" s="156"/>
      <c r="DHI17" s="156"/>
      <c r="DHJ17" s="156"/>
      <c r="DHK17" s="156"/>
      <c r="DHL17" s="156"/>
      <c r="DHM17" s="156"/>
      <c r="DHN17" s="156"/>
      <c r="DHO17" s="156"/>
      <c r="DHP17" s="156"/>
      <c r="DHQ17" s="156"/>
      <c r="DHR17" s="156"/>
      <c r="DHS17" s="156"/>
      <c r="DHT17" s="156"/>
      <c r="DHU17" s="156"/>
      <c r="DHV17" s="156"/>
      <c r="DHW17" s="156"/>
      <c r="DHX17" s="156"/>
      <c r="DHY17" s="156"/>
      <c r="DHZ17" s="156"/>
      <c r="DIA17" s="156"/>
      <c r="DIB17" s="156"/>
      <c r="DIC17" s="156"/>
      <c r="DID17" s="156"/>
      <c r="DIE17" s="156"/>
      <c r="DIF17" s="156"/>
      <c r="DIG17" s="156"/>
      <c r="DIH17" s="156"/>
      <c r="DII17" s="156"/>
      <c r="DIJ17" s="156"/>
      <c r="DIK17" s="156"/>
      <c r="DIL17" s="156"/>
      <c r="DIM17" s="156"/>
      <c r="DIN17" s="156"/>
      <c r="DIO17" s="156"/>
      <c r="DIP17" s="156"/>
      <c r="DIQ17" s="156"/>
      <c r="DIR17" s="156"/>
      <c r="DIS17" s="156"/>
      <c r="DIT17" s="156"/>
      <c r="DIU17" s="156"/>
      <c r="DIV17" s="156"/>
      <c r="DIW17" s="156"/>
      <c r="DIX17" s="156"/>
      <c r="DIY17" s="156"/>
      <c r="DIZ17" s="156"/>
      <c r="DJA17" s="156"/>
      <c r="DJB17" s="156"/>
      <c r="DJC17" s="156"/>
      <c r="DJD17" s="156"/>
      <c r="DJE17" s="156"/>
      <c r="DJF17" s="156"/>
      <c r="DJG17" s="156"/>
      <c r="DJH17" s="156"/>
      <c r="DJI17" s="156"/>
      <c r="DJJ17" s="156"/>
      <c r="DJK17" s="156"/>
      <c r="DJL17" s="156"/>
      <c r="DJM17" s="156"/>
      <c r="DJN17" s="156"/>
      <c r="DJO17" s="156"/>
      <c r="DJP17" s="156"/>
      <c r="DJQ17" s="156"/>
      <c r="DJR17" s="156"/>
      <c r="DJS17" s="156"/>
      <c r="DJT17" s="156"/>
      <c r="DJU17" s="156"/>
      <c r="DJV17" s="156"/>
      <c r="DJW17" s="156"/>
      <c r="DJX17" s="156"/>
      <c r="DJY17" s="156"/>
      <c r="DJZ17" s="156"/>
      <c r="DKA17" s="156"/>
      <c r="DKB17" s="156"/>
      <c r="DKC17" s="156"/>
      <c r="DKD17" s="156"/>
      <c r="DKE17" s="156"/>
      <c r="DKF17" s="156"/>
      <c r="DKG17" s="156"/>
      <c r="DKH17" s="156"/>
      <c r="DKI17" s="156"/>
      <c r="DKJ17" s="156"/>
      <c r="DKK17" s="156"/>
      <c r="DKL17" s="156"/>
      <c r="DKM17" s="156"/>
      <c r="DKN17" s="156"/>
      <c r="DKO17" s="156"/>
      <c r="DKP17" s="156"/>
      <c r="DKQ17" s="156"/>
      <c r="DKR17" s="156"/>
      <c r="DKS17" s="156"/>
      <c r="DKT17" s="156"/>
      <c r="DKU17" s="156"/>
      <c r="DKV17" s="156"/>
      <c r="DKW17" s="156"/>
      <c r="DKX17" s="156"/>
      <c r="DKY17" s="156"/>
      <c r="DKZ17" s="156"/>
      <c r="DLA17" s="156"/>
      <c r="DLB17" s="156"/>
      <c r="DLC17" s="156"/>
      <c r="DLD17" s="156"/>
      <c r="DLE17" s="156"/>
      <c r="DLF17" s="156"/>
      <c r="DLG17" s="156"/>
      <c r="DLH17" s="156"/>
      <c r="DLI17" s="156"/>
      <c r="DLJ17" s="156"/>
      <c r="DLK17" s="156"/>
      <c r="DLL17" s="156"/>
      <c r="DLM17" s="156"/>
      <c r="DLN17" s="156"/>
      <c r="DLO17" s="156"/>
      <c r="DLP17" s="156"/>
      <c r="DLQ17" s="156"/>
      <c r="DLR17" s="156"/>
      <c r="DLS17" s="156"/>
      <c r="DLT17" s="156"/>
      <c r="DLU17" s="156"/>
      <c r="DLV17" s="156"/>
      <c r="DLW17" s="156"/>
      <c r="DLX17" s="156"/>
      <c r="DLY17" s="156"/>
      <c r="DLZ17" s="156"/>
      <c r="DMA17" s="156"/>
      <c r="DMB17" s="156"/>
      <c r="DMC17" s="156"/>
      <c r="DMD17" s="156"/>
      <c r="DME17" s="156"/>
      <c r="DMF17" s="156"/>
      <c r="DMG17" s="156"/>
      <c r="DMH17" s="156"/>
      <c r="DMI17" s="156"/>
      <c r="DMJ17" s="156"/>
      <c r="DMK17" s="156"/>
      <c r="DML17" s="156"/>
      <c r="DMM17" s="156"/>
      <c r="DMN17" s="156"/>
      <c r="DMO17" s="156"/>
      <c r="DMP17" s="156"/>
      <c r="DMQ17" s="156"/>
      <c r="DMR17" s="156"/>
      <c r="DMS17" s="156"/>
      <c r="DMT17" s="156"/>
      <c r="DMU17" s="156"/>
      <c r="DMV17" s="156"/>
      <c r="DMW17" s="156"/>
      <c r="DMX17" s="156"/>
      <c r="DMY17" s="156"/>
      <c r="DMZ17" s="156"/>
      <c r="DNA17" s="156"/>
      <c r="DNB17" s="156"/>
      <c r="DNC17" s="156"/>
      <c r="DND17" s="156"/>
      <c r="DNE17" s="156"/>
      <c r="DNF17" s="156"/>
      <c r="DNG17" s="156"/>
      <c r="DNH17" s="156"/>
      <c r="DNI17" s="156"/>
      <c r="DNJ17" s="156"/>
      <c r="DNK17" s="156"/>
      <c r="DNL17" s="156"/>
      <c r="DNM17" s="156"/>
      <c r="DNN17" s="156"/>
      <c r="DNO17" s="156"/>
      <c r="DNP17" s="156"/>
      <c r="DNQ17" s="156"/>
      <c r="DNR17" s="156"/>
      <c r="DNS17" s="156"/>
      <c r="DNT17" s="156"/>
      <c r="DNU17" s="156"/>
      <c r="DNV17" s="156"/>
      <c r="DNW17" s="156"/>
      <c r="DNX17" s="156"/>
      <c r="DNY17" s="156"/>
      <c r="DNZ17" s="156"/>
      <c r="DOA17" s="156"/>
      <c r="DOB17" s="156"/>
      <c r="DOC17" s="156"/>
      <c r="DOD17" s="156"/>
      <c r="DOE17" s="156"/>
      <c r="DOF17" s="156"/>
      <c r="DOG17" s="156"/>
      <c r="DOH17" s="156"/>
      <c r="DOI17" s="156"/>
      <c r="DOJ17" s="156"/>
      <c r="DOK17" s="156"/>
      <c r="DOL17" s="156"/>
      <c r="DOM17" s="156"/>
      <c r="DON17" s="156"/>
      <c r="DOO17" s="156"/>
      <c r="DOP17" s="156"/>
      <c r="DOQ17" s="156"/>
      <c r="DOR17" s="156"/>
      <c r="DOS17" s="156"/>
      <c r="DOT17" s="156"/>
      <c r="DOU17" s="156"/>
      <c r="DOV17" s="156"/>
      <c r="DOW17" s="156"/>
      <c r="DOX17" s="156"/>
      <c r="DOY17" s="156"/>
      <c r="DOZ17" s="156"/>
      <c r="DPA17" s="156"/>
      <c r="DPB17" s="156"/>
      <c r="DPC17" s="156"/>
      <c r="DPD17" s="156"/>
      <c r="DPE17" s="156"/>
      <c r="DPF17" s="156"/>
      <c r="DPG17" s="156"/>
      <c r="DPH17" s="156"/>
      <c r="DPI17" s="156"/>
      <c r="DPJ17" s="156"/>
      <c r="DPK17" s="156"/>
      <c r="DPL17" s="156"/>
      <c r="DPM17" s="156"/>
      <c r="DPN17" s="156"/>
      <c r="DPO17" s="156"/>
      <c r="DPP17" s="156"/>
      <c r="DPQ17" s="156"/>
      <c r="DPR17" s="156"/>
      <c r="DPS17" s="156"/>
      <c r="DPT17" s="156"/>
      <c r="DPU17" s="156"/>
      <c r="DPV17" s="156"/>
      <c r="DPW17" s="156"/>
      <c r="DPX17" s="156"/>
      <c r="DPY17" s="156"/>
      <c r="DPZ17" s="156"/>
      <c r="DQA17" s="156"/>
      <c r="DQB17" s="156"/>
      <c r="DQC17" s="156"/>
      <c r="DQD17" s="156"/>
      <c r="DQE17" s="156"/>
      <c r="DQF17" s="156"/>
      <c r="DQG17" s="156"/>
      <c r="DQH17" s="156"/>
      <c r="DQI17" s="156"/>
      <c r="DQJ17" s="156"/>
      <c r="DQK17" s="156"/>
      <c r="DQL17" s="156"/>
      <c r="DQM17" s="156"/>
      <c r="DQN17" s="156"/>
      <c r="DQO17" s="156"/>
      <c r="DQP17" s="156"/>
      <c r="DQQ17" s="156"/>
      <c r="DQR17" s="156"/>
      <c r="DQS17" s="156"/>
      <c r="DQT17" s="156"/>
      <c r="DQU17" s="156"/>
      <c r="DQV17" s="156"/>
      <c r="DQW17" s="156"/>
      <c r="DQX17" s="156"/>
      <c r="DQY17" s="156"/>
      <c r="DQZ17" s="156"/>
      <c r="DRA17" s="156"/>
      <c r="DRB17" s="156"/>
      <c r="DRC17" s="156"/>
      <c r="DRD17" s="156"/>
      <c r="DRE17" s="156"/>
      <c r="DRF17" s="156"/>
      <c r="DRG17" s="156"/>
      <c r="DRH17" s="156"/>
      <c r="DRI17" s="156"/>
      <c r="DRJ17" s="156"/>
      <c r="DRK17" s="156"/>
      <c r="DRL17" s="156"/>
      <c r="DRM17" s="156"/>
      <c r="DRN17" s="156"/>
      <c r="DRO17" s="156"/>
      <c r="DRP17" s="156"/>
      <c r="DRQ17" s="156"/>
      <c r="DRR17" s="156"/>
      <c r="DRS17" s="156"/>
      <c r="DRT17" s="156"/>
      <c r="DRU17" s="156"/>
      <c r="DRV17" s="156"/>
      <c r="DRW17" s="156"/>
      <c r="DRX17" s="156"/>
      <c r="DRY17" s="156"/>
      <c r="DRZ17" s="156"/>
      <c r="DSA17" s="156"/>
      <c r="DSB17" s="156"/>
      <c r="DSC17" s="156"/>
      <c r="DSD17" s="156"/>
      <c r="DSE17" s="156"/>
      <c r="DSF17" s="156"/>
      <c r="DSG17" s="156"/>
      <c r="DSH17" s="156"/>
      <c r="DSI17" s="156"/>
      <c r="DSJ17" s="156"/>
      <c r="DSK17" s="156"/>
      <c r="DSL17" s="156"/>
      <c r="DSM17" s="156"/>
      <c r="DSN17" s="156"/>
      <c r="DSO17" s="156"/>
      <c r="DSP17" s="156"/>
      <c r="DSQ17" s="156"/>
      <c r="DSR17" s="156"/>
      <c r="DSS17" s="156"/>
      <c r="DST17" s="156"/>
      <c r="DSU17" s="156"/>
      <c r="DSV17" s="156"/>
      <c r="DSW17" s="156"/>
      <c r="DSX17" s="156"/>
      <c r="DSY17" s="156"/>
      <c r="DSZ17" s="156"/>
      <c r="DTA17" s="156"/>
      <c r="DTB17" s="156"/>
      <c r="DTC17" s="156"/>
      <c r="DTD17" s="156"/>
      <c r="DTE17" s="156"/>
      <c r="DTF17" s="156"/>
      <c r="DTG17" s="156"/>
      <c r="DTH17" s="156"/>
      <c r="DTI17" s="156"/>
      <c r="DTJ17" s="156"/>
      <c r="DTK17" s="156"/>
      <c r="DTL17" s="156"/>
      <c r="DTM17" s="156"/>
      <c r="DTN17" s="156"/>
      <c r="DTO17" s="156"/>
      <c r="DTP17" s="156"/>
      <c r="DTQ17" s="156"/>
      <c r="DTR17" s="156"/>
      <c r="DTS17" s="156"/>
      <c r="DTT17" s="156"/>
      <c r="DTU17" s="156"/>
      <c r="DTV17" s="156"/>
      <c r="DTW17" s="156"/>
      <c r="DTX17" s="156"/>
      <c r="DTY17" s="156"/>
      <c r="DTZ17" s="156"/>
      <c r="DUA17" s="156"/>
      <c r="DUB17" s="156"/>
      <c r="DUC17" s="156"/>
      <c r="DUD17" s="156"/>
      <c r="DUE17" s="156"/>
      <c r="DUF17" s="156"/>
      <c r="DUG17" s="156"/>
      <c r="DUH17" s="156"/>
      <c r="DUI17" s="156"/>
      <c r="DUJ17" s="156"/>
      <c r="DUK17" s="156"/>
      <c r="DUL17" s="156"/>
      <c r="DUM17" s="156"/>
      <c r="DUN17" s="156"/>
      <c r="DUO17" s="156"/>
      <c r="DUP17" s="156"/>
      <c r="DUQ17" s="156"/>
      <c r="DUR17" s="156"/>
      <c r="DUS17" s="156"/>
      <c r="DUT17" s="156"/>
      <c r="DUU17" s="156"/>
      <c r="DUV17" s="156"/>
      <c r="DUW17" s="156"/>
      <c r="DUX17" s="156"/>
      <c r="DUY17" s="156"/>
      <c r="DUZ17" s="156"/>
      <c r="DVA17" s="156"/>
      <c r="DVB17" s="156"/>
      <c r="DVC17" s="156"/>
      <c r="DVD17" s="156"/>
      <c r="DVE17" s="156"/>
      <c r="DVF17" s="156"/>
      <c r="DVG17" s="156"/>
      <c r="DVH17" s="156"/>
      <c r="DVI17" s="156"/>
      <c r="DVJ17" s="156"/>
      <c r="DVK17" s="156"/>
      <c r="DVL17" s="156"/>
      <c r="DVM17" s="156"/>
      <c r="DVN17" s="156"/>
      <c r="DVO17" s="156"/>
      <c r="DVP17" s="156"/>
      <c r="DVQ17" s="156"/>
      <c r="DVR17" s="156"/>
      <c r="DVS17" s="156"/>
      <c r="DVT17" s="156"/>
      <c r="DVU17" s="156"/>
      <c r="DVV17" s="156"/>
      <c r="DVW17" s="156"/>
      <c r="DVX17" s="156"/>
      <c r="DVY17" s="156"/>
      <c r="DVZ17" s="156"/>
      <c r="DWA17" s="156"/>
      <c r="DWB17" s="156"/>
      <c r="DWC17" s="156"/>
      <c r="DWD17" s="156"/>
      <c r="DWE17" s="156"/>
      <c r="DWF17" s="156"/>
      <c r="DWG17" s="156"/>
      <c r="DWH17" s="156"/>
      <c r="DWI17" s="156"/>
      <c r="DWJ17" s="156"/>
      <c r="DWK17" s="156"/>
      <c r="DWL17" s="156"/>
      <c r="DWM17" s="156"/>
      <c r="DWN17" s="156"/>
      <c r="DWO17" s="156"/>
      <c r="DWP17" s="156"/>
      <c r="DWQ17" s="156"/>
      <c r="DWR17" s="156"/>
      <c r="DWS17" s="156"/>
      <c r="DWT17" s="156"/>
      <c r="DWU17" s="156"/>
      <c r="DWV17" s="156"/>
      <c r="DWW17" s="156"/>
      <c r="DWX17" s="156"/>
      <c r="DWY17" s="156"/>
      <c r="DWZ17" s="156"/>
      <c r="DXA17" s="156"/>
      <c r="DXB17" s="156"/>
      <c r="DXC17" s="156"/>
      <c r="DXD17" s="156"/>
      <c r="DXE17" s="156"/>
      <c r="DXF17" s="156"/>
      <c r="DXG17" s="156"/>
      <c r="DXH17" s="156"/>
      <c r="DXI17" s="156"/>
      <c r="DXJ17" s="156"/>
      <c r="DXK17" s="156"/>
      <c r="DXL17" s="156"/>
      <c r="DXM17" s="156"/>
      <c r="DXN17" s="156"/>
      <c r="DXO17" s="156"/>
      <c r="DXP17" s="156"/>
      <c r="DXQ17" s="156"/>
      <c r="DXR17" s="156"/>
      <c r="DXS17" s="156"/>
      <c r="DXT17" s="156"/>
      <c r="DXU17" s="156"/>
      <c r="DXV17" s="156"/>
      <c r="DXW17" s="156"/>
      <c r="DXX17" s="156"/>
      <c r="DXY17" s="156"/>
      <c r="DXZ17" s="156"/>
      <c r="DYA17" s="156"/>
      <c r="DYB17" s="156"/>
      <c r="DYC17" s="156"/>
      <c r="DYD17" s="156"/>
      <c r="DYE17" s="156"/>
      <c r="DYF17" s="156"/>
      <c r="DYG17" s="156"/>
      <c r="DYH17" s="156"/>
      <c r="DYI17" s="156"/>
      <c r="DYJ17" s="156"/>
      <c r="DYK17" s="156"/>
      <c r="DYL17" s="156"/>
      <c r="DYM17" s="156"/>
      <c r="DYN17" s="156"/>
      <c r="DYO17" s="156"/>
      <c r="DYP17" s="156"/>
      <c r="DYQ17" s="156"/>
      <c r="DYR17" s="156"/>
      <c r="DYS17" s="156"/>
      <c r="DYT17" s="156"/>
      <c r="DYU17" s="156"/>
      <c r="DYV17" s="156"/>
      <c r="DYW17" s="156"/>
      <c r="DYX17" s="156"/>
      <c r="DYY17" s="156"/>
      <c r="DYZ17" s="156"/>
      <c r="DZA17" s="156"/>
      <c r="DZB17" s="156"/>
      <c r="DZC17" s="156"/>
      <c r="DZD17" s="156"/>
      <c r="DZE17" s="156"/>
      <c r="DZF17" s="156"/>
      <c r="DZG17" s="156"/>
      <c r="DZH17" s="156"/>
      <c r="DZI17" s="156"/>
      <c r="DZJ17" s="156"/>
      <c r="DZK17" s="156"/>
      <c r="DZL17" s="156"/>
      <c r="DZM17" s="156"/>
      <c r="DZN17" s="156"/>
      <c r="DZO17" s="156"/>
      <c r="DZP17" s="156"/>
      <c r="DZQ17" s="156"/>
      <c r="DZR17" s="156"/>
      <c r="DZS17" s="156"/>
      <c r="DZT17" s="156"/>
      <c r="DZU17" s="156"/>
      <c r="DZV17" s="156"/>
      <c r="DZW17" s="156"/>
      <c r="DZX17" s="156"/>
      <c r="DZY17" s="156"/>
      <c r="DZZ17" s="156"/>
      <c r="EAA17" s="156"/>
      <c r="EAB17" s="156"/>
      <c r="EAC17" s="156"/>
      <c r="EAD17" s="156"/>
      <c r="EAE17" s="156"/>
      <c r="EAF17" s="156"/>
      <c r="EAG17" s="156"/>
      <c r="EAH17" s="156"/>
      <c r="EAI17" s="156"/>
      <c r="EAJ17" s="156"/>
      <c r="EAK17" s="156"/>
      <c r="EAL17" s="156"/>
      <c r="EAM17" s="156"/>
      <c r="EAN17" s="156"/>
      <c r="EAO17" s="156"/>
      <c r="EAP17" s="156"/>
      <c r="EAQ17" s="156"/>
      <c r="EAR17" s="156"/>
      <c r="EAS17" s="156"/>
      <c r="EAT17" s="156"/>
      <c r="EAU17" s="156"/>
      <c r="EAV17" s="156"/>
      <c r="EAW17" s="156"/>
      <c r="EAX17" s="156"/>
      <c r="EAY17" s="156"/>
      <c r="EAZ17" s="156"/>
      <c r="EBA17" s="156"/>
      <c r="EBB17" s="156"/>
      <c r="EBC17" s="156"/>
      <c r="EBD17" s="156"/>
      <c r="EBE17" s="156"/>
      <c r="EBF17" s="156"/>
      <c r="EBG17" s="156"/>
      <c r="EBH17" s="156"/>
      <c r="EBI17" s="156"/>
      <c r="EBJ17" s="156"/>
      <c r="EBK17" s="156"/>
      <c r="EBL17" s="156"/>
      <c r="EBM17" s="156"/>
      <c r="EBN17" s="156"/>
      <c r="EBO17" s="156"/>
      <c r="EBP17" s="156"/>
      <c r="EBQ17" s="156"/>
      <c r="EBR17" s="156"/>
      <c r="EBS17" s="156"/>
      <c r="EBT17" s="156"/>
      <c r="EBU17" s="156"/>
      <c r="EBV17" s="156"/>
      <c r="EBW17" s="156"/>
      <c r="EBX17" s="156"/>
      <c r="EBY17" s="156"/>
      <c r="EBZ17" s="156"/>
      <c r="ECA17" s="156"/>
      <c r="ECB17" s="156"/>
      <c r="ECC17" s="156"/>
      <c r="ECD17" s="156"/>
      <c r="ECE17" s="156"/>
      <c r="ECF17" s="156"/>
      <c r="ECG17" s="156"/>
      <c r="ECH17" s="156"/>
      <c r="ECI17" s="156"/>
      <c r="ECJ17" s="156"/>
      <c r="ECK17" s="156"/>
      <c r="ECL17" s="156"/>
      <c r="ECM17" s="156"/>
      <c r="ECN17" s="156"/>
      <c r="ECO17" s="156"/>
      <c r="ECP17" s="156"/>
      <c r="ECQ17" s="156"/>
      <c r="ECR17" s="156"/>
      <c r="ECS17" s="156"/>
      <c r="ECT17" s="156"/>
      <c r="ECU17" s="156"/>
      <c r="ECV17" s="156"/>
      <c r="ECW17" s="156"/>
      <c r="ECX17" s="156"/>
      <c r="ECY17" s="156"/>
      <c r="ECZ17" s="156"/>
      <c r="EDA17" s="156"/>
      <c r="EDB17" s="156"/>
      <c r="EDC17" s="156"/>
      <c r="EDD17" s="156"/>
      <c r="EDE17" s="156"/>
      <c r="EDF17" s="156"/>
      <c r="EDG17" s="156"/>
      <c r="EDH17" s="156"/>
      <c r="EDI17" s="156"/>
      <c r="EDJ17" s="156"/>
      <c r="EDK17" s="156"/>
      <c r="EDL17" s="156"/>
      <c r="EDM17" s="156"/>
      <c r="EDN17" s="156"/>
      <c r="EDO17" s="156"/>
      <c r="EDP17" s="156"/>
      <c r="EDQ17" s="156"/>
      <c r="EDR17" s="156"/>
      <c r="EDS17" s="156"/>
      <c r="EDT17" s="156"/>
      <c r="EDU17" s="156"/>
      <c r="EDV17" s="156"/>
      <c r="EDW17" s="156"/>
      <c r="EDX17" s="156"/>
      <c r="EDY17" s="156"/>
      <c r="EDZ17" s="156"/>
      <c r="EEA17" s="156"/>
      <c r="EEB17" s="156"/>
      <c r="EEC17" s="156"/>
      <c r="EED17" s="156"/>
      <c r="EEE17" s="156"/>
      <c r="EEF17" s="156"/>
      <c r="EEG17" s="156"/>
      <c r="EEH17" s="156"/>
      <c r="EEI17" s="156"/>
      <c r="EEJ17" s="156"/>
      <c r="EEK17" s="156"/>
      <c r="EEL17" s="156"/>
      <c r="EEM17" s="156"/>
      <c r="EEN17" s="156"/>
      <c r="EEO17" s="156"/>
      <c r="EEP17" s="156"/>
      <c r="EEQ17" s="156"/>
      <c r="EER17" s="156"/>
      <c r="EES17" s="156"/>
      <c r="EET17" s="156"/>
      <c r="EEU17" s="156"/>
      <c r="EEV17" s="156"/>
      <c r="EEW17" s="156"/>
      <c r="EEX17" s="156"/>
      <c r="EEY17" s="156"/>
      <c r="EEZ17" s="156"/>
      <c r="EFA17" s="156"/>
      <c r="EFB17" s="156"/>
      <c r="EFC17" s="156"/>
      <c r="EFD17" s="156"/>
      <c r="EFE17" s="156"/>
      <c r="EFF17" s="156"/>
      <c r="EFG17" s="156"/>
      <c r="EFH17" s="156"/>
      <c r="EFI17" s="156"/>
      <c r="EFJ17" s="156"/>
      <c r="EFK17" s="156"/>
      <c r="EFL17" s="156"/>
      <c r="EFM17" s="156"/>
      <c r="EFN17" s="156"/>
      <c r="EFO17" s="156"/>
      <c r="EFP17" s="156"/>
      <c r="EFQ17" s="156"/>
      <c r="EFR17" s="156"/>
      <c r="EFS17" s="156"/>
      <c r="EFT17" s="156"/>
      <c r="EFU17" s="156"/>
      <c r="EFV17" s="156"/>
      <c r="EFW17" s="156"/>
      <c r="EFX17" s="156"/>
      <c r="EFY17" s="156"/>
      <c r="EFZ17" s="156"/>
      <c r="EGA17" s="156"/>
      <c r="EGB17" s="156"/>
      <c r="EGC17" s="156"/>
      <c r="EGD17" s="156"/>
      <c r="EGE17" s="156"/>
      <c r="EGF17" s="156"/>
      <c r="EGG17" s="156"/>
      <c r="EGH17" s="156"/>
      <c r="EGI17" s="156"/>
      <c r="EGJ17" s="156"/>
      <c r="EGK17" s="156"/>
      <c r="EGL17" s="156"/>
      <c r="EGM17" s="156"/>
      <c r="EGN17" s="156"/>
      <c r="EGO17" s="156"/>
      <c r="EGP17" s="156"/>
      <c r="EGQ17" s="156"/>
      <c r="EGR17" s="156"/>
      <c r="EGS17" s="156"/>
      <c r="EGT17" s="156"/>
      <c r="EGU17" s="156"/>
      <c r="EGV17" s="156"/>
      <c r="EGW17" s="156"/>
      <c r="EGX17" s="156"/>
      <c r="EGY17" s="156"/>
      <c r="EGZ17" s="156"/>
      <c r="EHA17" s="156"/>
      <c r="EHB17" s="156"/>
      <c r="EHC17" s="156"/>
      <c r="EHD17" s="156"/>
      <c r="EHE17" s="156"/>
      <c r="EHF17" s="156"/>
      <c r="EHG17" s="156"/>
      <c r="EHH17" s="156"/>
      <c r="EHI17" s="156"/>
      <c r="EHJ17" s="156"/>
      <c r="EHK17" s="156"/>
      <c r="EHL17" s="156"/>
      <c r="EHM17" s="156"/>
      <c r="EHN17" s="156"/>
      <c r="EHO17" s="156"/>
      <c r="EHP17" s="156"/>
      <c r="EHQ17" s="156"/>
      <c r="EHR17" s="156"/>
      <c r="EHS17" s="156"/>
      <c r="EHT17" s="156"/>
      <c r="EHU17" s="156"/>
      <c r="EHV17" s="156"/>
      <c r="EHW17" s="156"/>
      <c r="EHX17" s="156"/>
      <c r="EHY17" s="156"/>
      <c r="EHZ17" s="156"/>
      <c r="EIA17" s="156"/>
      <c r="EIB17" s="156"/>
      <c r="EIC17" s="156"/>
      <c r="EID17" s="156"/>
      <c r="EIE17" s="156"/>
      <c r="EIF17" s="156"/>
      <c r="EIG17" s="156"/>
      <c r="EIH17" s="156"/>
      <c r="EII17" s="156"/>
      <c r="EIJ17" s="156"/>
      <c r="EIK17" s="156"/>
      <c r="EIL17" s="156"/>
      <c r="EIM17" s="156"/>
      <c r="EIN17" s="156"/>
      <c r="EIO17" s="156"/>
      <c r="EIP17" s="156"/>
      <c r="EIQ17" s="156"/>
      <c r="EIR17" s="156"/>
      <c r="EIS17" s="156"/>
      <c r="EIT17" s="156"/>
      <c r="EIU17" s="156"/>
      <c r="EIV17" s="156"/>
      <c r="EIW17" s="156"/>
      <c r="EIX17" s="156"/>
      <c r="EIY17" s="156"/>
      <c r="EIZ17" s="156"/>
      <c r="EJA17" s="156"/>
      <c r="EJB17" s="156"/>
      <c r="EJC17" s="156"/>
      <c r="EJD17" s="156"/>
      <c r="EJE17" s="156"/>
      <c r="EJF17" s="156"/>
      <c r="EJG17" s="156"/>
      <c r="EJH17" s="156"/>
      <c r="EJI17" s="156"/>
      <c r="EJJ17" s="156"/>
      <c r="EJK17" s="156"/>
      <c r="EJL17" s="156"/>
      <c r="EJM17" s="156"/>
      <c r="EJN17" s="156"/>
      <c r="EJO17" s="156"/>
      <c r="EJP17" s="156"/>
      <c r="EJQ17" s="156"/>
      <c r="EJR17" s="156"/>
      <c r="EJS17" s="156"/>
      <c r="EJT17" s="156"/>
      <c r="EJU17" s="156"/>
      <c r="EJV17" s="156"/>
      <c r="EJW17" s="156"/>
      <c r="EJX17" s="156"/>
      <c r="EJY17" s="156"/>
      <c r="EJZ17" s="156"/>
      <c r="EKA17" s="156"/>
      <c r="EKB17" s="156"/>
      <c r="EKC17" s="156"/>
      <c r="EKD17" s="156"/>
      <c r="EKE17" s="156"/>
      <c r="EKF17" s="156"/>
      <c r="EKG17" s="156"/>
      <c r="EKH17" s="156"/>
      <c r="EKI17" s="156"/>
      <c r="EKJ17" s="156"/>
      <c r="EKK17" s="156"/>
      <c r="EKL17" s="156"/>
      <c r="EKM17" s="156"/>
      <c r="EKN17" s="156"/>
      <c r="EKO17" s="156"/>
      <c r="EKP17" s="156"/>
      <c r="EKQ17" s="156"/>
      <c r="EKR17" s="156"/>
      <c r="EKS17" s="156"/>
      <c r="EKT17" s="156"/>
      <c r="EKU17" s="156"/>
      <c r="EKV17" s="156"/>
      <c r="EKW17" s="156"/>
      <c r="EKX17" s="156"/>
      <c r="EKY17" s="156"/>
      <c r="EKZ17" s="156"/>
      <c r="ELA17" s="156"/>
      <c r="ELB17" s="156"/>
      <c r="ELC17" s="156"/>
      <c r="ELD17" s="156"/>
      <c r="ELE17" s="156"/>
      <c r="ELF17" s="156"/>
      <c r="ELG17" s="156"/>
      <c r="ELH17" s="156"/>
      <c r="ELI17" s="156"/>
      <c r="ELJ17" s="156"/>
      <c r="ELK17" s="156"/>
      <c r="ELL17" s="156"/>
      <c r="ELM17" s="156"/>
      <c r="ELN17" s="156"/>
      <c r="ELO17" s="156"/>
      <c r="ELP17" s="156"/>
      <c r="ELQ17" s="156"/>
      <c r="ELR17" s="156"/>
      <c r="ELS17" s="156"/>
      <c r="ELT17" s="156"/>
      <c r="ELU17" s="156"/>
      <c r="ELV17" s="156"/>
      <c r="ELW17" s="156"/>
      <c r="ELX17" s="156"/>
      <c r="ELY17" s="156"/>
      <c r="ELZ17" s="156"/>
      <c r="EMA17" s="156"/>
      <c r="EMB17" s="156"/>
      <c r="EMC17" s="156"/>
      <c r="EMD17" s="156"/>
      <c r="EME17" s="156"/>
      <c r="EMF17" s="156"/>
      <c r="EMG17" s="156"/>
      <c r="EMH17" s="156"/>
      <c r="EMI17" s="156"/>
      <c r="EMJ17" s="156"/>
      <c r="EMK17" s="156"/>
      <c r="EML17" s="156"/>
      <c r="EMM17" s="156"/>
      <c r="EMN17" s="156"/>
      <c r="EMO17" s="156"/>
      <c r="EMP17" s="156"/>
      <c r="EMQ17" s="156"/>
      <c r="EMR17" s="156"/>
      <c r="EMS17" s="156"/>
      <c r="EMT17" s="156"/>
      <c r="EMU17" s="156"/>
      <c r="EMV17" s="156"/>
      <c r="EMW17" s="156"/>
      <c r="EMX17" s="156"/>
      <c r="EMY17" s="156"/>
      <c r="EMZ17" s="156"/>
      <c r="ENA17" s="156"/>
      <c r="ENB17" s="156"/>
      <c r="ENC17" s="156"/>
      <c r="END17" s="156"/>
      <c r="ENE17" s="156"/>
      <c r="ENF17" s="156"/>
      <c r="ENG17" s="156"/>
      <c r="ENH17" s="156"/>
      <c r="ENI17" s="156"/>
      <c r="ENJ17" s="156"/>
      <c r="ENK17" s="156"/>
      <c r="ENL17" s="156"/>
      <c r="ENM17" s="156"/>
      <c r="ENN17" s="156"/>
      <c r="ENO17" s="156"/>
      <c r="ENP17" s="156"/>
      <c r="ENQ17" s="156"/>
      <c r="ENR17" s="156"/>
      <c r="ENS17" s="156"/>
      <c r="ENT17" s="156"/>
      <c r="ENU17" s="156"/>
      <c r="ENV17" s="156"/>
      <c r="ENW17" s="156"/>
      <c r="ENX17" s="156"/>
      <c r="ENY17" s="156"/>
      <c r="ENZ17" s="156"/>
      <c r="EOA17" s="156"/>
      <c r="EOB17" s="156"/>
      <c r="EOC17" s="156"/>
      <c r="EOD17" s="156"/>
      <c r="EOE17" s="156"/>
      <c r="EOF17" s="156"/>
      <c r="EOG17" s="156"/>
      <c r="EOH17" s="156"/>
      <c r="EOI17" s="156"/>
      <c r="EOJ17" s="156"/>
      <c r="EOK17" s="156"/>
      <c r="EOL17" s="156"/>
      <c r="EOM17" s="156"/>
      <c r="EON17" s="156"/>
      <c r="EOO17" s="156"/>
      <c r="EOP17" s="156"/>
      <c r="EOQ17" s="156"/>
      <c r="EOR17" s="156"/>
      <c r="EOS17" s="156"/>
      <c r="EOT17" s="156"/>
      <c r="EOU17" s="156"/>
      <c r="EOV17" s="156"/>
      <c r="EOW17" s="156"/>
      <c r="EOX17" s="156"/>
      <c r="EOY17" s="156"/>
      <c r="EOZ17" s="156"/>
      <c r="EPA17" s="156"/>
      <c r="EPB17" s="156"/>
      <c r="EPC17" s="156"/>
      <c r="EPD17" s="156"/>
      <c r="EPE17" s="156"/>
      <c r="EPF17" s="156"/>
      <c r="EPG17" s="156"/>
      <c r="EPH17" s="156"/>
      <c r="EPI17" s="156"/>
      <c r="EPJ17" s="156"/>
      <c r="EPK17" s="156"/>
      <c r="EPL17" s="156"/>
      <c r="EPM17" s="156"/>
      <c r="EPN17" s="156"/>
      <c r="EPO17" s="156"/>
      <c r="EPP17" s="156"/>
      <c r="EPQ17" s="156"/>
      <c r="EPR17" s="156"/>
      <c r="EPS17" s="156"/>
      <c r="EPT17" s="156"/>
      <c r="EPU17" s="156"/>
      <c r="EPV17" s="156"/>
      <c r="EPW17" s="156"/>
      <c r="EPX17" s="156"/>
      <c r="EPY17" s="156"/>
      <c r="EPZ17" s="156"/>
      <c r="EQA17" s="156"/>
      <c r="EQB17" s="156"/>
      <c r="EQC17" s="156"/>
      <c r="EQD17" s="156"/>
      <c r="EQE17" s="156"/>
      <c r="EQF17" s="156"/>
      <c r="EQG17" s="156"/>
      <c r="EQH17" s="156"/>
      <c r="EQI17" s="156"/>
      <c r="EQJ17" s="156"/>
      <c r="EQK17" s="156"/>
      <c r="EQL17" s="156"/>
      <c r="EQM17" s="156"/>
      <c r="EQN17" s="156"/>
      <c r="EQO17" s="156"/>
      <c r="EQP17" s="156"/>
      <c r="EQQ17" s="156"/>
      <c r="EQR17" s="156"/>
      <c r="EQS17" s="156"/>
      <c r="EQT17" s="156"/>
      <c r="EQU17" s="156"/>
      <c r="EQV17" s="156"/>
      <c r="EQW17" s="156"/>
      <c r="EQX17" s="156"/>
      <c r="EQY17" s="156"/>
      <c r="EQZ17" s="156"/>
      <c r="ERA17" s="156"/>
      <c r="ERB17" s="156"/>
      <c r="ERC17" s="156"/>
      <c r="ERD17" s="156"/>
      <c r="ERE17" s="156"/>
      <c r="ERF17" s="156"/>
      <c r="ERG17" s="156"/>
      <c r="ERH17" s="156"/>
      <c r="ERI17" s="156"/>
      <c r="ERJ17" s="156"/>
      <c r="ERK17" s="156"/>
      <c r="ERL17" s="156"/>
      <c r="ERM17" s="156"/>
      <c r="ERN17" s="156"/>
      <c r="ERO17" s="156"/>
      <c r="ERP17" s="156"/>
      <c r="ERQ17" s="156"/>
      <c r="ERR17" s="156"/>
      <c r="ERS17" s="156"/>
      <c r="ERT17" s="156"/>
      <c r="ERU17" s="156"/>
      <c r="ERV17" s="156"/>
      <c r="ERW17" s="156"/>
      <c r="ERX17" s="156"/>
      <c r="ERY17" s="156"/>
      <c r="ERZ17" s="156"/>
      <c r="ESA17" s="156"/>
      <c r="ESB17" s="156"/>
      <c r="ESC17" s="156"/>
      <c r="ESD17" s="156"/>
      <c r="ESE17" s="156"/>
      <c r="ESF17" s="156"/>
      <c r="ESG17" s="156"/>
      <c r="ESH17" s="156"/>
      <c r="ESI17" s="156"/>
      <c r="ESJ17" s="156"/>
      <c r="ESK17" s="156"/>
      <c r="ESL17" s="156"/>
      <c r="ESM17" s="156"/>
      <c r="ESN17" s="156"/>
      <c r="ESO17" s="156"/>
      <c r="ESP17" s="156"/>
      <c r="ESQ17" s="156"/>
      <c r="ESR17" s="156"/>
      <c r="ESS17" s="156"/>
      <c r="EST17" s="156"/>
      <c r="ESU17" s="156"/>
      <c r="ESV17" s="156"/>
      <c r="ESW17" s="156"/>
      <c r="ESX17" s="156"/>
      <c r="ESY17" s="156"/>
      <c r="ESZ17" s="156"/>
      <c r="ETA17" s="156"/>
      <c r="ETB17" s="156"/>
      <c r="ETC17" s="156"/>
      <c r="ETD17" s="156"/>
      <c r="ETE17" s="156"/>
      <c r="ETF17" s="156"/>
      <c r="ETG17" s="156"/>
      <c r="ETH17" s="156"/>
      <c r="ETI17" s="156"/>
      <c r="ETJ17" s="156"/>
      <c r="ETK17" s="156"/>
      <c r="ETL17" s="156"/>
      <c r="ETM17" s="156"/>
      <c r="ETN17" s="156"/>
      <c r="ETO17" s="156"/>
      <c r="ETP17" s="156"/>
      <c r="ETQ17" s="156"/>
      <c r="ETR17" s="156"/>
      <c r="ETS17" s="156"/>
      <c r="ETT17" s="156"/>
      <c r="ETU17" s="156"/>
      <c r="ETV17" s="156"/>
      <c r="ETW17" s="156"/>
      <c r="ETX17" s="156"/>
      <c r="ETY17" s="156"/>
      <c r="ETZ17" s="156"/>
      <c r="EUA17" s="156"/>
      <c r="EUB17" s="156"/>
      <c r="EUC17" s="156"/>
      <c r="EUD17" s="156"/>
      <c r="EUE17" s="156"/>
      <c r="EUF17" s="156"/>
      <c r="EUG17" s="156"/>
      <c r="EUH17" s="156"/>
      <c r="EUI17" s="156"/>
      <c r="EUJ17" s="156"/>
      <c r="EUK17" s="156"/>
      <c r="EUL17" s="156"/>
      <c r="EUM17" s="156"/>
      <c r="EUN17" s="156"/>
      <c r="EUO17" s="156"/>
      <c r="EUP17" s="156"/>
      <c r="EUQ17" s="156"/>
      <c r="EUR17" s="156"/>
      <c r="EUS17" s="156"/>
      <c r="EUT17" s="156"/>
      <c r="EUU17" s="156"/>
      <c r="EUV17" s="156"/>
      <c r="EUW17" s="156"/>
      <c r="EUX17" s="156"/>
      <c r="EUY17" s="156"/>
      <c r="EUZ17" s="156"/>
      <c r="EVA17" s="156"/>
      <c r="EVB17" s="156"/>
      <c r="EVC17" s="156"/>
      <c r="EVD17" s="156"/>
      <c r="EVE17" s="156"/>
      <c r="EVF17" s="156"/>
      <c r="EVG17" s="156"/>
      <c r="EVH17" s="156"/>
      <c r="EVI17" s="156"/>
      <c r="EVJ17" s="156"/>
      <c r="EVK17" s="156"/>
      <c r="EVL17" s="156"/>
      <c r="EVM17" s="156"/>
      <c r="EVN17" s="156"/>
      <c r="EVO17" s="156"/>
      <c r="EVP17" s="156"/>
      <c r="EVQ17" s="156"/>
      <c r="EVR17" s="156"/>
      <c r="EVS17" s="156"/>
      <c r="EVT17" s="156"/>
      <c r="EVU17" s="156"/>
      <c r="EVV17" s="156"/>
      <c r="EVW17" s="156"/>
      <c r="EVX17" s="156"/>
      <c r="EVY17" s="156"/>
      <c r="EVZ17" s="156"/>
      <c r="EWA17" s="156"/>
      <c r="EWB17" s="156"/>
      <c r="EWC17" s="156"/>
      <c r="EWD17" s="156"/>
      <c r="EWE17" s="156"/>
      <c r="EWF17" s="156"/>
      <c r="EWG17" s="156"/>
      <c r="EWH17" s="156"/>
      <c r="EWI17" s="156"/>
      <c r="EWJ17" s="156"/>
      <c r="EWK17" s="156"/>
      <c r="EWL17" s="156"/>
      <c r="EWM17" s="156"/>
      <c r="EWN17" s="156"/>
      <c r="EWO17" s="156"/>
      <c r="EWP17" s="156"/>
      <c r="EWQ17" s="156"/>
      <c r="EWR17" s="156"/>
      <c r="EWS17" s="156"/>
      <c r="EWT17" s="156"/>
      <c r="EWU17" s="156"/>
      <c r="EWV17" s="156"/>
      <c r="EWW17" s="156"/>
      <c r="EWX17" s="156"/>
      <c r="EWY17" s="156"/>
      <c r="EWZ17" s="156"/>
      <c r="EXA17" s="156"/>
      <c r="EXB17" s="156"/>
      <c r="EXC17" s="156"/>
      <c r="EXD17" s="156"/>
      <c r="EXE17" s="156"/>
      <c r="EXF17" s="156"/>
      <c r="EXG17" s="156"/>
      <c r="EXH17" s="156"/>
      <c r="EXI17" s="156"/>
      <c r="EXJ17" s="156"/>
      <c r="EXK17" s="156"/>
      <c r="EXL17" s="156"/>
      <c r="EXM17" s="156"/>
      <c r="EXN17" s="156"/>
      <c r="EXO17" s="156"/>
      <c r="EXP17" s="156"/>
      <c r="EXQ17" s="156"/>
      <c r="EXR17" s="156"/>
      <c r="EXS17" s="156"/>
      <c r="EXT17" s="156"/>
      <c r="EXU17" s="156"/>
      <c r="EXV17" s="156"/>
      <c r="EXW17" s="156"/>
      <c r="EXX17" s="156"/>
      <c r="EXY17" s="156"/>
      <c r="EXZ17" s="156"/>
      <c r="EYA17" s="156"/>
      <c r="EYB17" s="156"/>
      <c r="EYC17" s="156"/>
      <c r="EYD17" s="156"/>
      <c r="EYE17" s="156"/>
      <c r="EYF17" s="156"/>
      <c r="EYG17" s="156"/>
      <c r="EYH17" s="156"/>
      <c r="EYI17" s="156"/>
      <c r="EYJ17" s="156"/>
      <c r="EYK17" s="156"/>
      <c r="EYL17" s="156"/>
      <c r="EYM17" s="156"/>
      <c r="EYN17" s="156"/>
      <c r="EYO17" s="156"/>
      <c r="EYP17" s="156"/>
      <c r="EYQ17" s="156"/>
      <c r="EYR17" s="156"/>
      <c r="EYS17" s="156"/>
      <c r="EYT17" s="156"/>
      <c r="EYU17" s="156"/>
      <c r="EYV17" s="156"/>
      <c r="EYW17" s="156"/>
      <c r="EYX17" s="156"/>
      <c r="EYY17" s="156"/>
      <c r="EYZ17" s="156"/>
      <c r="EZA17" s="156"/>
      <c r="EZB17" s="156"/>
      <c r="EZC17" s="156"/>
      <c r="EZD17" s="156"/>
      <c r="EZE17" s="156"/>
      <c r="EZF17" s="156"/>
      <c r="EZG17" s="156"/>
      <c r="EZH17" s="156"/>
      <c r="EZI17" s="156"/>
      <c r="EZJ17" s="156"/>
      <c r="EZK17" s="156"/>
      <c r="EZL17" s="156"/>
      <c r="EZM17" s="156"/>
      <c r="EZN17" s="156"/>
      <c r="EZO17" s="156"/>
      <c r="EZP17" s="156"/>
      <c r="EZQ17" s="156"/>
      <c r="EZR17" s="156"/>
      <c r="EZS17" s="156"/>
      <c r="EZT17" s="156"/>
      <c r="EZU17" s="156"/>
      <c r="EZV17" s="156"/>
      <c r="EZW17" s="156"/>
      <c r="EZX17" s="156"/>
      <c r="EZY17" s="156"/>
      <c r="EZZ17" s="156"/>
      <c r="FAA17" s="156"/>
      <c r="FAB17" s="156"/>
      <c r="FAC17" s="156"/>
      <c r="FAD17" s="156"/>
      <c r="FAE17" s="156"/>
      <c r="FAF17" s="156"/>
      <c r="FAG17" s="156"/>
      <c r="FAH17" s="156"/>
      <c r="FAI17" s="156"/>
      <c r="FAJ17" s="156"/>
      <c r="FAK17" s="156"/>
      <c r="FAL17" s="156"/>
      <c r="FAM17" s="156"/>
      <c r="FAN17" s="156"/>
      <c r="FAO17" s="156"/>
      <c r="FAP17" s="156"/>
      <c r="FAQ17" s="156"/>
      <c r="FAR17" s="156"/>
      <c r="FAS17" s="156"/>
      <c r="FAT17" s="156"/>
      <c r="FAU17" s="156"/>
      <c r="FAV17" s="156"/>
      <c r="FAW17" s="156"/>
      <c r="FAX17" s="156"/>
      <c r="FAY17" s="156"/>
      <c r="FAZ17" s="156"/>
      <c r="FBA17" s="156"/>
      <c r="FBB17" s="156"/>
      <c r="FBC17" s="156"/>
      <c r="FBD17" s="156"/>
      <c r="FBE17" s="156"/>
      <c r="FBF17" s="156"/>
      <c r="FBG17" s="156"/>
      <c r="FBH17" s="156"/>
      <c r="FBI17" s="156"/>
      <c r="FBJ17" s="156"/>
      <c r="FBK17" s="156"/>
      <c r="FBL17" s="156"/>
      <c r="FBM17" s="156"/>
      <c r="FBN17" s="156"/>
      <c r="FBO17" s="156"/>
      <c r="FBP17" s="156"/>
      <c r="FBQ17" s="156"/>
      <c r="FBR17" s="156"/>
      <c r="FBS17" s="156"/>
      <c r="FBT17" s="156"/>
      <c r="FBU17" s="156"/>
      <c r="FBV17" s="156"/>
      <c r="FBW17" s="156"/>
      <c r="FBX17" s="156"/>
      <c r="FBY17" s="156"/>
      <c r="FBZ17" s="156"/>
      <c r="FCA17" s="156"/>
      <c r="FCB17" s="156"/>
      <c r="FCC17" s="156"/>
      <c r="FCD17" s="156"/>
      <c r="FCE17" s="156"/>
      <c r="FCF17" s="156"/>
      <c r="FCG17" s="156"/>
      <c r="FCH17" s="156"/>
      <c r="FCI17" s="156"/>
      <c r="FCJ17" s="156"/>
      <c r="FCK17" s="156"/>
      <c r="FCL17" s="156"/>
      <c r="FCM17" s="156"/>
      <c r="FCN17" s="156"/>
      <c r="FCO17" s="156"/>
      <c r="FCP17" s="156"/>
      <c r="FCQ17" s="156"/>
      <c r="FCR17" s="156"/>
      <c r="FCS17" s="156"/>
      <c r="FCT17" s="156"/>
      <c r="FCU17" s="156"/>
      <c r="FCV17" s="156"/>
      <c r="FCW17" s="156"/>
      <c r="FCX17" s="156"/>
      <c r="FCY17" s="156"/>
      <c r="FCZ17" s="156"/>
      <c r="FDA17" s="156"/>
      <c r="FDB17" s="156"/>
      <c r="FDC17" s="156"/>
      <c r="FDD17" s="156"/>
      <c r="FDE17" s="156"/>
      <c r="FDF17" s="156"/>
      <c r="FDG17" s="156"/>
      <c r="FDH17" s="156"/>
      <c r="FDI17" s="156"/>
      <c r="FDJ17" s="156"/>
      <c r="FDK17" s="156"/>
      <c r="FDL17" s="156"/>
      <c r="FDM17" s="156"/>
      <c r="FDN17" s="156"/>
      <c r="FDO17" s="156"/>
      <c r="FDP17" s="156"/>
      <c r="FDQ17" s="156"/>
      <c r="FDR17" s="156"/>
      <c r="FDS17" s="156"/>
      <c r="FDT17" s="156"/>
      <c r="FDU17" s="156"/>
      <c r="FDV17" s="156"/>
      <c r="FDW17" s="156"/>
      <c r="FDX17" s="156"/>
      <c r="FDY17" s="156"/>
      <c r="FDZ17" s="156"/>
      <c r="FEA17" s="156"/>
      <c r="FEB17" s="156"/>
      <c r="FEC17" s="156"/>
      <c r="FED17" s="156"/>
      <c r="FEE17" s="156"/>
      <c r="FEF17" s="156"/>
      <c r="FEG17" s="156"/>
      <c r="FEH17" s="156"/>
      <c r="FEI17" s="156"/>
      <c r="FEJ17" s="156"/>
      <c r="FEK17" s="156"/>
      <c r="FEL17" s="156"/>
      <c r="FEM17" s="156"/>
      <c r="FEN17" s="156"/>
      <c r="FEO17" s="156"/>
      <c r="FEP17" s="156"/>
      <c r="FEQ17" s="156"/>
      <c r="FER17" s="156"/>
      <c r="FES17" s="156"/>
      <c r="FET17" s="156"/>
      <c r="FEU17" s="156"/>
      <c r="FEV17" s="156"/>
      <c r="FEW17" s="156"/>
      <c r="FEX17" s="156"/>
      <c r="FEY17" s="156"/>
      <c r="FEZ17" s="156"/>
      <c r="FFA17" s="156"/>
      <c r="FFB17" s="156"/>
      <c r="FFC17" s="156"/>
      <c r="FFD17" s="156"/>
      <c r="FFE17" s="156"/>
      <c r="FFF17" s="156"/>
      <c r="FFG17" s="156"/>
      <c r="FFH17" s="156"/>
      <c r="FFI17" s="156"/>
      <c r="FFJ17" s="156"/>
      <c r="FFK17" s="156"/>
      <c r="FFL17" s="156"/>
      <c r="FFM17" s="156"/>
      <c r="FFN17" s="156"/>
      <c r="FFO17" s="156"/>
      <c r="FFP17" s="156"/>
      <c r="FFQ17" s="156"/>
      <c r="FFR17" s="156"/>
      <c r="FFS17" s="156"/>
      <c r="FFT17" s="156"/>
      <c r="FFU17" s="156"/>
      <c r="FFV17" s="156"/>
      <c r="FFW17" s="156"/>
      <c r="FFX17" s="156"/>
      <c r="FFY17" s="156"/>
      <c r="FFZ17" s="156"/>
      <c r="FGA17" s="156"/>
      <c r="FGB17" s="156"/>
      <c r="FGC17" s="156"/>
      <c r="FGD17" s="156"/>
      <c r="FGE17" s="156"/>
      <c r="FGF17" s="156"/>
      <c r="FGG17" s="156"/>
      <c r="FGH17" s="156"/>
      <c r="FGI17" s="156"/>
      <c r="FGJ17" s="156"/>
      <c r="FGK17" s="156"/>
      <c r="FGL17" s="156"/>
      <c r="FGM17" s="156"/>
      <c r="FGN17" s="156"/>
      <c r="FGO17" s="156"/>
      <c r="FGP17" s="156"/>
      <c r="FGQ17" s="156"/>
      <c r="FGR17" s="156"/>
      <c r="FGS17" s="156"/>
      <c r="FGT17" s="156"/>
      <c r="FGU17" s="156"/>
      <c r="FGV17" s="156"/>
      <c r="FGW17" s="156"/>
      <c r="FGX17" s="156"/>
      <c r="FGY17" s="156"/>
      <c r="FGZ17" s="156"/>
      <c r="FHA17" s="156"/>
      <c r="FHB17" s="156"/>
      <c r="FHC17" s="156"/>
      <c r="FHD17" s="156"/>
      <c r="FHE17" s="156"/>
      <c r="FHF17" s="156"/>
      <c r="FHG17" s="156"/>
      <c r="FHH17" s="156"/>
      <c r="FHI17" s="156"/>
      <c r="FHJ17" s="156"/>
      <c r="FHK17" s="156"/>
      <c r="FHL17" s="156"/>
      <c r="FHM17" s="156"/>
      <c r="FHN17" s="156"/>
      <c r="FHO17" s="156"/>
      <c r="FHP17" s="156"/>
      <c r="FHQ17" s="156"/>
      <c r="FHR17" s="156"/>
      <c r="FHS17" s="156"/>
      <c r="FHT17" s="156"/>
      <c r="FHU17" s="156"/>
      <c r="FHV17" s="156"/>
      <c r="FHW17" s="156"/>
      <c r="FHX17" s="156"/>
      <c r="FHY17" s="156"/>
      <c r="FHZ17" s="156"/>
      <c r="FIA17" s="156"/>
      <c r="FIB17" s="156"/>
      <c r="FIC17" s="156"/>
      <c r="FID17" s="156"/>
      <c r="FIE17" s="156"/>
      <c r="FIF17" s="156"/>
      <c r="FIG17" s="156"/>
      <c r="FIH17" s="156"/>
      <c r="FII17" s="156"/>
      <c r="FIJ17" s="156"/>
      <c r="FIK17" s="156"/>
      <c r="FIL17" s="156"/>
      <c r="FIM17" s="156"/>
      <c r="FIN17" s="156"/>
      <c r="FIO17" s="156"/>
      <c r="FIP17" s="156"/>
      <c r="FIQ17" s="156"/>
      <c r="FIR17" s="156"/>
      <c r="FIS17" s="156"/>
      <c r="FIT17" s="156"/>
      <c r="FIU17" s="156"/>
      <c r="FIV17" s="156"/>
      <c r="FIW17" s="156"/>
      <c r="FIX17" s="156"/>
      <c r="FIY17" s="156"/>
      <c r="FIZ17" s="156"/>
      <c r="FJA17" s="156"/>
      <c r="FJB17" s="156"/>
      <c r="FJC17" s="156"/>
      <c r="FJD17" s="156"/>
      <c r="FJE17" s="156"/>
      <c r="FJF17" s="156"/>
      <c r="FJG17" s="156"/>
      <c r="FJH17" s="156"/>
      <c r="FJI17" s="156"/>
      <c r="FJJ17" s="156"/>
      <c r="FJK17" s="156"/>
      <c r="FJL17" s="156"/>
      <c r="FJM17" s="156"/>
      <c r="FJN17" s="156"/>
      <c r="FJO17" s="156"/>
      <c r="FJP17" s="156"/>
      <c r="FJQ17" s="156"/>
      <c r="FJR17" s="156"/>
      <c r="FJS17" s="156"/>
      <c r="FJT17" s="156"/>
      <c r="FJU17" s="156"/>
      <c r="FJV17" s="156"/>
      <c r="FJW17" s="156"/>
      <c r="FJX17" s="156"/>
      <c r="FJY17" s="156"/>
      <c r="FJZ17" s="156"/>
      <c r="FKA17" s="156"/>
      <c r="FKB17" s="156"/>
      <c r="FKC17" s="156"/>
      <c r="FKD17" s="156"/>
      <c r="FKE17" s="156"/>
      <c r="FKF17" s="156"/>
      <c r="FKG17" s="156"/>
      <c r="FKH17" s="156"/>
      <c r="FKI17" s="156"/>
      <c r="FKJ17" s="156"/>
      <c r="FKK17" s="156"/>
      <c r="FKL17" s="156"/>
      <c r="FKM17" s="156"/>
      <c r="FKN17" s="156"/>
      <c r="FKO17" s="156"/>
      <c r="FKP17" s="156"/>
      <c r="FKQ17" s="156"/>
      <c r="FKR17" s="156"/>
      <c r="FKS17" s="156"/>
      <c r="FKT17" s="156"/>
      <c r="FKU17" s="156"/>
      <c r="FKV17" s="156"/>
      <c r="FKW17" s="156"/>
      <c r="FKX17" s="156"/>
      <c r="FKY17" s="156"/>
      <c r="FKZ17" s="156"/>
      <c r="FLA17" s="156"/>
      <c r="FLB17" s="156"/>
      <c r="FLC17" s="156"/>
      <c r="FLD17" s="156"/>
      <c r="FLE17" s="156"/>
      <c r="FLF17" s="156"/>
      <c r="FLG17" s="156"/>
      <c r="FLH17" s="156"/>
      <c r="FLI17" s="156"/>
      <c r="FLJ17" s="156"/>
      <c r="FLK17" s="156"/>
      <c r="FLL17" s="156"/>
      <c r="FLM17" s="156"/>
      <c r="FLN17" s="156"/>
      <c r="FLO17" s="156"/>
      <c r="FLP17" s="156"/>
      <c r="FLQ17" s="156"/>
      <c r="FLR17" s="156"/>
      <c r="FLS17" s="156"/>
      <c r="FLT17" s="156"/>
      <c r="FLU17" s="156"/>
      <c r="FLV17" s="156"/>
      <c r="FLW17" s="156"/>
      <c r="FLX17" s="156"/>
      <c r="FLY17" s="156"/>
      <c r="FLZ17" s="156"/>
      <c r="FMA17" s="156"/>
      <c r="FMB17" s="156"/>
      <c r="FMC17" s="156"/>
      <c r="FMD17" s="156"/>
      <c r="FME17" s="156"/>
      <c r="FMF17" s="156"/>
      <c r="FMG17" s="156"/>
      <c r="FMH17" s="156"/>
      <c r="FMI17" s="156"/>
      <c r="FMJ17" s="156"/>
      <c r="FMK17" s="156"/>
      <c r="FML17" s="156"/>
      <c r="FMM17" s="156"/>
      <c r="FMN17" s="156"/>
      <c r="FMO17" s="156"/>
      <c r="FMP17" s="156"/>
      <c r="FMQ17" s="156"/>
      <c r="FMR17" s="156"/>
      <c r="FMS17" s="156"/>
      <c r="FMT17" s="156"/>
      <c r="FMU17" s="156"/>
      <c r="FMV17" s="156"/>
      <c r="FMW17" s="156"/>
      <c r="FMX17" s="156"/>
      <c r="FMY17" s="156"/>
      <c r="FMZ17" s="156"/>
      <c r="FNA17" s="156"/>
      <c r="FNB17" s="156"/>
      <c r="FNC17" s="156"/>
      <c r="FND17" s="156"/>
      <c r="FNE17" s="156"/>
      <c r="FNF17" s="156"/>
      <c r="FNG17" s="156"/>
      <c r="FNH17" s="156"/>
      <c r="FNI17" s="156"/>
      <c r="FNJ17" s="156"/>
      <c r="FNK17" s="156"/>
      <c r="FNL17" s="156"/>
      <c r="FNM17" s="156"/>
      <c r="FNN17" s="156"/>
      <c r="FNO17" s="156"/>
      <c r="FNP17" s="156"/>
      <c r="FNQ17" s="156"/>
      <c r="FNR17" s="156"/>
      <c r="FNS17" s="156"/>
      <c r="FNT17" s="156"/>
      <c r="FNU17" s="156"/>
      <c r="FNV17" s="156"/>
      <c r="FNW17" s="156"/>
      <c r="FNX17" s="156"/>
      <c r="FNY17" s="156"/>
      <c r="FNZ17" s="156"/>
      <c r="FOA17" s="156"/>
      <c r="FOB17" s="156"/>
      <c r="FOC17" s="156"/>
      <c r="FOD17" s="156"/>
      <c r="FOE17" s="156"/>
      <c r="FOF17" s="156"/>
      <c r="FOG17" s="156"/>
      <c r="FOH17" s="156"/>
      <c r="FOI17" s="156"/>
      <c r="FOJ17" s="156"/>
      <c r="FOK17" s="156"/>
      <c r="FOL17" s="156"/>
      <c r="FOM17" s="156"/>
      <c r="FON17" s="156"/>
      <c r="FOO17" s="156"/>
      <c r="FOP17" s="156"/>
      <c r="FOQ17" s="156"/>
      <c r="FOR17" s="156"/>
      <c r="FOS17" s="156"/>
      <c r="FOT17" s="156"/>
      <c r="FOU17" s="156"/>
      <c r="FOV17" s="156"/>
      <c r="FOW17" s="156"/>
      <c r="FOX17" s="156"/>
      <c r="FOY17" s="156"/>
      <c r="FOZ17" s="156"/>
      <c r="FPA17" s="156"/>
      <c r="FPB17" s="156"/>
      <c r="FPC17" s="156"/>
      <c r="FPD17" s="156"/>
      <c r="FPE17" s="156"/>
      <c r="FPF17" s="156"/>
      <c r="FPG17" s="156"/>
      <c r="FPH17" s="156"/>
      <c r="FPI17" s="156"/>
      <c r="FPJ17" s="156"/>
      <c r="FPK17" s="156"/>
      <c r="FPL17" s="156"/>
      <c r="FPM17" s="156"/>
      <c r="FPN17" s="156"/>
      <c r="FPO17" s="156"/>
      <c r="FPP17" s="156"/>
      <c r="FPQ17" s="156"/>
      <c r="FPR17" s="156"/>
      <c r="FPS17" s="156"/>
      <c r="FPT17" s="156"/>
      <c r="FPU17" s="156"/>
      <c r="FPV17" s="156"/>
      <c r="FPW17" s="156"/>
      <c r="FPX17" s="156"/>
      <c r="FPY17" s="156"/>
      <c r="FPZ17" s="156"/>
      <c r="FQA17" s="156"/>
      <c r="FQB17" s="156"/>
      <c r="FQC17" s="156"/>
      <c r="FQD17" s="156"/>
      <c r="FQE17" s="156"/>
      <c r="FQF17" s="156"/>
      <c r="FQG17" s="156"/>
      <c r="FQH17" s="156"/>
      <c r="FQI17" s="156"/>
      <c r="FQJ17" s="156"/>
      <c r="FQK17" s="156"/>
      <c r="FQL17" s="156"/>
      <c r="FQM17" s="156"/>
      <c r="FQN17" s="156"/>
      <c r="FQO17" s="156"/>
      <c r="FQP17" s="156"/>
      <c r="FQQ17" s="156"/>
      <c r="FQR17" s="156"/>
      <c r="FQS17" s="156"/>
      <c r="FQT17" s="156"/>
      <c r="FQU17" s="156"/>
      <c r="FQV17" s="156"/>
      <c r="FQW17" s="156"/>
      <c r="FQX17" s="156"/>
      <c r="FQY17" s="156"/>
      <c r="FQZ17" s="156"/>
      <c r="FRA17" s="156"/>
      <c r="FRB17" s="156"/>
      <c r="FRC17" s="156"/>
      <c r="FRD17" s="156"/>
      <c r="FRE17" s="156"/>
      <c r="FRF17" s="156"/>
      <c r="FRG17" s="156"/>
      <c r="FRH17" s="156"/>
      <c r="FRI17" s="156"/>
      <c r="FRJ17" s="156"/>
      <c r="FRK17" s="156"/>
      <c r="FRL17" s="156"/>
      <c r="FRM17" s="156"/>
      <c r="FRN17" s="156"/>
      <c r="FRO17" s="156"/>
      <c r="FRP17" s="156"/>
      <c r="FRQ17" s="156"/>
      <c r="FRR17" s="156"/>
      <c r="FRS17" s="156"/>
      <c r="FRT17" s="156"/>
      <c r="FRU17" s="156"/>
      <c r="FRV17" s="156"/>
      <c r="FRW17" s="156"/>
      <c r="FRX17" s="156"/>
      <c r="FRY17" s="156"/>
      <c r="FRZ17" s="156"/>
      <c r="FSA17" s="156"/>
      <c r="FSB17" s="156"/>
      <c r="FSC17" s="156"/>
      <c r="FSD17" s="156"/>
      <c r="FSE17" s="156"/>
      <c r="FSF17" s="156"/>
      <c r="FSG17" s="156"/>
      <c r="FSH17" s="156"/>
      <c r="FSI17" s="156"/>
      <c r="FSJ17" s="156"/>
      <c r="FSK17" s="156"/>
      <c r="FSL17" s="156"/>
      <c r="FSM17" s="156"/>
      <c r="FSN17" s="156"/>
      <c r="FSO17" s="156"/>
      <c r="FSP17" s="156"/>
      <c r="FSQ17" s="156"/>
      <c r="FSR17" s="156"/>
      <c r="FSS17" s="156"/>
      <c r="FST17" s="156"/>
      <c r="FSU17" s="156"/>
      <c r="FSV17" s="156"/>
      <c r="FSW17" s="156"/>
      <c r="FSX17" s="156"/>
      <c r="FSY17" s="156"/>
      <c r="FSZ17" s="156"/>
      <c r="FTA17" s="156"/>
      <c r="FTB17" s="156"/>
      <c r="FTC17" s="156"/>
      <c r="FTD17" s="156"/>
      <c r="FTE17" s="156"/>
      <c r="FTF17" s="156"/>
      <c r="FTG17" s="156"/>
      <c r="FTH17" s="156"/>
      <c r="FTI17" s="156"/>
      <c r="FTJ17" s="156"/>
      <c r="FTK17" s="156"/>
      <c r="FTL17" s="156"/>
      <c r="FTM17" s="156"/>
      <c r="FTN17" s="156"/>
      <c r="FTO17" s="156"/>
      <c r="FTP17" s="156"/>
      <c r="FTQ17" s="156"/>
      <c r="FTR17" s="156"/>
      <c r="FTS17" s="156"/>
      <c r="FTT17" s="156"/>
      <c r="FTU17" s="156"/>
      <c r="FTV17" s="156"/>
      <c r="FTW17" s="156"/>
      <c r="FTX17" s="156"/>
      <c r="FTY17" s="156"/>
      <c r="FTZ17" s="156"/>
      <c r="FUA17" s="156"/>
      <c r="FUB17" s="156"/>
      <c r="FUC17" s="156"/>
      <c r="FUD17" s="156"/>
      <c r="FUE17" s="156"/>
      <c r="FUF17" s="156"/>
      <c r="FUG17" s="156"/>
      <c r="FUH17" s="156"/>
      <c r="FUI17" s="156"/>
      <c r="FUJ17" s="156"/>
      <c r="FUK17" s="156"/>
      <c r="FUL17" s="156"/>
      <c r="FUM17" s="156"/>
      <c r="FUN17" s="156"/>
      <c r="FUO17" s="156"/>
      <c r="FUP17" s="156"/>
      <c r="FUQ17" s="156"/>
      <c r="FUR17" s="156"/>
      <c r="FUS17" s="156"/>
      <c r="FUT17" s="156"/>
      <c r="FUU17" s="156"/>
      <c r="FUV17" s="156"/>
      <c r="FUW17" s="156"/>
      <c r="FUX17" s="156"/>
      <c r="FUY17" s="156"/>
      <c r="FUZ17" s="156"/>
      <c r="FVA17" s="156"/>
      <c r="FVB17" s="156"/>
      <c r="FVC17" s="156"/>
      <c r="FVD17" s="156"/>
      <c r="FVE17" s="156"/>
      <c r="FVF17" s="156"/>
      <c r="FVG17" s="156"/>
      <c r="FVH17" s="156"/>
      <c r="FVI17" s="156"/>
      <c r="FVJ17" s="156"/>
      <c r="FVK17" s="156"/>
      <c r="FVL17" s="156"/>
      <c r="FVM17" s="156"/>
      <c r="FVN17" s="156"/>
      <c r="FVO17" s="156"/>
      <c r="FVP17" s="156"/>
      <c r="FVQ17" s="156"/>
      <c r="FVR17" s="156"/>
      <c r="FVS17" s="156"/>
      <c r="FVT17" s="156"/>
      <c r="FVU17" s="156"/>
      <c r="FVV17" s="156"/>
      <c r="FVW17" s="156"/>
      <c r="FVX17" s="156"/>
      <c r="FVY17" s="156"/>
      <c r="FVZ17" s="156"/>
      <c r="FWA17" s="156"/>
      <c r="FWB17" s="156"/>
      <c r="FWC17" s="156"/>
      <c r="FWD17" s="156"/>
      <c r="FWE17" s="156"/>
      <c r="FWF17" s="156"/>
      <c r="FWG17" s="156"/>
      <c r="FWH17" s="156"/>
      <c r="FWI17" s="156"/>
      <c r="FWJ17" s="156"/>
      <c r="FWK17" s="156"/>
      <c r="FWL17" s="156"/>
      <c r="FWM17" s="156"/>
      <c r="FWN17" s="156"/>
      <c r="FWO17" s="156"/>
      <c r="FWP17" s="156"/>
      <c r="FWQ17" s="156"/>
      <c r="FWR17" s="156"/>
      <c r="FWS17" s="156"/>
      <c r="FWT17" s="156"/>
      <c r="FWU17" s="156"/>
      <c r="FWV17" s="156"/>
      <c r="FWW17" s="156"/>
      <c r="FWX17" s="156"/>
      <c r="FWY17" s="156"/>
      <c r="FWZ17" s="156"/>
      <c r="FXA17" s="156"/>
      <c r="FXB17" s="156"/>
      <c r="FXC17" s="156"/>
      <c r="FXD17" s="156"/>
      <c r="FXE17" s="156"/>
      <c r="FXF17" s="156"/>
      <c r="FXG17" s="156"/>
      <c r="FXH17" s="156"/>
      <c r="FXI17" s="156"/>
      <c r="FXJ17" s="156"/>
      <c r="FXK17" s="156"/>
      <c r="FXL17" s="156"/>
      <c r="FXM17" s="156"/>
      <c r="FXN17" s="156"/>
      <c r="FXO17" s="156"/>
      <c r="FXP17" s="156"/>
      <c r="FXQ17" s="156"/>
      <c r="FXR17" s="156"/>
      <c r="FXS17" s="156"/>
      <c r="FXT17" s="156"/>
      <c r="FXU17" s="156"/>
      <c r="FXV17" s="156"/>
      <c r="FXW17" s="156"/>
      <c r="FXX17" s="156"/>
      <c r="FXY17" s="156"/>
      <c r="FXZ17" s="156"/>
      <c r="FYA17" s="156"/>
      <c r="FYB17" s="156"/>
      <c r="FYC17" s="156"/>
      <c r="FYD17" s="156"/>
      <c r="FYE17" s="156"/>
      <c r="FYF17" s="156"/>
      <c r="FYG17" s="156"/>
      <c r="FYH17" s="156"/>
      <c r="FYI17" s="156"/>
      <c r="FYJ17" s="156"/>
      <c r="FYK17" s="156"/>
      <c r="FYL17" s="156"/>
      <c r="FYM17" s="156"/>
      <c r="FYN17" s="156"/>
      <c r="FYO17" s="156"/>
      <c r="FYP17" s="156"/>
      <c r="FYQ17" s="156"/>
      <c r="FYR17" s="156"/>
      <c r="FYS17" s="156"/>
      <c r="FYT17" s="156"/>
      <c r="FYU17" s="156"/>
      <c r="FYV17" s="156"/>
      <c r="FYW17" s="156"/>
      <c r="FYX17" s="156"/>
      <c r="FYY17" s="156"/>
      <c r="FYZ17" s="156"/>
      <c r="FZA17" s="156"/>
      <c r="FZB17" s="156"/>
      <c r="FZC17" s="156"/>
      <c r="FZD17" s="156"/>
      <c r="FZE17" s="156"/>
      <c r="FZF17" s="156"/>
      <c r="FZG17" s="156"/>
      <c r="FZH17" s="156"/>
      <c r="FZI17" s="156"/>
      <c r="FZJ17" s="156"/>
      <c r="FZK17" s="156"/>
      <c r="FZL17" s="156"/>
      <c r="FZM17" s="156"/>
      <c r="FZN17" s="156"/>
      <c r="FZO17" s="156"/>
      <c r="FZP17" s="156"/>
      <c r="FZQ17" s="156"/>
      <c r="FZR17" s="156"/>
      <c r="FZS17" s="156"/>
      <c r="FZT17" s="156"/>
      <c r="FZU17" s="156"/>
      <c r="FZV17" s="156"/>
      <c r="FZW17" s="156"/>
      <c r="FZX17" s="156"/>
      <c r="FZY17" s="156"/>
      <c r="FZZ17" s="156"/>
      <c r="GAA17" s="156"/>
      <c r="GAB17" s="156"/>
      <c r="GAC17" s="156"/>
      <c r="GAD17" s="156"/>
      <c r="GAE17" s="156"/>
      <c r="GAF17" s="156"/>
      <c r="GAG17" s="156"/>
      <c r="GAH17" s="156"/>
      <c r="GAI17" s="156"/>
      <c r="GAJ17" s="156"/>
      <c r="GAK17" s="156"/>
      <c r="GAL17" s="156"/>
      <c r="GAM17" s="156"/>
      <c r="GAN17" s="156"/>
      <c r="GAO17" s="156"/>
      <c r="GAP17" s="156"/>
      <c r="GAQ17" s="156"/>
      <c r="GAR17" s="156"/>
      <c r="GAS17" s="156"/>
      <c r="GAT17" s="156"/>
      <c r="GAU17" s="156"/>
      <c r="GAV17" s="156"/>
      <c r="GAW17" s="156"/>
      <c r="GAX17" s="156"/>
      <c r="GAY17" s="156"/>
      <c r="GAZ17" s="156"/>
      <c r="GBA17" s="156"/>
      <c r="GBB17" s="156"/>
      <c r="GBC17" s="156"/>
      <c r="GBD17" s="156"/>
      <c r="GBE17" s="156"/>
      <c r="GBF17" s="156"/>
      <c r="GBG17" s="156"/>
      <c r="GBH17" s="156"/>
      <c r="GBI17" s="156"/>
      <c r="GBJ17" s="156"/>
      <c r="GBK17" s="156"/>
      <c r="GBL17" s="156"/>
      <c r="GBM17" s="156"/>
      <c r="GBN17" s="156"/>
      <c r="GBO17" s="156"/>
      <c r="GBP17" s="156"/>
      <c r="GBQ17" s="156"/>
      <c r="GBR17" s="156"/>
      <c r="GBS17" s="156"/>
      <c r="GBT17" s="156"/>
      <c r="GBU17" s="156"/>
      <c r="GBV17" s="156"/>
      <c r="GBW17" s="156"/>
      <c r="GBX17" s="156"/>
      <c r="GBY17" s="156"/>
      <c r="GBZ17" s="156"/>
      <c r="GCA17" s="156"/>
      <c r="GCB17" s="156"/>
      <c r="GCC17" s="156"/>
      <c r="GCD17" s="156"/>
      <c r="GCE17" s="156"/>
      <c r="GCF17" s="156"/>
      <c r="GCG17" s="156"/>
      <c r="GCH17" s="156"/>
      <c r="GCI17" s="156"/>
      <c r="GCJ17" s="156"/>
      <c r="GCK17" s="156"/>
      <c r="GCL17" s="156"/>
      <c r="GCM17" s="156"/>
      <c r="GCN17" s="156"/>
      <c r="GCO17" s="156"/>
      <c r="GCP17" s="156"/>
      <c r="GCQ17" s="156"/>
      <c r="GCR17" s="156"/>
      <c r="GCS17" s="156"/>
      <c r="GCT17" s="156"/>
      <c r="GCU17" s="156"/>
      <c r="GCV17" s="156"/>
      <c r="GCW17" s="156"/>
      <c r="GCX17" s="156"/>
      <c r="GCY17" s="156"/>
      <c r="GCZ17" s="156"/>
      <c r="GDA17" s="156"/>
      <c r="GDB17" s="156"/>
      <c r="GDC17" s="156"/>
      <c r="GDD17" s="156"/>
      <c r="GDE17" s="156"/>
      <c r="GDF17" s="156"/>
      <c r="GDG17" s="156"/>
      <c r="GDH17" s="156"/>
      <c r="GDI17" s="156"/>
      <c r="GDJ17" s="156"/>
      <c r="GDK17" s="156"/>
      <c r="GDL17" s="156"/>
      <c r="GDM17" s="156"/>
      <c r="GDN17" s="156"/>
      <c r="GDO17" s="156"/>
      <c r="GDP17" s="156"/>
      <c r="GDQ17" s="156"/>
      <c r="GDR17" s="156"/>
      <c r="GDS17" s="156"/>
      <c r="GDT17" s="156"/>
      <c r="GDU17" s="156"/>
      <c r="GDV17" s="156"/>
      <c r="GDW17" s="156"/>
      <c r="GDX17" s="156"/>
      <c r="GDY17" s="156"/>
      <c r="GDZ17" s="156"/>
      <c r="GEA17" s="156"/>
      <c r="GEB17" s="156"/>
      <c r="GEC17" s="156"/>
      <c r="GED17" s="156"/>
      <c r="GEE17" s="156"/>
      <c r="GEF17" s="156"/>
      <c r="GEG17" s="156"/>
      <c r="GEH17" s="156"/>
      <c r="GEI17" s="156"/>
      <c r="GEJ17" s="156"/>
      <c r="GEK17" s="156"/>
      <c r="GEL17" s="156"/>
      <c r="GEM17" s="156"/>
      <c r="GEN17" s="156"/>
      <c r="GEO17" s="156"/>
      <c r="GEP17" s="156"/>
      <c r="GEQ17" s="156"/>
      <c r="GER17" s="156"/>
      <c r="GES17" s="156"/>
      <c r="GET17" s="156"/>
      <c r="GEU17" s="156"/>
      <c r="GEV17" s="156"/>
      <c r="GEW17" s="156"/>
      <c r="GEX17" s="156"/>
      <c r="GEY17" s="156"/>
      <c r="GEZ17" s="156"/>
      <c r="GFA17" s="156"/>
      <c r="GFB17" s="156"/>
      <c r="GFC17" s="156"/>
      <c r="GFD17" s="156"/>
      <c r="GFE17" s="156"/>
      <c r="GFF17" s="156"/>
      <c r="GFG17" s="156"/>
      <c r="GFH17" s="156"/>
      <c r="GFI17" s="156"/>
      <c r="GFJ17" s="156"/>
      <c r="GFK17" s="156"/>
      <c r="GFL17" s="156"/>
      <c r="GFM17" s="156"/>
      <c r="GFN17" s="156"/>
      <c r="GFO17" s="156"/>
      <c r="GFP17" s="156"/>
      <c r="GFQ17" s="156"/>
      <c r="GFR17" s="156"/>
      <c r="GFS17" s="156"/>
      <c r="GFT17" s="156"/>
      <c r="GFU17" s="156"/>
      <c r="GFV17" s="156"/>
      <c r="GFW17" s="156"/>
      <c r="GFX17" s="156"/>
      <c r="GFY17" s="156"/>
      <c r="GFZ17" s="156"/>
      <c r="GGA17" s="156"/>
      <c r="GGB17" s="156"/>
      <c r="GGC17" s="156"/>
      <c r="GGD17" s="156"/>
      <c r="GGE17" s="156"/>
      <c r="GGF17" s="156"/>
      <c r="GGG17" s="156"/>
      <c r="GGH17" s="156"/>
      <c r="GGI17" s="156"/>
      <c r="GGJ17" s="156"/>
      <c r="GGK17" s="156"/>
      <c r="GGL17" s="156"/>
      <c r="GGM17" s="156"/>
      <c r="GGN17" s="156"/>
      <c r="GGO17" s="156"/>
      <c r="GGP17" s="156"/>
      <c r="GGQ17" s="156"/>
      <c r="GGR17" s="156"/>
      <c r="GGS17" s="156"/>
      <c r="GGT17" s="156"/>
      <c r="GGU17" s="156"/>
      <c r="GGV17" s="156"/>
      <c r="GGW17" s="156"/>
      <c r="GGX17" s="156"/>
      <c r="GGY17" s="156"/>
      <c r="GGZ17" s="156"/>
      <c r="GHA17" s="156"/>
      <c r="GHB17" s="156"/>
      <c r="GHC17" s="156"/>
      <c r="GHD17" s="156"/>
      <c r="GHE17" s="156"/>
      <c r="GHF17" s="156"/>
      <c r="GHG17" s="156"/>
      <c r="GHH17" s="156"/>
      <c r="GHI17" s="156"/>
      <c r="GHJ17" s="156"/>
      <c r="GHK17" s="156"/>
      <c r="GHL17" s="156"/>
      <c r="GHM17" s="156"/>
      <c r="GHN17" s="156"/>
      <c r="GHO17" s="156"/>
      <c r="GHP17" s="156"/>
      <c r="GHQ17" s="156"/>
      <c r="GHR17" s="156"/>
      <c r="GHS17" s="156"/>
      <c r="GHT17" s="156"/>
      <c r="GHU17" s="156"/>
      <c r="GHV17" s="156"/>
      <c r="GHW17" s="156"/>
      <c r="GHX17" s="156"/>
      <c r="GHY17" s="156"/>
      <c r="GHZ17" s="156"/>
      <c r="GIA17" s="156"/>
      <c r="GIB17" s="156"/>
      <c r="GIC17" s="156"/>
      <c r="GID17" s="156"/>
      <c r="GIE17" s="156"/>
      <c r="GIF17" s="156"/>
      <c r="GIG17" s="156"/>
      <c r="GIH17" s="156"/>
      <c r="GII17" s="156"/>
      <c r="GIJ17" s="156"/>
      <c r="GIK17" s="156"/>
      <c r="GIL17" s="156"/>
      <c r="GIM17" s="156"/>
      <c r="GIN17" s="156"/>
      <c r="GIO17" s="156"/>
      <c r="GIP17" s="156"/>
      <c r="GIQ17" s="156"/>
      <c r="GIR17" s="156"/>
      <c r="GIS17" s="156"/>
      <c r="GIT17" s="156"/>
      <c r="GIU17" s="156"/>
      <c r="GIV17" s="156"/>
      <c r="GIW17" s="156"/>
      <c r="GIX17" s="156"/>
      <c r="GIY17" s="156"/>
      <c r="GIZ17" s="156"/>
      <c r="GJA17" s="156"/>
      <c r="GJB17" s="156"/>
      <c r="GJC17" s="156"/>
      <c r="GJD17" s="156"/>
      <c r="GJE17" s="156"/>
      <c r="GJF17" s="156"/>
      <c r="GJG17" s="156"/>
      <c r="GJH17" s="156"/>
      <c r="GJI17" s="156"/>
      <c r="GJJ17" s="156"/>
      <c r="GJK17" s="156"/>
      <c r="GJL17" s="156"/>
      <c r="GJM17" s="156"/>
      <c r="GJN17" s="156"/>
      <c r="GJO17" s="156"/>
      <c r="GJP17" s="156"/>
      <c r="GJQ17" s="156"/>
      <c r="GJR17" s="156"/>
      <c r="GJS17" s="156"/>
      <c r="GJT17" s="156"/>
      <c r="GJU17" s="156"/>
      <c r="GJV17" s="156"/>
      <c r="GJW17" s="156"/>
      <c r="GJX17" s="156"/>
      <c r="GJY17" s="156"/>
      <c r="GJZ17" s="156"/>
      <c r="GKA17" s="156"/>
      <c r="GKB17" s="156"/>
      <c r="GKC17" s="156"/>
      <c r="GKD17" s="156"/>
      <c r="GKE17" s="156"/>
      <c r="GKF17" s="156"/>
      <c r="GKG17" s="156"/>
      <c r="GKH17" s="156"/>
      <c r="GKI17" s="156"/>
      <c r="GKJ17" s="156"/>
      <c r="GKK17" s="156"/>
      <c r="GKL17" s="156"/>
      <c r="GKM17" s="156"/>
      <c r="GKN17" s="156"/>
      <c r="GKO17" s="156"/>
      <c r="GKP17" s="156"/>
      <c r="GKQ17" s="156"/>
      <c r="GKR17" s="156"/>
      <c r="GKS17" s="156"/>
      <c r="GKT17" s="156"/>
      <c r="GKU17" s="156"/>
      <c r="GKV17" s="156"/>
      <c r="GKW17" s="156"/>
      <c r="GKX17" s="156"/>
      <c r="GKY17" s="156"/>
      <c r="GKZ17" s="156"/>
      <c r="GLA17" s="156"/>
      <c r="GLB17" s="156"/>
      <c r="GLC17" s="156"/>
      <c r="GLD17" s="156"/>
      <c r="GLE17" s="156"/>
      <c r="GLF17" s="156"/>
      <c r="GLG17" s="156"/>
      <c r="GLH17" s="156"/>
      <c r="GLI17" s="156"/>
      <c r="GLJ17" s="156"/>
      <c r="GLK17" s="156"/>
      <c r="GLL17" s="156"/>
      <c r="GLM17" s="156"/>
      <c r="GLN17" s="156"/>
      <c r="GLO17" s="156"/>
      <c r="GLP17" s="156"/>
      <c r="GLQ17" s="156"/>
      <c r="GLR17" s="156"/>
      <c r="GLS17" s="156"/>
      <c r="GLT17" s="156"/>
      <c r="GLU17" s="156"/>
      <c r="GLV17" s="156"/>
      <c r="GLW17" s="156"/>
      <c r="GLX17" s="156"/>
      <c r="GLY17" s="156"/>
      <c r="GLZ17" s="156"/>
      <c r="GMA17" s="156"/>
      <c r="GMB17" s="156"/>
      <c r="GMC17" s="156"/>
      <c r="GMD17" s="156"/>
      <c r="GME17" s="156"/>
      <c r="GMF17" s="156"/>
      <c r="GMG17" s="156"/>
      <c r="GMH17" s="156"/>
      <c r="GMI17" s="156"/>
      <c r="GMJ17" s="156"/>
      <c r="GMK17" s="156"/>
      <c r="GML17" s="156"/>
      <c r="GMM17" s="156"/>
      <c r="GMN17" s="156"/>
      <c r="GMO17" s="156"/>
      <c r="GMP17" s="156"/>
      <c r="GMQ17" s="156"/>
      <c r="GMR17" s="156"/>
      <c r="GMS17" s="156"/>
      <c r="GMT17" s="156"/>
      <c r="GMU17" s="156"/>
      <c r="GMV17" s="156"/>
      <c r="GMW17" s="156"/>
      <c r="GMX17" s="156"/>
      <c r="GMY17" s="156"/>
      <c r="GMZ17" s="156"/>
      <c r="GNA17" s="156"/>
      <c r="GNB17" s="156"/>
      <c r="GNC17" s="156"/>
      <c r="GND17" s="156"/>
      <c r="GNE17" s="156"/>
      <c r="GNF17" s="156"/>
      <c r="GNG17" s="156"/>
      <c r="GNH17" s="156"/>
      <c r="GNI17" s="156"/>
      <c r="GNJ17" s="156"/>
      <c r="GNK17" s="156"/>
      <c r="GNL17" s="156"/>
      <c r="GNM17" s="156"/>
      <c r="GNN17" s="156"/>
      <c r="GNO17" s="156"/>
      <c r="GNP17" s="156"/>
      <c r="GNQ17" s="156"/>
      <c r="GNR17" s="156"/>
      <c r="GNS17" s="156"/>
      <c r="GNT17" s="156"/>
      <c r="GNU17" s="156"/>
      <c r="GNV17" s="156"/>
      <c r="GNW17" s="156"/>
      <c r="GNX17" s="156"/>
      <c r="GNY17" s="156"/>
      <c r="GNZ17" s="156"/>
      <c r="GOA17" s="156"/>
      <c r="GOB17" s="156"/>
      <c r="GOC17" s="156"/>
      <c r="GOD17" s="156"/>
      <c r="GOE17" s="156"/>
      <c r="GOF17" s="156"/>
      <c r="GOG17" s="156"/>
      <c r="GOH17" s="156"/>
      <c r="GOI17" s="156"/>
      <c r="GOJ17" s="156"/>
      <c r="GOK17" s="156"/>
      <c r="GOL17" s="156"/>
      <c r="GOM17" s="156"/>
      <c r="GON17" s="156"/>
      <c r="GOO17" s="156"/>
      <c r="GOP17" s="156"/>
      <c r="GOQ17" s="156"/>
      <c r="GOR17" s="156"/>
      <c r="GOS17" s="156"/>
      <c r="GOT17" s="156"/>
      <c r="GOU17" s="156"/>
      <c r="GOV17" s="156"/>
      <c r="GOW17" s="156"/>
      <c r="GOX17" s="156"/>
      <c r="GOY17" s="156"/>
      <c r="GOZ17" s="156"/>
      <c r="GPA17" s="156"/>
      <c r="GPB17" s="156"/>
      <c r="GPC17" s="156"/>
      <c r="GPD17" s="156"/>
      <c r="GPE17" s="156"/>
      <c r="GPF17" s="156"/>
      <c r="GPG17" s="156"/>
      <c r="GPH17" s="156"/>
      <c r="GPI17" s="156"/>
      <c r="GPJ17" s="156"/>
      <c r="GPK17" s="156"/>
      <c r="GPL17" s="156"/>
      <c r="GPM17" s="156"/>
      <c r="GPN17" s="156"/>
      <c r="GPO17" s="156"/>
      <c r="GPP17" s="156"/>
      <c r="GPQ17" s="156"/>
      <c r="GPR17" s="156"/>
      <c r="GPS17" s="156"/>
      <c r="GPT17" s="156"/>
      <c r="GPU17" s="156"/>
      <c r="GPV17" s="156"/>
      <c r="GPW17" s="156"/>
      <c r="GPX17" s="156"/>
      <c r="GPY17" s="156"/>
      <c r="GPZ17" s="156"/>
      <c r="GQA17" s="156"/>
      <c r="GQB17" s="156"/>
      <c r="GQC17" s="156"/>
      <c r="GQD17" s="156"/>
      <c r="GQE17" s="156"/>
      <c r="GQF17" s="156"/>
      <c r="GQG17" s="156"/>
      <c r="GQH17" s="156"/>
      <c r="GQI17" s="156"/>
      <c r="GQJ17" s="156"/>
      <c r="GQK17" s="156"/>
      <c r="GQL17" s="156"/>
      <c r="GQM17" s="156"/>
      <c r="GQN17" s="156"/>
      <c r="GQO17" s="156"/>
      <c r="GQP17" s="156"/>
      <c r="GQQ17" s="156"/>
      <c r="GQR17" s="156"/>
      <c r="GQS17" s="156"/>
      <c r="GQT17" s="156"/>
      <c r="GQU17" s="156"/>
      <c r="GQV17" s="156"/>
      <c r="GQW17" s="156"/>
      <c r="GQX17" s="156"/>
      <c r="GQY17" s="156"/>
      <c r="GQZ17" s="156"/>
      <c r="GRA17" s="156"/>
      <c r="GRB17" s="156"/>
      <c r="GRC17" s="156"/>
      <c r="GRD17" s="156"/>
      <c r="GRE17" s="156"/>
      <c r="GRF17" s="156"/>
      <c r="GRG17" s="156"/>
      <c r="GRH17" s="156"/>
      <c r="GRI17" s="156"/>
      <c r="GRJ17" s="156"/>
      <c r="GRK17" s="156"/>
      <c r="GRL17" s="156"/>
      <c r="GRM17" s="156"/>
      <c r="GRN17" s="156"/>
      <c r="GRO17" s="156"/>
      <c r="GRP17" s="156"/>
      <c r="GRQ17" s="156"/>
      <c r="GRR17" s="156"/>
      <c r="GRS17" s="156"/>
      <c r="GRT17" s="156"/>
      <c r="GRU17" s="156"/>
      <c r="GRV17" s="156"/>
      <c r="GRW17" s="156"/>
      <c r="GRX17" s="156"/>
      <c r="GRY17" s="156"/>
      <c r="GRZ17" s="156"/>
      <c r="GSA17" s="156"/>
      <c r="GSB17" s="156"/>
      <c r="GSC17" s="156"/>
      <c r="GSD17" s="156"/>
      <c r="GSE17" s="156"/>
      <c r="GSF17" s="156"/>
      <c r="GSG17" s="156"/>
      <c r="GSH17" s="156"/>
      <c r="GSI17" s="156"/>
      <c r="GSJ17" s="156"/>
      <c r="GSK17" s="156"/>
      <c r="GSL17" s="156"/>
      <c r="GSM17" s="156"/>
      <c r="GSN17" s="156"/>
      <c r="GSO17" s="156"/>
      <c r="GSP17" s="156"/>
      <c r="GSQ17" s="156"/>
      <c r="GSR17" s="156"/>
      <c r="GSS17" s="156"/>
      <c r="GST17" s="156"/>
      <c r="GSU17" s="156"/>
      <c r="GSV17" s="156"/>
      <c r="GSW17" s="156"/>
      <c r="GSX17" s="156"/>
      <c r="GSY17" s="156"/>
      <c r="GSZ17" s="156"/>
      <c r="GTA17" s="156"/>
      <c r="GTB17" s="156"/>
      <c r="GTC17" s="156"/>
      <c r="GTD17" s="156"/>
      <c r="GTE17" s="156"/>
      <c r="GTF17" s="156"/>
      <c r="GTG17" s="156"/>
      <c r="GTH17" s="156"/>
      <c r="GTI17" s="156"/>
      <c r="GTJ17" s="156"/>
      <c r="GTK17" s="156"/>
      <c r="GTL17" s="156"/>
      <c r="GTM17" s="156"/>
      <c r="GTN17" s="156"/>
      <c r="GTO17" s="156"/>
      <c r="GTP17" s="156"/>
      <c r="GTQ17" s="156"/>
      <c r="GTR17" s="156"/>
      <c r="GTS17" s="156"/>
      <c r="GTT17" s="156"/>
      <c r="GTU17" s="156"/>
      <c r="GTV17" s="156"/>
      <c r="GTW17" s="156"/>
      <c r="GTX17" s="156"/>
      <c r="GTY17" s="156"/>
      <c r="GTZ17" s="156"/>
      <c r="GUA17" s="156"/>
      <c r="GUB17" s="156"/>
      <c r="GUC17" s="156"/>
      <c r="GUD17" s="156"/>
      <c r="GUE17" s="156"/>
      <c r="GUF17" s="156"/>
      <c r="GUG17" s="156"/>
      <c r="GUH17" s="156"/>
      <c r="GUI17" s="156"/>
      <c r="GUJ17" s="156"/>
      <c r="GUK17" s="156"/>
      <c r="GUL17" s="156"/>
      <c r="GUM17" s="156"/>
      <c r="GUN17" s="156"/>
      <c r="GUO17" s="156"/>
      <c r="GUP17" s="156"/>
      <c r="GUQ17" s="156"/>
      <c r="GUR17" s="156"/>
      <c r="GUS17" s="156"/>
      <c r="GUT17" s="156"/>
      <c r="GUU17" s="156"/>
      <c r="GUV17" s="156"/>
      <c r="GUW17" s="156"/>
      <c r="GUX17" s="156"/>
      <c r="GUY17" s="156"/>
      <c r="GUZ17" s="156"/>
      <c r="GVA17" s="156"/>
      <c r="GVB17" s="156"/>
      <c r="GVC17" s="156"/>
      <c r="GVD17" s="156"/>
      <c r="GVE17" s="156"/>
      <c r="GVF17" s="156"/>
      <c r="GVG17" s="156"/>
      <c r="GVH17" s="156"/>
      <c r="GVI17" s="156"/>
      <c r="GVJ17" s="156"/>
      <c r="GVK17" s="156"/>
      <c r="GVL17" s="156"/>
      <c r="GVM17" s="156"/>
      <c r="GVN17" s="156"/>
      <c r="GVO17" s="156"/>
      <c r="GVP17" s="156"/>
      <c r="GVQ17" s="156"/>
      <c r="GVR17" s="156"/>
      <c r="GVS17" s="156"/>
      <c r="GVT17" s="156"/>
      <c r="GVU17" s="156"/>
      <c r="GVV17" s="156"/>
      <c r="GVW17" s="156"/>
      <c r="GVX17" s="156"/>
      <c r="GVY17" s="156"/>
      <c r="GVZ17" s="156"/>
      <c r="GWA17" s="156"/>
      <c r="GWB17" s="156"/>
      <c r="GWC17" s="156"/>
      <c r="GWD17" s="156"/>
      <c r="GWE17" s="156"/>
      <c r="GWF17" s="156"/>
      <c r="GWG17" s="156"/>
      <c r="GWH17" s="156"/>
      <c r="GWI17" s="156"/>
      <c r="GWJ17" s="156"/>
      <c r="GWK17" s="156"/>
      <c r="GWL17" s="156"/>
      <c r="GWM17" s="156"/>
      <c r="GWN17" s="156"/>
      <c r="GWO17" s="156"/>
      <c r="GWP17" s="156"/>
      <c r="GWQ17" s="156"/>
      <c r="GWR17" s="156"/>
      <c r="GWS17" s="156"/>
      <c r="GWT17" s="156"/>
      <c r="GWU17" s="156"/>
      <c r="GWV17" s="156"/>
      <c r="GWW17" s="156"/>
      <c r="GWX17" s="156"/>
      <c r="GWY17" s="156"/>
      <c r="GWZ17" s="156"/>
      <c r="GXA17" s="156"/>
      <c r="GXB17" s="156"/>
      <c r="GXC17" s="156"/>
      <c r="GXD17" s="156"/>
      <c r="GXE17" s="156"/>
      <c r="GXF17" s="156"/>
      <c r="GXG17" s="156"/>
      <c r="GXH17" s="156"/>
      <c r="GXI17" s="156"/>
      <c r="GXJ17" s="156"/>
      <c r="GXK17" s="156"/>
      <c r="GXL17" s="156"/>
      <c r="GXM17" s="156"/>
      <c r="GXN17" s="156"/>
      <c r="GXO17" s="156"/>
      <c r="GXP17" s="156"/>
      <c r="GXQ17" s="156"/>
      <c r="GXR17" s="156"/>
      <c r="GXS17" s="156"/>
      <c r="GXT17" s="156"/>
      <c r="GXU17" s="156"/>
      <c r="GXV17" s="156"/>
      <c r="GXW17" s="156"/>
      <c r="GXX17" s="156"/>
      <c r="GXY17" s="156"/>
      <c r="GXZ17" s="156"/>
      <c r="GYA17" s="156"/>
      <c r="GYB17" s="156"/>
      <c r="GYC17" s="156"/>
      <c r="GYD17" s="156"/>
      <c r="GYE17" s="156"/>
      <c r="GYF17" s="156"/>
      <c r="GYG17" s="156"/>
      <c r="GYH17" s="156"/>
      <c r="GYI17" s="156"/>
      <c r="GYJ17" s="156"/>
      <c r="GYK17" s="156"/>
      <c r="GYL17" s="156"/>
      <c r="GYM17" s="156"/>
      <c r="GYN17" s="156"/>
      <c r="GYO17" s="156"/>
      <c r="GYP17" s="156"/>
      <c r="GYQ17" s="156"/>
      <c r="GYR17" s="156"/>
      <c r="GYS17" s="156"/>
      <c r="GYT17" s="156"/>
      <c r="GYU17" s="156"/>
      <c r="GYV17" s="156"/>
      <c r="GYW17" s="156"/>
      <c r="GYX17" s="156"/>
      <c r="GYY17" s="156"/>
      <c r="GYZ17" s="156"/>
      <c r="GZA17" s="156"/>
      <c r="GZB17" s="156"/>
      <c r="GZC17" s="156"/>
      <c r="GZD17" s="156"/>
      <c r="GZE17" s="156"/>
      <c r="GZF17" s="156"/>
      <c r="GZG17" s="156"/>
      <c r="GZH17" s="156"/>
      <c r="GZI17" s="156"/>
      <c r="GZJ17" s="156"/>
      <c r="GZK17" s="156"/>
      <c r="GZL17" s="156"/>
      <c r="GZM17" s="156"/>
      <c r="GZN17" s="156"/>
      <c r="GZO17" s="156"/>
      <c r="GZP17" s="156"/>
      <c r="GZQ17" s="156"/>
      <c r="GZR17" s="156"/>
      <c r="GZS17" s="156"/>
      <c r="GZT17" s="156"/>
      <c r="GZU17" s="156"/>
      <c r="GZV17" s="156"/>
      <c r="GZW17" s="156"/>
      <c r="GZX17" s="156"/>
      <c r="GZY17" s="156"/>
      <c r="GZZ17" s="156"/>
      <c r="HAA17" s="156"/>
      <c r="HAB17" s="156"/>
      <c r="HAC17" s="156"/>
      <c r="HAD17" s="156"/>
      <c r="HAE17" s="156"/>
      <c r="HAF17" s="156"/>
      <c r="HAG17" s="156"/>
      <c r="HAH17" s="156"/>
      <c r="HAI17" s="156"/>
      <c r="HAJ17" s="156"/>
      <c r="HAK17" s="156"/>
      <c r="HAL17" s="156"/>
      <c r="HAM17" s="156"/>
      <c r="HAN17" s="156"/>
      <c r="HAO17" s="156"/>
      <c r="HAP17" s="156"/>
      <c r="HAQ17" s="156"/>
      <c r="HAR17" s="156"/>
      <c r="HAS17" s="156"/>
      <c r="HAT17" s="156"/>
      <c r="HAU17" s="156"/>
      <c r="HAV17" s="156"/>
      <c r="HAW17" s="156"/>
      <c r="HAX17" s="156"/>
      <c r="HAY17" s="156"/>
      <c r="HAZ17" s="156"/>
      <c r="HBA17" s="156"/>
      <c r="HBB17" s="156"/>
      <c r="HBC17" s="156"/>
      <c r="HBD17" s="156"/>
      <c r="HBE17" s="156"/>
      <c r="HBF17" s="156"/>
      <c r="HBG17" s="156"/>
      <c r="HBH17" s="156"/>
      <c r="HBI17" s="156"/>
      <c r="HBJ17" s="156"/>
      <c r="HBK17" s="156"/>
      <c r="HBL17" s="156"/>
      <c r="HBM17" s="156"/>
      <c r="HBN17" s="156"/>
      <c r="HBO17" s="156"/>
      <c r="HBP17" s="156"/>
      <c r="HBQ17" s="156"/>
      <c r="HBR17" s="156"/>
      <c r="HBS17" s="156"/>
      <c r="HBT17" s="156"/>
      <c r="HBU17" s="156"/>
      <c r="HBV17" s="156"/>
      <c r="HBW17" s="156"/>
      <c r="HBX17" s="156"/>
      <c r="HBY17" s="156"/>
      <c r="HBZ17" s="156"/>
      <c r="HCA17" s="156"/>
      <c r="HCB17" s="156"/>
      <c r="HCC17" s="156"/>
      <c r="HCD17" s="156"/>
      <c r="HCE17" s="156"/>
      <c r="HCF17" s="156"/>
      <c r="HCG17" s="156"/>
      <c r="HCH17" s="156"/>
      <c r="HCI17" s="156"/>
      <c r="HCJ17" s="156"/>
      <c r="HCK17" s="156"/>
      <c r="HCL17" s="156"/>
      <c r="HCM17" s="156"/>
      <c r="HCN17" s="156"/>
      <c r="HCO17" s="156"/>
      <c r="HCP17" s="156"/>
      <c r="HCQ17" s="156"/>
      <c r="HCR17" s="156"/>
      <c r="HCS17" s="156"/>
      <c r="HCT17" s="156"/>
      <c r="HCU17" s="156"/>
      <c r="HCV17" s="156"/>
      <c r="HCW17" s="156"/>
      <c r="HCX17" s="156"/>
      <c r="HCY17" s="156"/>
      <c r="HCZ17" s="156"/>
      <c r="HDA17" s="156"/>
      <c r="HDB17" s="156"/>
      <c r="HDC17" s="156"/>
      <c r="HDD17" s="156"/>
      <c r="HDE17" s="156"/>
      <c r="HDF17" s="156"/>
      <c r="HDG17" s="156"/>
      <c r="HDH17" s="156"/>
      <c r="HDI17" s="156"/>
      <c r="HDJ17" s="156"/>
      <c r="HDK17" s="156"/>
      <c r="HDL17" s="156"/>
      <c r="HDM17" s="156"/>
      <c r="HDN17" s="156"/>
      <c r="HDO17" s="156"/>
      <c r="HDP17" s="156"/>
      <c r="HDQ17" s="156"/>
      <c r="HDR17" s="156"/>
      <c r="HDS17" s="156"/>
      <c r="HDT17" s="156"/>
      <c r="HDU17" s="156"/>
      <c r="HDV17" s="156"/>
      <c r="HDW17" s="156"/>
      <c r="HDX17" s="156"/>
      <c r="HDY17" s="156"/>
      <c r="HDZ17" s="156"/>
      <c r="HEA17" s="156"/>
      <c r="HEB17" s="156"/>
      <c r="HEC17" s="156"/>
      <c r="HED17" s="156"/>
      <c r="HEE17" s="156"/>
      <c r="HEF17" s="156"/>
      <c r="HEG17" s="156"/>
      <c r="HEH17" s="156"/>
      <c r="HEI17" s="156"/>
      <c r="HEJ17" s="156"/>
      <c r="HEK17" s="156"/>
      <c r="HEL17" s="156"/>
      <c r="HEM17" s="156"/>
      <c r="HEN17" s="156"/>
      <c r="HEO17" s="156"/>
      <c r="HEP17" s="156"/>
      <c r="HEQ17" s="156"/>
      <c r="HER17" s="156"/>
      <c r="HES17" s="156"/>
      <c r="HET17" s="156"/>
      <c r="HEU17" s="156"/>
      <c r="HEV17" s="156"/>
      <c r="HEW17" s="156"/>
      <c r="HEX17" s="156"/>
      <c r="HEY17" s="156"/>
      <c r="HEZ17" s="156"/>
      <c r="HFA17" s="156"/>
      <c r="HFB17" s="156"/>
      <c r="HFC17" s="156"/>
      <c r="HFD17" s="156"/>
      <c r="HFE17" s="156"/>
      <c r="HFF17" s="156"/>
      <c r="HFG17" s="156"/>
      <c r="HFH17" s="156"/>
      <c r="HFI17" s="156"/>
      <c r="HFJ17" s="156"/>
      <c r="HFK17" s="156"/>
      <c r="HFL17" s="156"/>
      <c r="HFM17" s="156"/>
      <c r="HFN17" s="156"/>
      <c r="HFO17" s="156"/>
      <c r="HFP17" s="156"/>
      <c r="HFQ17" s="156"/>
      <c r="HFR17" s="156"/>
      <c r="HFS17" s="156"/>
      <c r="HFT17" s="156"/>
      <c r="HFU17" s="156"/>
      <c r="HFV17" s="156"/>
      <c r="HFW17" s="156"/>
      <c r="HFX17" s="156"/>
      <c r="HFY17" s="156"/>
      <c r="HFZ17" s="156"/>
      <c r="HGA17" s="156"/>
      <c r="HGB17" s="156"/>
      <c r="HGC17" s="156"/>
      <c r="HGD17" s="156"/>
      <c r="HGE17" s="156"/>
      <c r="HGF17" s="156"/>
      <c r="HGG17" s="156"/>
      <c r="HGH17" s="156"/>
      <c r="HGI17" s="156"/>
      <c r="HGJ17" s="156"/>
      <c r="HGK17" s="156"/>
      <c r="HGL17" s="156"/>
      <c r="HGM17" s="156"/>
      <c r="HGN17" s="156"/>
      <c r="HGO17" s="156"/>
      <c r="HGP17" s="156"/>
      <c r="HGQ17" s="156"/>
      <c r="HGR17" s="156"/>
      <c r="HGS17" s="156"/>
      <c r="HGT17" s="156"/>
      <c r="HGU17" s="156"/>
      <c r="HGV17" s="156"/>
      <c r="HGW17" s="156"/>
      <c r="HGX17" s="156"/>
      <c r="HGY17" s="156"/>
      <c r="HGZ17" s="156"/>
      <c r="HHA17" s="156"/>
      <c r="HHB17" s="156"/>
      <c r="HHC17" s="156"/>
      <c r="HHD17" s="156"/>
      <c r="HHE17" s="156"/>
      <c r="HHF17" s="156"/>
      <c r="HHG17" s="156"/>
      <c r="HHH17" s="156"/>
      <c r="HHI17" s="156"/>
      <c r="HHJ17" s="156"/>
      <c r="HHK17" s="156"/>
      <c r="HHL17" s="156"/>
      <c r="HHM17" s="156"/>
      <c r="HHN17" s="156"/>
      <c r="HHO17" s="156"/>
      <c r="HHP17" s="156"/>
      <c r="HHQ17" s="156"/>
      <c r="HHR17" s="156"/>
      <c r="HHS17" s="156"/>
      <c r="HHT17" s="156"/>
      <c r="HHU17" s="156"/>
      <c r="HHV17" s="156"/>
      <c r="HHW17" s="156"/>
      <c r="HHX17" s="156"/>
      <c r="HHY17" s="156"/>
      <c r="HHZ17" s="156"/>
      <c r="HIA17" s="156"/>
      <c r="HIB17" s="156"/>
      <c r="HIC17" s="156"/>
      <c r="HID17" s="156"/>
      <c r="HIE17" s="156"/>
      <c r="HIF17" s="156"/>
      <c r="HIG17" s="156"/>
      <c r="HIH17" s="156"/>
      <c r="HII17" s="156"/>
      <c r="HIJ17" s="156"/>
      <c r="HIK17" s="156"/>
      <c r="HIL17" s="156"/>
      <c r="HIM17" s="156"/>
      <c r="HIN17" s="156"/>
      <c r="HIO17" s="156"/>
      <c r="HIP17" s="156"/>
      <c r="HIQ17" s="156"/>
      <c r="HIR17" s="156"/>
      <c r="HIS17" s="156"/>
      <c r="HIT17" s="156"/>
      <c r="HIU17" s="156"/>
      <c r="HIV17" s="156"/>
      <c r="HIW17" s="156"/>
      <c r="HIX17" s="156"/>
      <c r="HIY17" s="156"/>
      <c r="HIZ17" s="156"/>
      <c r="HJA17" s="156"/>
      <c r="HJB17" s="156"/>
      <c r="HJC17" s="156"/>
      <c r="HJD17" s="156"/>
      <c r="HJE17" s="156"/>
      <c r="HJF17" s="156"/>
      <c r="HJG17" s="156"/>
      <c r="HJH17" s="156"/>
      <c r="HJI17" s="156"/>
      <c r="HJJ17" s="156"/>
      <c r="HJK17" s="156"/>
      <c r="HJL17" s="156"/>
      <c r="HJM17" s="156"/>
      <c r="HJN17" s="156"/>
      <c r="HJO17" s="156"/>
      <c r="HJP17" s="156"/>
      <c r="HJQ17" s="156"/>
      <c r="HJR17" s="156"/>
      <c r="HJS17" s="156"/>
      <c r="HJT17" s="156"/>
      <c r="HJU17" s="156"/>
      <c r="HJV17" s="156"/>
      <c r="HJW17" s="156"/>
      <c r="HJX17" s="156"/>
      <c r="HJY17" s="156"/>
      <c r="HJZ17" s="156"/>
      <c r="HKA17" s="156"/>
      <c r="HKB17" s="156"/>
      <c r="HKC17" s="156"/>
      <c r="HKD17" s="156"/>
      <c r="HKE17" s="156"/>
      <c r="HKF17" s="156"/>
      <c r="HKG17" s="156"/>
      <c r="HKH17" s="156"/>
      <c r="HKI17" s="156"/>
      <c r="HKJ17" s="156"/>
      <c r="HKK17" s="156"/>
      <c r="HKL17" s="156"/>
      <c r="HKM17" s="156"/>
      <c r="HKN17" s="156"/>
      <c r="HKO17" s="156"/>
      <c r="HKP17" s="156"/>
      <c r="HKQ17" s="156"/>
      <c r="HKR17" s="156"/>
      <c r="HKS17" s="156"/>
      <c r="HKT17" s="156"/>
      <c r="HKU17" s="156"/>
      <c r="HKV17" s="156"/>
      <c r="HKW17" s="156"/>
      <c r="HKX17" s="156"/>
      <c r="HKY17" s="156"/>
      <c r="HKZ17" s="156"/>
      <c r="HLA17" s="156"/>
      <c r="HLB17" s="156"/>
      <c r="HLC17" s="156"/>
      <c r="HLD17" s="156"/>
      <c r="HLE17" s="156"/>
      <c r="HLF17" s="156"/>
      <c r="HLG17" s="156"/>
      <c r="HLH17" s="156"/>
      <c r="HLI17" s="156"/>
      <c r="HLJ17" s="156"/>
      <c r="HLK17" s="156"/>
      <c r="HLL17" s="156"/>
      <c r="HLM17" s="156"/>
      <c r="HLN17" s="156"/>
      <c r="HLO17" s="156"/>
      <c r="HLP17" s="156"/>
      <c r="HLQ17" s="156"/>
      <c r="HLR17" s="156"/>
      <c r="HLS17" s="156"/>
      <c r="HLT17" s="156"/>
      <c r="HLU17" s="156"/>
      <c r="HLV17" s="156"/>
      <c r="HLW17" s="156"/>
      <c r="HLX17" s="156"/>
      <c r="HLY17" s="156"/>
      <c r="HLZ17" s="156"/>
      <c r="HMA17" s="156"/>
      <c r="HMB17" s="156"/>
      <c r="HMC17" s="156"/>
      <c r="HMD17" s="156"/>
      <c r="HME17" s="156"/>
      <c r="HMF17" s="156"/>
      <c r="HMG17" s="156"/>
      <c r="HMH17" s="156"/>
      <c r="HMI17" s="156"/>
      <c r="HMJ17" s="156"/>
      <c r="HMK17" s="156"/>
      <c r="HML17" s="156"/>
      <c r="HMM17" s="156"/>
      <c r="HMN17" s="156"/>
      <c r="HMO17" s="156"/>
      <c r="HMP17" s="156"/>
      <c r="HMQ17" s="156"/>
      <c r="HMR17" s="156"/>
      <c r="HMS17" s="156"/>
      <c r="HMT17" s="156"/>
      <c r="HMU17" s="156"/>
      <c r="HMV17" s="156"/>
      <c r="HMW17" s="156"/>
      <c r="HMX17" s="156"/>
      <c r="HMY17" s="156"/>
      <c r="HMZ17" s="156"/>
      <c r="HNA17" s="156"/>
      <c r="HNB17" s="156"/>
      <c r="HNC17" s="156"/>
      <c r="HND17" s="156"/>
      <c r="HNE17" s="156"/>
      <c r="HNF17" s="156"/>
      <c r="HNG17" s="156"/>
      <c r="HNH17" s="156"/>
      <c r="HNI17" s="156"/>
      <c r="HNJ17" s="156"/>
      <c r="HNK17" s="156"/>
      <c r="HNL17" s="156"/>
      <c r="HNM17" s="156"/>
      <c r="HNN17" s="156"/>
      <c r="HNO17" s="156"/>
      <c r="HNP17" s="156"/>
      <c r="HNQ17" s="156"/>
      <c r="HNR17" s="156"/>
      <c r="HNS17" s="156"/>
      <c r="HNT17" s="156"/>
      <c r="HNU17" s="156"/>
      <c r="HNV17" s="156"/>
      <c r="HNW17" s="156"/>
      <c r="HNX17" s="156"/>
      <c r="HNY17" s="156"/>
      <c r="HNZ17" s="156"/>
      <c r="HOA17" s="156"/>
      <c r="HOB17" s="156"/>
      <c r="HOC17" s="156"/>
      <c r="HOD17" s="156"/>
      <c r="HOE17" s="156"/>
      <c r="HOF17" s="156"/>
      <c r="HOG17" s="156"/>
      <c r="HOH17" s="156"/>
      <c r="HOI17" s="156"/>
      <c r="HOJ17" s="156"/>
      <c r="HOK17" s="156"/>
      <c r="HOL17" s="156"/>
      <c r="HOM17" s="156"/>
      <c r="HON17" s="156"/>
      <c r="HOO17" s="156"/>
      <c r="HOP17" s="156"/>
      <c r="HOQ17" s="156"/>
      <c r="HOR17" s="156"/>
      <c r="HOS17" s="156"/>
      <c r="HOT17" s="156"/>
      <c r="HOU17" s="156"/>
      <c r="HOV17" s="156"/>
      <c r="HOW17" s="156"/>
      <c r="HOX17" s="156"/>
      <c r="HOY17" s="156"/>
      <c r="HOZ17" s="156"/>
      <c r="HPA17" s="156"/>
      <c r="HPB17" s="156"/>
      <c r="HPC17" s="156"/>
      <c r="HPD17" s="156"/>
      <c r="HPE17" s="156"/>
      <c r="HPF17" s="156"/>
      <c r="HPG17" s="156"/>
      <c r="HPH17" s="156"/>
      <c r="HPI17" s="156"/>
      <c r="HPJ17" s="156"/>
      <c r="HPK17" s="156"/>
      <c r="HPL17" s="156"/>
      <c r="HPM17" s="156"/>
      <c r="HPN17" s="156"/>
      <c r="HPO17" s="156"/>
      <c r="HPP17" s="156"/>
      <c r="HPQ17" s="156"/>
      <c r="HPR17" s="156"/>
      <c r="HPS17" s="156"/>
      <c r="HPT17" s="156"/>
      <c r="HPU17" s="156"/>
      <c r="HPV17" s="156"/>
      <c r="HPW17" s="156"/>
      <c r="HPX17" s="156"/>
      <c r="HPY17" s="156"/>
      <c r="HPZ17" s="156"/>
      <c r="HQA17" s="156"/>
      <c r="HQB17" s="156"/>
      <c r="HQC17" s="156"/>
      <c r="HQD17" s="156"/>
      <c r="HQE17" s="156"/>
      <c r="HQF17" s="156"/>
      <c r="HQG17" s="156"/>
      <c r="HQH17" s="156"/>
      <c r="HQI17" s="156"/>
      <c r="HQJ17" s="156"/>
      <c r="HQK17" s="156"/>
      <c r="HQL17" s="156"/>
      <c r="HQM17" s="156"/>
      <c r="HQN17" s="156"/>
      <c r="HQO17" s="156"/>
      <c r="HQP17" s="156"/>
      <c r="HQQ17" s="156"/>
      <c r="HQR17" s="156"/>
      <c r="HQS17" s="156"/>
      <c r="HQT17" s="156"/>
      <c r="HQU17" s="156"/>
      <c r="HQV17" s="156"/>
      <c r="HQW17" s="156"/>
      <c r="HQX17" s="156"/>
      <c r="HQY17" s="156"/>
      <c r="HQZ17" s="156"/>
      <c r="HRA17" s="156"/>
      <c r="HRB17" s="156"/>
      <c r="HRC17" s="156"/>
      <c r="HRD17" s="156"/>
      <c r="HRE17" s="156"/>
      <c r="HRF17" s="156"/>
      <c r="HRG17" s="156"/>
      <c r="HRH17" s="156"/>
      <c r="HRI17" s="156"/>
      <c r="HRJ17" s="156"/>
      <c r="HRK17" s="156"/>
      <c r="HRL17" s="156"/>
      <c r="HRM17" s="156"/>
      <c r="HRN17" s="156"/>
      <c r="HRO17" s="156"/>
      <c r="HRP17" s="156"/>
      <c r="HRQ17" s="156"/>
      <c r="HRR17" s="156"/>
      <c r="HRS17" s="156"/>
      <c r="HRT17" s="156"/>
      <c r="HRU17" s="156"/>
      <c r="HRV17" s="156"/>
      <c r="HRW17" s="156"/>
      <c r="HRX17" s="156"/>
      <c r="HRY17" s="156"/>
      <c r="HRZ17" s="156"/>
      <c r="HSA17" s="156"/>
      <c r="HSB17" s="156"/>
      <c r="HSC17" s="156"/>
      <c r="HSD17" s="156"/>
      <c r="HSE17" s="156"/>
      <c r="HSF17" s="156"/>
      <c r="HSG17" s="156"/>
      <c r="HSH17" s="156"/>
      <c r="HSI17" s="156"/>
      <c r="HSJ17" s="156"/>
      <c r="HSK17" s="156"/>
      <c r="HSL17" s="156"/>
      <c r="HSM17" s="156"/>
      <c r="HSN17" s="156"/>
      <c r="HSO17" s="156"/>
      <c r="HSP17" s="156"/>
      <c r="HSQ17" s="156"/>
      <c r="HSR17" s="156"/>
      <c r="HSS17" s="156"/>
      <c r="HST17" s="156"/>
      <c r="HSU17" s="156"/>
      <c r="HSV17" s="156"/>
      <c r="HSW17" s="156"/>
      <c r="HSX17" s="156"/>
      <c r="HSY17" s="156"/>
      <c r="HSZ17" s="156"/>
      <c r="HTA17" s="156"/>
      <c r="HTB17" s="156"/>
      <c r="HTC17" s="156"/>
      <c r="HTD17" s="156"/>
      <c r="HTE17" s="156"/>
      <c r="HTF17" s="156"/>
      <c r="HTG17" s="156"/>
      <c r="HTH17" s="156"/>
      <c r="HTI17" s="156"/>
      <c r="HTJ17" s="156"/>
      <c r="HTK17" s="156"/>
      <c r="HTL17" s="156"/>
      <c r="HTM17" s="156"/>
      <c r="HTN17" s="156"/>
      <c r="HTO17" s="156"/>
      <c r="HTP17" s="156"/>
      <c r="HTQ17" s="156"/>
      <c r="HTR17" s="156"/>
      <c r="HTS17" s="156"/>
      <c r="HTT17" s="156"/>
      <c r="HTU17" s="156"/>
      <c r="HTV17" s="156"/>
      <c r="HTW17" s="156"/>
      <c r="HTX17" s="156"/>
      <c r="HTY17" s="156"/>
      <c r="HTZ17" s="156"/>
      <c r="HUA17" s="156"/>
      <c r="HUB17" s="156"/>
      <c r="HUC17" s="156"/>
      <c r="HUD17" s="156"/>
      <c r="HUE17" s="156"/>
      <c r="HUF17" s="156"/>
      <c r="HUG17" s="156"/>
      <c r="HUH17" s="156"/>
      <c r="HUI17" s="156"/>
      <c r="HUJ17" s="156"/>
      <c r="HUK17" s="156"/>
      <c r="HUL17" s="156"/>
      <c r="HUM17" s="156"/>
      <c r="HUN17" s="156"/>
      <c r="HUO17" s="156"/>
      <c r="HUP17" s="156"/>
      <c r="HUQ17" s="156"/>
      <c r="HUR17" s="156"/>
      <c r="HUS17" s="156"/>
      <c r="HUT17" s="156"/>
      <c r="HUU17" s="156"/>
      <c r="HUV17" s="156"/>
      <c r="HUW17" s="156"/>
      <c r="HUX17" s="156"/>
      <c r="HUY17" s="156"/>
      <c r="HUZ17" s="156"/>
      <c r="HVA17" s="156"/>
      <c r="HVB17" s="156"/>
      <c r="HVC17" s="156"/>
      <c r="HVD17" s="156"/>
      <c r="HVE17" s="156"/>
      <c r="HVF17" s="156"/>
      <c r="HVG17" s="156"/>
      <c r="HVH17" s="156"/>
      <c r="HVI17" s="156"/>
      <c r="HVJ17" s="156"/>
      <c r="HVK17" s="156"/>
      <c r="HVL17" s="156"/>
      <c r="HVM17" s="156"/>
      <c r="HVN17" s="156"/>
      <c r="HVO17" s="156"/>
      <c r="HVP17" s="156"/>
      <c r="HVQ17" s="156"/>
      <c r="HVR17" s="156"/>
      <c r="HVS17" s="156"/>
      <c r="HVT17" s="156"/>
      <c r="HVU17" s="156"/>
      <c r="HVV17" s="156"/>
      <c r="HVW17" s="156"/>
      <c r="HVX17" s="156"/>
      <c r="HVY17" s="156"/>
      <c r="HVZ17" s="156"/>
      <c r="HWA17" s="156"/>
      <c r="HWB17" s="156"/>
      <c r="HWC17" s="156"/>
      <c r="HWD17" s="156"/>
      <c r="HWE17" s="156"/>
      <c r="HWF17" s="156"/>
      <c r="HWG17" s="156"/>
      <c r="HWH17" s="156"/>
      <c r="HWI17" s="156"/>
      <c r="HWJ17" s="156"/>
      <c r="HWK17" s="156"/>
      <c r="HWL17" s="156"/>
      <c r="HWM17" s="156"/>
      <c r="HWN17" s="156"/>
      <c r="HWO17" s="156"/>
      <c r="HWP17" s="156"/>
      <c r="HWQ17" s="156"/>
      <c r="HWR17" s="156"/>
      <c r="HWS17" s="156"/>
      <c r="HWT17" s="156"/>
      <c r="HWU17" s="156"/>
      <c r="HWV17" s="156"/>
      <c r="HWW17" s="156"/>
      <c r="HWX17" s="156"/>
      <c r="HWY17" s="156"/>
      <c r="HWZ17" s="156"/>
      <c r="HXA17" s="156"/>
      <c r="HXB17" s="156"/>
      <c r="HXC17" s="156"/>
      <c r="HXD17" s="156"/>
      <c r="HXE17" s="156"/>
      <c r="HXF17" s="156"/>
      <c r="HXG17" s="156"/>
      <c r="HXH17" s="156"/>
      <c r="HXI17" s="156"/>
      <c r="HXJ17" s="156"/>
      <c r="HXK17" s="156"/>
      <c r="HXL17" s="156"/>
      <c r="HXM17" s="156"/>
      <c r="HXN17" s="156"/>
      <c r="HXO17" s="156"/>
      <c r="HXP17" s="156"/>
      <c r="HXQ17" s="156"/>
      <c r="HXR17" s="156"/>
      <c r="HXS17" s="156"/>
      <c r="HXT17" s="156"/>
      <c r="HXU17" s="156"/>
      <c r="HXV17" s="156"/>
      <c r="HXW17" s="156"/>
      <c r="HXX17" s="156"/>
      <c r="HXY17" s="156"/>
      <c r="HXZ17" s="156"/>
      <c r="HYA17" s="156"/>
      <c r="HYB17" s="156"/>
      <c r="HYC17" s="156"/>
      <c r="HYD17" s="156"/>
      <c r="HYE17" s="156"/>
      <c r="HYF17" s="156"/>
      <c r="HYG17" s="156"/>
      <c r="HYH17" s="156"/>
      <c r="HYI17" s="156"/>
      <c r="HYJ17" s="156"/>
      <c r="HYK17" s="156"/>
      <c r="HYL17" s="156"/>
      <c r="HYM17" s="156"/>
      <c r="HYN17" s="156"/>
      <c r="HYO17" s="156"/>
      <c r="HYP17" s="156"/>
      <c r="HYQ17" s="156"/>
      <c r="HYR17" s="156"/>
      <c r="HYS17" s="156"/>
      <c r="HYT17" s="156"/>
      <c r="HYU17" s="156"/>
      <c r="HYV17" s="156"/>
      <c r="HYW17" s="156"/>
      <c r="HYX17" s="156"/>
      <c r="HYY17" s="156"/>
      <c r="HYZ17" s="156"/>
      <c r="HZA17" s="156"/>
      <c r="HZB17" s="156"/>
      <c r="HZC17" s="156"/>
      <c r="HZD17" s="156"/>
      <c r="HZE17" s="156"/>
      <c r="HZF17" s="156"/>
      <c r="HZG17" s="156"/>
      <c r="HZH17" s="156"/>
      <c r="HZI17" s="156"/>
      <c r="HZJ17" s="156"/>
      <c r="HZK17" s="156"/>
      <c r="HZL17" s="156"/>
      <c r="HZM17" s="156"/>
      <c r="HZN17" s="156"/>
      <c r="HZO17" s="156"/>
      <c r="HZP17" s="156"/>
      <c r="HZQ17" s="156"/>
      <c r="HZR17" s="156"/>
      <c r="HZS17" s="156"/>
      <c r="HZT17" s="156"/>
      <c r="HZU17" s="156"/>
      <c r="HZV17" s="156"/>
      <c r="HZW17" s="156"/>
      <c r="HZX17" s="156"/>
      <c r="HZY17" s="156"/>
      <c r="HZZ17" s="156"/>
      <c r="IAA17" s="156"/>
      <c r="IAB17" s="156"/>
      <c r="IAC17" s="156"/>
      <c r="IAD17" s="156"/>
      <c r="IAE17" s="156"/>
      <c r="IAF17" s="156"/>
      <c r="IAG17" s="156"/>
      <c r="IAH17" s="156"/>
      <c r="IAI17" s="156"/>
      <c r="IAJ17" s="156"/>
      <c r="IAK17" s="156"/>
      <c r="IAL17" s="156"/>
      <c r="IAM17" s="156"/>
      <c r="IAN17" s="156"/>
      <c r="IAO17" s="156"/>
      <c r="IAP17" s="156"/>
      <c r="IAQ17" s="156"/>
      <c r="IAR17" s="156"/>
      <c r="IAS17" s="156"/>
      <c r="IAT17" s="156"/>
      <c r="IAU17" s="156"/>
      <c r="IAV17" s="156"/>
      <c r="IAW17" s="156"/>
      <c r="IAX17" s="156"/>
      <c r="IAY17" s="156"/>
      <c r="IAZ17" s="156"/>
      <c r="IBA17" s="156"/>
      <c r="IBB17" s="156"/>
      <c r="IBC17" s="156"/>
      <c r="IBD17" s="156"/>
      <c r="IBE17" s="156"/>
      <c r="IBF17" s="156"/>
      <c r="IBG17" s="156"/>
      <c r="IBH17" s="156"/>
      <c r="IBI17" s="156"/>
      <c r="IBJ17" s="156"/>
      <c r="IBK17" s="156"/>
      <c r="IBL17" s="156"/>
      <c r="IBM17" s="156"/>
      <c r="IBN17" s="156"/>
      <c r="IBO17" s="156"/>
      <c r="IBP17" s="156"/>
      <c r="IBQ17" s="156"/>
      <c r="IBR17" s="156"/>
      <c r="IBS17" s="156"/>
      <c r="IBT17" s="156"/>
      <c r="IBU17" s="156"/>
      <c r="IBV17" s="156"/>
      <c r="IBW17" s="156"/>
      <c r="IBX17" s="156"/>
      <c r="IBY17" s="156"/>
      <c r="IBZ17" s="156"/>
      <c r="ICA17" s="156"/>
      <c r="ICB17" s="156"/>
      <c r="ICC17" s="156"/>
      <c r="ICD17" s="156"/>
      <c r="ICE17" s="156"/>
      <c r="ICF17" s="156"/>
      <c r="ICG17" s="156"/>
      <c r="ICH17" s="156"/>
      <c r="ICI17" s="156"/>
      <c r="ICJ17" s="156"/>
      <c r="ICK17" s="156"/>
      <c r="ICL17" s="156"/>
      <c r="ICM17" s="156"/>
      <c r="ICN17" s="156"/>
      <c r="ICO17" s="156"/>
      <c r="ICP17" s="156"/>
      <c r="ICQ17" s="156"/>
      <c r="ICR17" s="156"/>
      <c r="ICS17" s="156"/>
      <c r="ICT17" s="156"/>
      <c r="ICU17" s="156"/>
      <c r="ICV17" s="156"/>
      <c r="ICW17" s="156"/>
      <c r="ICX17" s="156"/>
      <c r="ICY17" s="156"/>
      <c r="ICZ17" s="156"/>
      <c r="IDA17" s="156"/>
      <c r="IDB17" s="156"/>
      <c r="IDC17" s="156"/>
      <c r="IDD17" s="156"/>
      <c r="IDE17" s="156"/>
      <c r="IDF17" s="156"/>
      <c r="IDG17" s="156"/>
      <c r="IDH17" s="156"/>
      <c r="IDI17" s="156"/>
      <c r="IDJ17" s="156"/>
      <c r="IDK17" s="156"/>
      <c r="IDL17" s="156"/>
      <c r="IDM17" s="156"/>
      <c r="IDN17" s="156"/>
      <c r="IDO17" s="156"/>
      <c r="IDP17" s="156"/>
      <c r="IDQ17" s="156"/>
      <c r="IDR17" s="156"/>
      <c r="IDS17" s="156"/>
      <c r="IDT17" s="156"/>
      <c r="IDU17" s="156"/>
      <c r="IDV17" s="156"/>
      <c r="IDW17" s="156"/>
      <c r="IDX17" s="156"/>
      <c r="IDY17" s="156"/>
      <c r="IDZ17" s="156"/>
      <c r="IEA17" s="156"/>
      <c r="IEB17" s="156"/>
      <c r="IEC17" s="156"/>
      <c r="IED17" s="156"/>
      <c r="IEE17" s="156"/>
      <c r="IEF17" s="156"/>
      <c r="IEG17" s="156"/>
      <c r="IEH17" s="156"/>
      <c r="IEI17" s="156"/>
      <c r="IEJ17" s="156"/>
      <c r="IEK17" s="156"/>
      <c r="IEL17" s="156"/>
      <c r="IEM17" s="156"/>
      <c r="IEN17" s="156"/>
      <c r="IEO17" s="156"/>
      <c r="IEP17" s="156"/>
      <c r="IEQ17" s="156"/>
      <c r="IER17" s="156"/>
      <c r="IES17" s="156"/>
      <c r="IET17" s="156"/>
      <c r="IEU17" s="156"/>
      <c r="IEV17" s="156"/>
      <c r="IEW17" s="156"/>
      <c r="IEX17" s="156"/>
      <c r="IEY17" s="156"/>
      <c r="IEZ17" s="156"/>
      <c r="IFA17" s="156"/>
      <c r="IFB17" s="156"/>
      <c r="IFC17" s="156"/>
      <c r="IFD17" s="156"/>
      <c r="IFE17" s="156"/>
      <c r="IFF17" s="156"/>
      <c r="IFG17" s="156"/>
      <c r="IFH17" s="156"/>
      <c r="IFI17" s="156"/>
      <c r="IFJ17" s="156"/>
      <c r="IFK17" s="156"/>
      <c r="IFL17" s="156"/>
      <c r="IFM17" s="156"/>
      <c r="IFN17" s="156"/>
      <c r="IFO17" s="156"/>
      <c r="IFP17" s="156"/>
      <c r="IFQ17" s="156"/>
      <c r="IFR17" s="156"/>
      <c r="IFS17" s="156"/>
      <c r="IFT17" s="156"/>
      <c r="IFU17" s="156"/>
      <c r="IFV17" s="156"/>
      <c r="IFW17" s="156"/>
      <c r="IFX17" s="156"/>
      <c r="IFY17" s="156"/>
      <c r="IFZ17" s="156"/>
      <c r="IGA17" s="156"/>
      <c r="IGB17" s="156"/>
      <c r="IGC17" s="156"/>
      <c r="IGD17" s="156"/>
      <c r="IGE17" s="156"/>
      <c r="IGF17" s="156"/>
      <c r="IGG17" s="156"/>
      <c r="IGH17" s="156"/>
      <c r="IGI17" s="156"/>
      <c r="IGJ17" s="156"/>
      <c r="IGK17" s="156"/>
      <c r="IGL17" s="156"/>
      <c r="IGM17" s="156"/>
      <c r="IGN17" s="156"/>
      <c r="IGO17" s="156"/>
      <c r="IGP17" s="156"/>
      <c r="IGQ17" s="156"/>
      <c r="IGR17" s="156"/>
      <c r="IGS17" s="156"/>
      <c r="IGT17" s="156"/>
      <c r="IGU17" s="156"/>
      <c r="IGV17" s="156"/>
      <c r="IGW17" s="156"/>
      <c r="IGX17" s="156"/>
      <c r="IGY17" s="156"/>
      <c r="IGZ17" s="156"/>
      <c r="IHA17" s="156"/>
      <c r="IHB17" s="156"/>
      <c r="IHC17" s="156"/>
      <c r="IHD17" s="156"/>
      <c r="IHE17" s="156"/>
      <c r="IHF17" s="156"/>
      <c r="IHG17" s="156"/>
      <c r="IHH17" s="156"/>
      <c r="IHI17" s="156"/>
      <c r="IHJ17" s="156"/>
      <c r="IHK17" s="156"/>
      <c r="IHL17" s="156"/>
      <c r="IHM17" s="156"/>
      <c r="IHN17" s="156"/>
      <c r="IHO17" s="156"/>
      <c r="IHP17" s="156"/>
      <c r="IHQ17" s="156"/>
      <c r="IHR17" s="156"/>
      <c r="IHS17" s="156"/>
      <c r="IHT17" s="156"/>
      <c r="IHU17" s="156"/>
      <c r="IHV17" s="156"/>
      <c r="IHW17" s="156"/>
      <c r="IHX17" s="156"/>
      <c r="IHY17" s="156"/>
      <c r="IHZ17" s="156"/>
      <c r="IIA17" s="156"/>
      <c r="IIB17" s="156"/>
      <c r="IIC17" s="156"/>
      <c r="IID17" s="156"/>
      <c r="IIE17" s="156"/>
      <c r="IIF17" s="156"/>
      <c r="IIG17" s="156"/>
      <c r="IIH17" s="156"/>
      <c r="III17" s="156"/>
      <c r="IIJ17" s="156"/>
      <c r="IIK17" s="156"/>
      <c r="IIL17" s="156"/>
      <c r="IIM17" s="156"/>
      <c r="IIN17" s="156"/>
      <c r="IIO17" s="156"/>
      <c r="IIP17" s="156"/>
      <c r="IIQ17" s="156"/>
      <c r="IIR17" s="156"/>
      <c r="IIS17" s="156"/>
      <c r="IIT17" s="156"/>
      <c r="IIU17" s="156"/>
      <c r="IIV17" s="156"/>
      <c r="IIW17" s="156"/>
      <c r="IIX17" s="156"/>
      <c r="IIY17" s="156"/>
      <c r="IIZ17" s="156"/>
      <c r="IJA17" s="156"/>
      <c r="IJB17" s="156"/>
      <c r="IJC17" s="156"/>
      <c r="IJD17" s="156"/>
      <c r="IJE17" s="156"/>
      <c r="IJF17" s="156"/>
      <c r="IJG17" s="156"/>
      <c r="IJH17" s="156"/>
      <c r="IJI17" s="156"/>
      <c r="IJJ17" s="156"/>
      <c r="IJK17" s="156"/>
      <c r="IJL17" s="156"/>
      <c r="IJM17" s="156"/>
      <c r="IJN17" s="156"/>
      <c r="IJO17" s="156"/>
      <c r="IJP17" s="156"/>
      <c r="IJQ17" s="156"/>
      <c r="IJR17" s="156"/>
      <c r="IJS17" s="156"/>
      <c r="IJT17" s="156"/>
      <c r="IJU17" s="156"/>
      <c r="IJV17" s="156"/>
      <c r="IJW17" s="156"/>
      <c r="IJX17" s="156"/>
      <c r="IJY17" s="156"/>
      <c r="IJZ17" s="156"/>
      <c r="IKA17" s="156"/>
      <c r="IKB17" s="156"/>
      <c r="IKC17" s="156"/>
      <c r="IKD17" s="156"/>
      <c r="IKE17" s="156"/>
      <c r="IKF17" s="156"/>
      <c r="IKG17" s="156"/>
      <c r="IKH17" s="156"/>
      <c r="IKI17" s="156"/>
      <c r="IKJ17" s="156"/>
      <c r="IKK17" s="156"/>
      <c r="IKL17" s="156"/>
      <c r="IKM17" s="156"/>
      <c r="IKN17" s="156"/>
      <c r="IKO17" s="156"/>
      <c r="IKP17" s="156"/>
      <c r="IKQ17" s="156"/>
      <c r="IKR17" s="156"/>
      <c r="IKS17" s="156"/>
      <c r="IKT17" s="156"/>
      <c r="IKU17" s="156"/>
      <c r="IKV17" s="156"/>
      <c r="IKW17" s="156"/>
      <c r="IKX17" s="156"/>
      <c r="IKY17" s="156"/>
      <c r="IKZ17" s="156"/>
      <c r="ILA17" s="156"/>
      <c r="ILB17" s="156"/>
      <c r="ILC17" s="156"/>
      <c r="ILD17" s="156"/>
      <c r="ILE17" s="156"/>
      <c r="ILF17" s="156"/>
      <c r="ILG17" s="156"/>
      <c r="ILH17" s="156"/>
      <c r="ILI17" s="156"/>
      <c r="ILJ17" s="156"/>
      <c r="ILK17" s="156"/>
      <c r="ILL17" s="156"/>
      <c r="ILM17" s="156"/>
      <c r="ILN17" s="156"/>
      <c r="ILO17" s="156"/>
      <c r="ILP17" s="156"/>
      <c r="ILQ17" s="156"/>
      <c r="ILR17" s="156"/>
      <c r="ILS17" s="156"/>
      <c r="ILT17" s="156"/>
      <c r="ILU17" s="156"/>
      <c r="ILV17" s="156"/>
      <c r="ILW17" s="156"/>
      <c r="ILX17" s="156"/>
      <c r="ILY17" s="156"/>
      <c r="ILZ17" s="156"/>
      <c r="IMA17" s="156"/>
      <c r="IMB17" s="156"/>
      <c r="IMC17" s="156"/>
      <c r="IMD17" s="156"/>
      <c r="IME17" s="156"/>
      <c r="IMF17" s="156"/>
      <c r="IMG17" s="156"/>
      <c r="IMH17" s="156"/>
      <c r="IMI17" s="156"/>
      <c r="IMJ17" s="156"/>
      <c r="IMK17" s="156"/>
      <c r="IML17" s="156"/>
      <c r="IMM17" s="156"/>
      <c r="IMN17" s="156"/>
      <c r="IMO17" s="156"/>
      <c r="IMP17" s="156"/>
      <c r="IMQ17" s="156"/>
      <c r="IMR17" s="156"/>
      <c r="IMS17" s="156"/>
      <c r="IMT17" s="156"/>
      <c r="IMU17" s="156"/>
      <c r="IMV17" s="156"/>
      <c r="IMW17" s="156"/>
      <c r="IMX17" s="156"/>
      <c r="IMY17" s="156"/>
      <c r="IMZ17" s="156"/>
      <c r="INA17" s="156"/>
      <c r="INB17" s="156"/>
      <c r="INC17" s="156"/>
      <c r="IND17" s="156"/>
      <c r="INE17" s="156"/>
      <c r="INF17" s="156"/>
      <c r="ING17" s="156"/>
      <c r="INH17" s="156"/>
      <c r="INI17" s="156"/>
      <c r="INJ17" s="156"/>
      <c r="INK17" s="156"/>
      <c r="INL17" s="156"/>
      <c r="INM17" s="156"/>
      <c r="INN17" s="156"/>
      <c r="INO17" s="156"/>
      <c r="INP17" s="156"/>
      <c r="INQ17" s="156"/>
      <c r="INR17" s="156"/>
      <c r="INS17" s="156"/>
      <c r="INT17" s="156"/>
      <c r="INU17" s="156"/>
      <c r="INV17" s="156"/>
      <c r="INW17" s="156"/>
      <c r="INX17" s="156"/>
      <c r="INY17" s="156"/>
      <c r="INZ17" s="156"/>
      <c r="IOA17" s="156"/>
      <c r="IOB17" s="156"/>
      <c r="IOC17" s="156"/>
      <c r="IOD17" s="156"/>
      <c r="IOE17" s="156"/>
      <c r="IOF17" s="156"/>
      <c r="IOG17" s="156"/>
      <c r="IOH17" s="156"/>
      <c r="IOI17" s="156"/>
      <c r="IOJ17" s="156"/>
      <c r="IOK17" s="156"/>
      <c r="IOL17" s="156"/>
      <c r="IOM17" s="156"/>
      <c r="ION17" s="156"/>
      <c r="IOO17" s="156"/>
      <c r="IOP17" s="156"/>
      <c r="IOQ17" s="156"/>
      <c r="IOR17" s="156"/>
      <c r="IOS17" s="156"/>
      <c r="IOT17" s="156"/>
      <c r="IOU17" s="156"/>
      <c r="IOV17" s="156"/>
      <c r="IOW17" s="156"/>
      <c r="IOX17" s="156"/>
      <c r="IOY17" s="156"/>
      <c r="IOZ17" s="156"/>
      <c r="IPA17" s="156"/>
      <c r="IPB17" s="156"/>
      <c r="IPC17" s="156"/>
      <c r="IPD17" s="156"/>
      <c r="IPE17" s="156"/>
      <c r="IPF17" s="156"/>
      <c r="IPG17" s="156"/>
      <c r="IPH17" s="156"/>
      <c r="IPI17" s="156"/>
      <c r="IPJ17" s="156"/>
      <c r="IPK17" s="156"/>
      <c r="IPL17" s="156"/>
      <c r="IPM17" s="156"/>
      <c r="IPN17" s="156"/>
      <c r="IPO17" s="156"/>
      <c r="IPP17" s="156"/>
      <c r="IPQ17" s="156"/>
      <c r="IPR17" s="156"/>
      <c r="IPS17" s="156"/>
      <c r="IPT17" s="156"/>
      <c r="IPU17" s="156"/>
      <c r="IPV17" s="156"/>
      <c r="IPW17" s="156"/>
      <c r="IPX17" s="156"/>
      <c r="IPY17" s="156"/>
      <c r="IPZ17" s="156"/>
      <c r="IQA17" s="156"/>
      <c r="IQB17" s="156"/>
      <c r="IQC17" s="156"/>
      <c r="IQD17" s="156"/>
      <c r="IQE17" s="156"/>
      <c r="IQF17" s="156"/>
      <c r="IQG17" s="156"/>
      <c r="IQH17" s="156"/>
      <c r="IQI17" s="156"/>
      <c r="IQJ17" s="156"/>
      <c r="IQK17" s="156"/>
      <c r="IQL17" s="156"/>
      <c r="IQM17" s="156"/>
      <c r="IQN17" s="156"/>
      <c r="IQO17" s="156"/>
      <c r="IQP17" s="156"/>
      <c r="IQQ17" s="156"/>
      <c r="IQR17" s="156"/>
      <c r="IQS17" s="156"/>
      <c r="IQT17" s="156"/>
      <c r="IQU17" s="156"/>
      <c r="IQV17" s="156"/>
      <c r="IQW17" s="156"/>
      <c r="IQX17" s="156"/>
      <c r="IQY17" s="156"/>
      <c r="IQZ17" s="156"/>
      <c r="IRA17" s="156"/>
      <c r="IRB17" s="156"/>
      <c r="IRC17" s="156"/>
      <c r="IRD17" s="156"/>
      <c r="IRE17" s="156"/>
      <c r="IRF17" s="156"/>
      <c r="IRG17" s="156"/>
      <c r="IRH17" s="156"/>
      <c r="IRI17" s="156"/>
      <c r="IRJ17" s="156"/>
      <c r="IRK17" s="156"/>
      <c r="IRL17" s="156"/>
      <c r="IRM17" s="156"/>
      <c r="IRN17" s="156"/>
      <c r="IRO17" s="156"/>
      <c r="IRP17" s="156"/>
      <c r="IRQ17" s="156"/>
      <c r="IRR17" s="156"/>
      <c r="IRS17" s="156"/>
      <c r="IRT17" s="156"/>
      <c r="IRU17" s="156"/>
      <c r="IRV17" s="156"/>
      <c r="IRW17" s="156"/>
      <c r="IRX17" s="156"/>
      <c r="IRY17" s="156"/>
      <c r="IRZ17" s="156"/>
      <c r="ISA17" s="156"/>
      <c r="ISB17" s="156"/>
      <c r="ISC17" s="156"/>
      <c r="ISD17" s="156"/>
      <c r="ISE17" s="156"/>
      <c r="ISF17" s="156"/>
      <c r="ISG17" s="156"/>
      <c r="ISH17" s="156"/>
      <c r="ISI17" s="156"/>
      <c r="ISJ17" s="156"/>
      <c r="ISK17" s="156"/>
      <c r="ISL17" s="156"/>
      <c r="ISM17" s="156"/>
      <c r="ISN17" s="156"/>
      <c r="ISO17" s="156"/>
      <c r="ISP17" s="156"/>
      <c r="ISQ17" s="156"/>
      <c r="ISR17" s="156"/>
      <c r="ISS17" s="156"/>
      <c r="IST17" s="156"/>
      <c r="ISU17" s="156"/>
      <c r="ISV17" s="156"/>
      <c r="ISW17" s="156"/>
      <c r="ISX17" s="156"/>
      <c r="ISY17" s="156"/>
      <c r="ISZ17" s="156"/>
      <c r="ITA17" s="156"/>
      <c r="ITB17" s="156"/>
      <c r="ITC17" s="156"/>
      <c r="ITD17" s="156"/>
      <c r="ITE17" s="156"/>
      <c r="ITF17" s="156"/>
      <c r="ITG17" s="156"/>
      <c r="ITH17" s="156"/>
      <c r="ITI17" s="156"/>
      <c r="ITJ17" s="156"/>
      <c r="ITK17" s="156"/>
      <c r="ITL17" s="156"/>
      <c r="ITM17" s="156"/>
      <c r="ITN17" s="156"/>
      <c r="ITO17" s="156"/>
      <c r="ITP17" s="156"/>
      <c r="ITQ17" s="156"/>
      <c r="ITR17" s="156"/>
      <c r="ITS17" s="156"/>
      <c r="ITT17" s="156"/>
      <c r="ITU17" s="156"/>
      <c r="ITV17" s="156"/>
      <c r="ITW17" s="156"/>
      <c r="ITX17" s="156"/>
      <c r="ITY17" s="156"/>
      <c r="ITZ17" s="156"/>
      <c r="IUA17" s="156"/>
      <c r="IUB17" s="156"/>
      <c r="IUC17" s="156"/>
      <c r="IUD17" s="156"/>
      <c r="IUE17" s="156"/>
      <c r="IUF17" s="156"/>
      <c r="IUG17" s="156"/>
      <c r="IUH17" s="156"/>
      <c r="IUI17" s="156"/>
      <c r="IUJ17" s="156"/>
      <c r="IUK17" s="156"/>
      <c r="IUL17" s="156"/>
      <c r="IUM17" s="156"/>
      <c r="IUN17" s="156"/>
      <c r="IUO17" s="156"/>
      <c r="IUP17" s="156"/>
      <c r="IUQ17" s="156"/>
      <c r="IUR17" s="156"/>
      <c r="IUS17" s="156"/>
      <c r="IUT17" s="156"/>
      <c r="IUU17" s="156"/>
      <c r="IUV17" s="156"/>
      <c r="IUW17" s="156"/>
      <c r="IUX17" s="156"/>
      <c r="IUY17" s="156"/>
      <c r="IUZ17" s="156"/>
      <c r="IVA17" s="156"/>
      <c r="IVB17" s="156"/>
      <c r="IVC17" s="156"/>
      <c r="IVD17" s="156"/>
      <c r="IVE17" s="156"/>
      <c r="IVF17" s="156"/>
      <c r="IVG17" s="156"/>
      <c r="IVH17" s="156"/>
      <c r="IVI17" s="156"/>
      <c r="IVJ17" s="156"/>
      <c r="IVK17" s="156"/>
      <c r="IVL17" s="156"/>
      <c r="IVM17" s="156"/>
      <c r="IVN17" s="156"/>
      <c r="IVO17" s="156"/>
      <c r="IVP17" s="156"/>
      <c r="IVQ17" s="156"/>
      <c r="IVR17" s="156"/>
      <c r="IVS17" s="156"/>
      <c r="IVT17" s="156"/>
      <c r="IVU17" s="156"/>
      <c r="IVV17" s="156"/>
      <c r="IVW17" s="156"/>
      <c r="IVX17" s="156"/>
      <c r="IVY17" s="156"/>
      <c r="IVZ17" s="156"/>
      <c r="IWA17" s="156"/>
      <c r="IWB17" s="156"/>
      <c r="IWC17" s="156"/>
      <c r="IWD17" s="156"/>
      <c r="IWE17" s="156"/>
      <c r="IWF17" s="156"/>
      <c r="IWG17" s="156"/>
      <c r="IWH17" s="156"/>
      <c r="IWI17" s="156"/>
      <c r="IWJ17" s="156"/>
      <c r="IWK17" s="156"/>
      <c r="IWL17" s="156"/>
      <c r="IWM17" s="156"/>
      <c r="IWN17" s="156"/>
      <c r="IWO17" s="156"/>
      <c r="IWP17" s="156"/>
      <c r="IWQ17" s="156"/>
      <c r="IWR17" s="156"/>
      <c r="IWS17" s="156"/>
      <c r="IWT17" s="156"/>
      <c r="IWU17" s="156"/>
      <c r="IWV17" s="156"/>
      <c r="IWW17" s="156"/>
      <c r="IWX17" s="156"/>
      <c r="IWY17" s="156"/>
      <c r="IWZ17" s="156"/>
      <c r="IXA17" s="156"/>
      <c r="IXB17" s="156"/>
      <c r="IXC17" s="156"/>
      <c r="IXD17" s="156"/>
      <c r="IXE17" s="156"/>
      <c r="IXF17" s="156"/>
      <c r="IXG17" s="156"/>
      <c r="IXH17" s="156"/>
      <c r="IXI17" s="156"/>
      <c r="IXJ17" s="156"/>
      <c r="IXK17" s="156"/>
      <c r="IXL17" s="156"/>
      <c r="IXM17" s="156"/>
      <c r="IXN17" s="156"/>
      <c r="IXO17" s="156"/>
      <c r="IXP17" s="156"/>
      <c r="IXQ17" s="156"/>
      <c r="IXR17" s="156"/>
      <c r="IXS17" s="156"/>
      <c r="IXT17" s="156"/>
      <c r="IXU17" s="156"/>
      <c r="IXV17" s="156"/>
      <c r="IXW17" s="156"/>
      <c r="IXX17" s="156"/>
      <c r="IXY17" s="156"/>
      <c r="IXZ17" s="156"/>
      <c r="IYA17" s="156"/>
      <c r="IYB17" s="156"/>
      <c r="IYC17" s="156"/>
      <c r="IYD17" s="156"/>
      <c r="IYE17" s="156"/>
      <c r="IYF17" s="156"/>
      <c r="IYG17" s="156"/>
      <c r="IYH17" s="156"/>
      <c r="IYI17" s="156"/>
      <c r="IYJ17" s="156"/>
      <c r="IYK17" s="156"/>
      <c r="IYL17" s="156"/>
      <c r="IYM17" s="156"/>
      <c r="IYN17" s="156"/>
      <c r="IYO17" s="156"/>
      <c r="IYP17" s="156"/>
      <c r="IYQ17" s="156"/>
      <c r="IYR17" s="156"/>
      <c r="IYS17" s="156"/>
      <c r="IYT17" s="156"/>
      <c r="IYU17" s="156"/>
      <c r="IYV17" s="156"/>
      <c r="IYW17" s="156"/>
      <c r="IYX17" s="156"/>
      <c r="IYY17" s="156"/>
      <c r="IYZ17" s="156"/>
      <c r="IZA17" s="156"/>
      <c r="IZB17" s="156"/>
      <c r="IZC17" s="156"/>
      <c r="IZD17" s="156"/>
      <c r="IZE17" s="156"/>
      <c r="IZF17" s="156"/>
      <c r="IZG17" s="156"/>
      <c r="IZH17" s="156"/>
      <c r="IZI17" s="156"/>
      <c r="IZJ17" s="156"/>
      <c r="IZK17" s="156"/>
      <c r="IZL17" s="156"/>
      <c r="IZM17" s="156"/>
      <c r="IZN17" s="156"/>
      <c r="IZO17" s="156"/>
      <c r="IZP17" s="156"/>
      <c r="IZQ17" s="156"/>
      <c r="IZR17" s="156"/>
      <c r="IZS17" s="156"/>
      <c r="IZT17" s="156"/>
      <c r="IZU17" s="156"/>
      <c r="IZV17" s="156"/>
      <c r="IZW17" s="156"/>
      <c r="IZX17" s="156"/>
      <c r="IZY17" s="156"/>
      <c r="IZZ17" s="156"/>
      <c r="JAA17" s="156"/>
      <c r="JAB17" s="156"/>
      <c r="JAC17" s="156"/>
      <c r="JAD17" s="156"/>
      <c r="JAE17" s="156"/>
      <c r="JAF17" s="156"/>
      <c r="JAG17" s="156"/>
      <c r="JAH17" s="156"/>
      <c r="JAI17" s="156"/>
      <c r="JAJ17" s="156"/>
      <c r="JAK17" s="156"/>
      <c r="JAL17" s="156"/>
      <c r="JAM17" s="156"/>
      <c r="JAN17" s="156"/>
      <c r="JAO17" s="156"/>
      <c r="JAP17" s="156"/>
      <c r="JAQ17" s="156"/>
      <c r="JAR17" s="156"/>
      <c r="JAS17" s="156"/>
      <c r="JAT17" s="156"/>
      <c r="JAU17" s="156"/>
      <c r="JAV17" s="156"/>
      <c r="JAW17" s="156"/>
      <c r="JAX17" s="156"/>
      <c r="JAY17" s="156"/>
      <c r="JAZ17" s="156"/>
      <c r="JBA17" s="156"/>
      <c r="JBB17" s="156"/>
      <c r="JBC17" s="156"/>
      <c r="JBD17" s="156"/>
      <c r="JBE17" s="156"/>
      <c r="JBF17" s="156"/>
      <c r="JBG17" s="156"/>
      <c r="JBH17" s="156"/>
      <c r="JBI17" s="156"/>
      <c r="JBJ17" s="156"/>
      <c r="JBK17" s="156"/>
      <c r="JBL17" s="156"/>
      <c r="JBM17" s="156"/>
      <c r="JBN17" s="156"/>
      <c r="JBO17" s="156"/>
      <c r="JBP17" s="156"/>
      <c r="JBQ17" s="156"/>
      <c r="JBR17" s="156"/>
      <c r="JBS17" s="156"/>
      <c r="JBT17" s="156"/>
      <c r="JBU17" s="156"/>
      <c r="JBV17" s="156"/>
      <c r="JBW17" s="156"/>
      <c r="JBX17" s="156"/>
      <c r="JBY17" s="156"/>
      <c r="JBZ17" s="156"/>
      <c r="JCA17" s="156"/>
      <c r="JCB17" s="156"/>
      <c r="JCC17" s="156"/>
      <c r="JCD17" s="156"/>
      <c r="JCE17" s="156"/>
      <c r="JCF17" s="156"/>
      <c r="JCG17" s="156"/>
      <c r="JCH17" s="156"/>
      <c r="JCI17" s="156"/>
      <c r="JCJ17" s="156"/>
      <c r="JCK17" s="156"/>
      <c r="JCL17" s="156"/>
      <c r="JCM17" s="156"/>
      <c r="JCN17" s="156"/>
      <c r="JCO17" s="156"/>
      <c r="JCP17" s="156"/>
      <c r="JCQ17" s="156"/>
      <c r="JCR17" s="156"/>
      <c r="JCS17" s="156"/>
      <c r="JCT17" s="156"/>
      <c r="JCU17" s="156"/>
      <c r="JCV17" s="156"/>
      <c r="JCW17" s="156"/>
      <c r="JCX17" s="156"/>
      <c r="JCY17" s="156"/>
      <c r="JCZ17" s="156"/>
      <c r="JDA17" s="156"/>
      <c r="JDB17" s="156"/>
      <c r="JDC17" s="156"/>
      <c r="JDD17" s="156"/>
      <c r="JDE17" s="156"/>
      <c r="JDF17" s="156"/>
      <c r="JDG17" s="156"/>
      <c r="JDH17" s="156"/>
      <c r="JDI17" s="156"/>
      <c r="JDJ17" s="156"/>
      <c r="JDK17" s="156"/>
      <c r="JDL17" s="156"/>
      <c r="JDM17" s="156"/>
      <c r="JDN17" s="156"/>
      <c r="JDO17" s="156"/>
      <c r="JDP17" s="156"/>
      <c r="JDQ17" s="156"/>
      <c r="JDR17" s="156"/>
      <c r="JDS17" s="156"/>
      <c r="JDT17" s="156"/>
      <c r="JDU17" s="156"/>
      <c r="JDV17" s="156"/>
      <c r="JDW17" s="156"/>
      <c r="JDX17" s="156"/>
      <c r="JDY17" s="156"/>
      <c r="JDZ17" s="156"/>
      <c r="JEA17" s="156"/>
      <c r="JEB17" s="156"/>
      <c r="JEC17" s="156"/>
      <c r="JED17" s="156"/>
      <c r="JEE17" s="156"/>
      <c r="JEF17" s="156"/>
      <c r="JEG17" s="156"/>
      <c r="JEH17" s="156"/>
      <c r="JEI17" s="156"/>
      <c r="JEJ17" s="156"/>
      <c r="JEK17" s="156"/>
      <c r="JEL17" s="156"/>
      <c r="JEM17" s="156"/>
      <c r="JEN17" s="156"/>
      <c r="JEO17" s="156"/>
      <c r="JEP17" s="156"/>
      <c r="JEQ17" s="156"/>
      <c r="JER17" s="156"/>
      <c r="JES17" s="156"/>
      <c r="JET17" s="156"/>
      <c r="JEU17" s="156"/>
      <c r="JEV17" s="156"/>
      <c r="JEW17" s="156"/>
      <c r="JEX17" s="156"/>
      <c r="JEY17" s="156"/>
      <c r="JEZ17" s="156"/>
      <c r="JFA17" s="156"/>
      <c r="JFB17" s="156"/>
      <c r="JFC17" s="156"/>
      <c r="JFD17" s="156"/>
      <c r="JFE17" s="156"/>
      <c r="JFF17" s="156"/>
      <c r="JFG17" s="156"/>
      <c r="JFH17" s="156"/>
      <c r="JFI17" s="156"/>
      <c r="JFJ17" s="156"/>
      <c r="JFK17" s="156"/>
      <c r="JFL17" s="156"/>
      <c r="JFM17" s="156"/>
      <c r="JFN17" s="156"/>
      <c r="JFO17" s="156"/>
      <c r="JFP17" s="156"/>
      <c r="JFQ17" s="156"/>
      <c r="JFR17" s="156"/>
      <c r="JFS17" s="156"/>
      <c r="JFT17" s="156"/>
      <c r="JFU17" s="156"/>
      <c r="JFV17" s="156"/>
      <c r="JFW17" s="156"/>
      <c r="JFX17" s="156"/>
      <c r="JFY17" s="156"/>
      <c r="JFZ17" s="156"/>
      <c r="JGA17" s="156"/>
      <c r="JGB17" s="156"/>
      <c r="JGC17" s="156"/>
      <c r="JGD17" s="156"/>
      <c r="JGE17" s="156"/>
      <c r="JGF17" s="156"/>
      <c r="JGG17" s="156"/>
      <c r="JGH17" s="156"/>
      <c r="JGI17" s="156"/>
      <c r="JGJ17" s="156"/>
      <c r="JGK17" s="156"/>
      <c r="JGL17" s="156"/>
      <c r="JGM17" s="156"/>
      <c r="JGN17" s="156"/>
      <c r="JGO17" s="156"/>
      <c r="JGP17" s="156"/>
      <c r="JGQ17" s="156"/>
      <c r="JGR17" s="156"/>
      <c r="JGS17" s="156"/>
      <c r="JGT17" s="156"/>
      <c r="JGU17" s="156"/>
      <c r="JGV17" s="156"/>
      <c r="JGW17" s="156"/>
      <c r="JGX17" s="156"/>
      <c r="JGY17" s="156"/>
      <c r="JGZ17" s="156"/>
      <c r="JHA17" s="156"/>
      <c r="JHB17" s="156"/>
      <c r="JHC17" s="156"/>
      <c r="JHD17" s="156"/>
      <c r="JHE17" s="156"/>
      <c r="JHF17" s="156"/>
      <c r="JHG17" s="156"/>
      <c r="JHH17" s="156"/>
      <c r="JHI17" s="156"/>
      <c r="JHJ17" s="156"/>
      <c r="JHK17" s="156"/>
      <c r="JHL17" s="156"/>
      <c r="JHM17" s="156"/>
      <c r="JHN17" s="156"/>
      <c r="JHO17" s="156"/>
      <c r="JHP17" s="156"/>
      <c r="JHQ17" s="156"/>
      <c r="JHR17" s="156"/>
      <c r="JHS17" s="156"/>
      <c r="JHT17" s="156"/>
      <c r="JHU17" s="156"/>
      <c r="JHV17" s="156"/>
      <c r="JHW17" s="156"/>
      <c r="JHX17" s="156"/>
      <c r="JHY17" s="156"/>
      <c r="JHZ17" s="156"/>
      <c r="JIA17" s="156"/>
      <c r="JIB17" s="156"/>
      <c r="JIC17" s="156"/>
      <c r="JID17" s="156"/>
      <c r="JIE17" s="156"/>
      <c r="JIF17" s="156"/>
      <c r="JIG17" s="156"/>
      <c r="JIH17" s="156"/>
      <c r="JII17" s="156"/>
      <c r="JIJ17" s="156"/>
      <c r="JIK17" s="156"/>
      <c r="JIL17" s="156"/>
      <c r="JIM17" s="156"/>
      <c r="JIN17" s="156"/>
      <c r="JIO17" s="156"/>
      <c r="JIP17" s="156"/>
      <c r="JIQ17" s="156"/>
      <c r="JIR17" s="156"/>
      <c r="JIS17" s="156"/>
      <c r="JIT17" s="156"/>
      <c r="JIU17" s="156"/>
      <c r="JIV17" s="156"/>
      <c r="JIW17" s="156"/>
      <c r="JIX17" s="156"/>
      <c r="JIY17" s="156"/>
      <c r="JIZ17" s="156"/>
      <c r="JJA17" s="156"/>
      <c r="JJB17" s="156"/>
      <c r="JJC17" s="156"/>
      <c r="JJD17" s="156"/>
      <c r="JJE17" s="156"/>
      <c r="JJF17" s="156"/>
      <c r="JJG17" s="156"/>
      <c r="JJH17" s="156"/>
      <c r="JJI17" s="156"/>
      <c r="JJJ17" s="156"/>
      <c r="JJK17" s="156"/>
      <c r="JJL17" s="156"/>
      <c r="JJM17" s="156"/>
      <c r="JJN17" s="156"/>
      <c r="JJO17" s="156"/>
      <c r="JJP17" s="156"/>
      <c r="JJQ17" s="156"/>
      <c r="JJR17" s="156"/>
      <c r="JJS17" s="156"/>
      <c r="JJT17" s="156"/>
      <c r="JJU17" s="156"/>
      <c r="JJV17" s="156"/>
      <c r="JJW17" s="156"/>
      <c r="JJX17" s="156"/>
      <c r="JJY17" s="156"/>
      <c r="JJZ17" s="156"/>
      <c r="JKA17" s="156"/>
      <c r="JKB17" s="156"/>
      <c r="JKC17" s="156"/>
      <c r="JKD17" s="156"/>
      <c r="JKE17" s="156"/>
      <c r="JKF17" s="156"/>
      <c r="JKG17" s="156"/>
      <c r="JKH17" s="156"/>
      <c r="JKI17" s="156"/>
      <c r="JKJ17" s="156"/>
      <c r="JKK17" s="156"/>
      <c r="JKL17" s="156"/>
      <c r="JKM17" s="156"/>
      <c r="JKN17" s="156"/>
      <c r="JKO17" s="156"/>
      <c r="JKP17" s="156"/>
      <c r="JKQ17" s="156"/>
      <c r="JKR17" s="156"/>
      <c r="JKS17" s="156"/>
      <c r="JKT17" s="156"/>
      <c r="JKU17" s="156"/>
      <c r="JKV17" s="156"/>
      <c r="JKW17" s="156"/>
      <c r="JKX17" s="156"/>
      <c r="JKY17" s="156"/>
      <c r="JKZ17" s="156"/>
      <c r="JLA17" s="156"/>
      <c r="JLB17" s="156"/>
      <c r="JLC17" s="156"/>
      <c r="JLD17" s="156"/>
      <c r="JLE17" s="156"/>
      <c r="JLF17" s="156"/>
      <c r="JLG17" s="156"/>
      <c r="JLH17" s="156"/>
      <c r="JLI17" s="156"/>
      <c r="JLJ17" s="156"/>
      <c r="JLK17" s="156"/>
      <c r="JLL17" s="156"/>
      <c r="JLM17" s="156"/>
      <c r="JLN17" s="156"/>
      <c r="JLO17" s="156"/>
      <c r="JLP17" s="156"/>
      <c r="JLQ17" s="156"/>
      <c r="JLR17" s="156"/>
      <c r="JLS17" s="156"/>
      <c r="JLT17" s="156"/>
      <c r="JLU17" s="156"/>
      <c r="JLV17" s="156"/>
      <c r="JLW17" s="156"/>
      <c r="JLX17" s="156"/>
      <c r="JLY17" s="156"/>
      <c r="JLZ17" s="156"/>
      <c r="JMA17" s="156"/>
      <c r="JMB17" s="156"/>
      <c r="JMC17" s="156"/>
      <c r="JMD17" s="156"/>
      <c r="JME17" s="156"/>
      <c r="JMF17" s="156"/>
      <c r="JMG17" s="156"/>
      <c r="JMH17" s="156"/>
      <c r="JMI17" s="156"/>
      <c r="JMJ17" s="156"/>
      <c r="JMK17" s="156"/>
      <c r="JML17" s="156"/>
      <c r="JMM17" s="156"/>
      <c r="JMN17" s="156"/>
      <c r="JMO17" s="156"/>
      <c r="JMP17" s="156"/>
      <c r="JMQ17" s="156"/>
      <c r="JMR17" s="156"/>
      <c r="JMS17" s="156"/>
      <c r="JMT17" s="156"/>
      <c r="JMU17" s="156"/>
      <c r="JMV17" s="156"/>
      <c r="JMW17" s="156"/>
      <c r="JMX17" s="156"/>
      <c r="JMY17" s="156"/>
      <c r="JMZ17" s="156"/>
      <c r="JNA17" s="156"/>
      <c r="JNB17" s="156"/>
      <c r="JNC17" s="156"/>
      <c r="JND17" s="156"/>
      <c r="JNE17" s="156"/>
      <c r="JNF17" s="156"/>
      <c r="JNG17" s="156"/>
      <c r="JNH17" s="156"/>
      <c r="JNI17" s="156"/>
      <c r="JNJ17" s="156"/>
      <c r="JNK17" s="156"/>
      <c r="JNL17" s="156"/>
      <c r="JNM17" s="156"/>
      <c r="JNN17" s="156"/>
      <c r="JNO17" s="156"/>
      <c r="JNP17" s="156"/>
      <c r="JNQ17" s="156"/>
      <c r="JNR17" s="156"/>
      <c r="JNS17" s="156"/>
      <c r="JNT17" s="156"/>
      <c r="JNU17" s="156"/>
      <c r="JNV17" s="156"/>
      <c r="JNW17" s="156"/>
      <c r="JNX17" s="156"/>
      <c r="JNY17" s="156"/>
      <c r="JNZ17" s="156"/>
      <c r="JOA17" s="156"/>
      <c r="JOB17" s="156"/>
      <c r="JOC17" s="156"/>
      <c r="JOD17" s="156"/>
      <c r="JOE17" s="156"/>
      <c r="JOF17" s="156"/>
      <c r="JOG17" s="156"/>
      <c r="JOH17" s="156"/>
      <c r="JOI17" s="156"/>
      <c r="JOJ17" s="156"/>
      <c r="JOK17" s="156"/>
      <c r="JOL17" s="156"/>
      <c r="JOM17" s="156"/>
      <c r="JON17" s="156"/>
      <c r="JOO17" s="156"/>
      <c r="JOP17" s="156"/>
      <c r="JOQ17" s="156"/>
      <c r="JOR17" s="156"/>
      <c r="JOS17" s="156"/>
      <c r="JOT17" s="156"/>
      <c r="JOU17" s="156"/>
      <c r="JOV17" s="156"/>
      <c r="JOW17" s="156"/>
      <c r="JOX17" s="156"/>
      <c r="JOY17" s="156"/>
      <c r="JOZ17" s="156"/>
      <c r="JPA17" s="156"/>
      <c r="JPB17" s="156"/>
      <c r="JPC17" s="156"/>
      <c r="JPD17" s="156"/>
      <c r="JPE17" s="156"/>
      <c r="JPF17" s="156"/>
      <c r="JPG17" s="156"/>
      <c r="JPH17" s="156"/>
      <c r="JPI17" s="156"/>
      <c r="JPJ17" s="156"/>
      <c r="JPK17" s="156"/>
      <c r="JPL17" s="156"/>
      <c r="JPM17" s="156"/>
      <c r="JPN17" s="156"/>
      <c r="JPO17" s="156"/>
      <c r="JPP17" s="156"/>
      <c r="JPQ17" s="156"/>
      <c r="JPR17" s="156"/>
      <c r="JPS17" s="156"/>
      <c r="JPT17" s="156"/>
      <c r="JPU17" s="156"/>
      <c r="JPV17" s="156"/>
      <c r="JPW17" s="156"/>
      <c r="JPX17" s="156"/>
      <c r="JPY17" s="156"/>
      <c r="JPZ17" s="156"/>
      <c r="JQA17" s="156"/>
      <c r="JQB17" s="156"/>
      <c r="JQC17" s="156"/>
      <c r="JQD17" s="156"/>
      <c r="JQE17" s="156"/>
      <c r="JQF17" s="156"/>
      <c r="JQG17" s="156"/>
      <c r="JQH17" s="156"/>
      <c r="JQI17" s="156"/>
      <c r="JQJ17" s="156"/>
      <c r="JQK17" s="156"/>
      <c r="JQL17" s="156"/>
      <c r="JQM17" s="156"/>
      <c r="JQN17" s="156"/>
      <c r="JQO17" s="156"/>
      <c r="JQP17" s="156"/>
      <c r="JQQ17" s="156"/>
      <c r="JQR17" s="156"/>
      <c r="JQS17" s="156"/>
      <c r="JQT17" s="156"/>
      <c r="JQU17" s="156"/>
      <c r="JQV17" s="156"/>
      <c r="JQW17" s="156"/>
      <c r="JQX17" s="156"/>
      <c r="JQY17" s="156"/>
      <c r="JQZ17" s="156"/>
      <c r="JRA17" s="156"/>
      <c r="JRB17" s="156"/>
      <c r="JRC17" s="156"/>
      <c r="JRD17" s="156"/>
      <c r="JRE17" s="156"/>
      <c r="JRF17" s="156"/>
      <c r="JRG17" s="156"/>
      <c r="JRH17" s="156"/>
      <c r="JRI17" s="156"/>
      <c r="JRJ17" s="156"/>
      <c r="JRK17" s="156"/>
      <c r="JRL17" s="156"/>
      <c r="JRM17" s="156"/>
      <c r="JRN17" s="156"/>
      <c r="JRO17" s="156"/>
      <c r="JRP17" s="156"/>
      <c r="JRQ17" s="156"/>
      <c r="JRR17" s="156"/>
      <c r="JRS17" s="156"/>
      <c r="JRT17" s="156"/>
      <c r="JRU17" s="156"/>
      <c r="JRV17" s="156"/>
      <c r="JRW17" s="156"/>
      <c r="JRX17" s="156"/>
      <c r="JRY17" s="156"/>
      <c r="JRZ17" s="156"/>
      <c r="JSA17" s="156"/>
      <c r="JSB17" s="156"/>
      <c r="JSC17" s="156"/>
      <c r="JSD17" s="156"/>
      <c r="JSE17" s="156"/>
      <c r="JSF17" s="156"/>
      <c r="JSG17" s="156"/>
      <c r="JSH17" s="156"/>
      <c r="JSI17" s="156"/>
      <c r="JSJ17" s="156"/>
      <c r="JSK17" s="156"/>
      <c r="JSL17" s="156"/>
      <c r="JSM17" s="156"/>
      <c r="JSN17" s="156"/>
      <c r="JSO17" s="156"/>
      <c r="JSP17" s="156"/>
      <c r="JSQ17" s="156"/>
      <c r="JSR17" s="156"/>
      <c r="JSS17" s="156"/>
      <c r="JST17" s="156"/>
      <c r="JSU17" s="156"/>
      <c r="JSV17" s="156"/>
      <c r="JSW17" s="156"/>
      <c r="JSX17" s="156"/>
      <c r="JSY17" s="156"/>
      <c r="JSZ17" s="156"/>
      <c r="JTA17" s="156"/>
      <c r="JTB17" s="156"/>
      <c r="JTC17" s="156"/>
      <c r="JTD17" s="156"/>
      <c r="JTE17" s="156"/>
      <c r="JTF17" s="156"/>
      <c r="JTG17" s="156"/>
      <c r="JTH17" s="156"/>
      <c r="JTI17" s="156"/>
      <c r="JTJ17" s="156"/>
      <c r="JTK17" s="156"/>
      <c r="JTL17" s="156"/>
      <c r="JTM17" s="156"/>
      <c r="JTN17" s="156"/>
      <c r="JTO17" s="156"/>
      <c r="JTP17" s="156"/>
      <c r="JTQ17" s="156"/>
      <c r="JTR17" s="156"/>
      <c r="JTS17" s="156"/>
      <c r="JTT17" s="156"/>
      <c r="JTU17" s="156"/>
      <c r="JTV17" s="156"/>
      <c r="JTW17" s="156"/>
      <c r="JTX17" s="156"/>
      <c r="JTY17" s="156"/>
      <c r="JTZ17" s="156"/>
      <c r="JUA17" s="156"/>
      <c r="JUB17" s="156"/>
      <c r="JUC17" s="156"/>
      <c r="JUD17" s="156"/>
      <c r="JUE17" s="156"/>
      <c r="JUF17" s="156"/>
      <c r="JUG17" s="156"/>
      <c r="JUH17" s="156"/>
      <c r="JUI17" s="156"/>
      <c r="JUJ17" s="156"/>
      <c r="JUK17" s="156"/>
      <c r="JUL17" s="156"/>
      <c r="JUM17" s="156"/>
      <c r="JUN17" s="156"/>
      <c r="JUO17" s="156"/>
      <c r="JUP17" s="156"/>
      <c r="JUQ17" s="156"/>
      <c r="JUR17" s="156"/>
      <c r="JUS17" s="156"/>
      <c r="JUT17" s="156"/>
      <c r="JUU17" s="156"/>
      <c r="JUV17" s="156"/>
      <c r="JUW17" s="156"/>
      <c r="JUX17" s="156"/>
      <c r="JUY17" s="156"/>
      <c r="JUZ17" s="156"/>
      <c r="JVA17" s="156"/>
      <c r="JVB17" s="156"/>
      <c r="JVC17" s="156"/>
      <c r="JVD17" s="156"/>
      <c r="JVE17" s="156"/>
      <c r="JVF17" s="156"/>
      <c r="JVG17" s="156"/>
      <c r="JVH17" s="156"/>
      <c r="JVI17" s="156"/>
      <c r="JVJ17" s="156"/>
      <c r="JVK17" s="156"/>
      <c r="JVL17" s="156"/>
      <c r="JVM17" s="156"/>
      <c r="JVN17" s="156"/>
      <c r="JVO17" s="156"/>
      <c r="JVP17" s="156"/>
      <c r="JVQ17" s="156"/>
      <c r="JVR17" s="156"/>
      <c r="JVS17" s="156"/>
      <c r="JVT17" s="156"/>
      <c r="JVU17" s="156"/>
      <c r="JVV17" s="156"/>
      <c r="JVW17" s="156"/>
      <c r="JVX17" s="156"/>
      <c r="JVY17" s="156"/>
      <c r="JVZ17" s="156"/>
      <c r="JWA17" s="156"/>
      <c r="JWB17" s="156"/>
      <c r="JWC17" s="156"/>
      <c r="JWD17" s="156"/>
      <c r="JWE17" s="156"/>
      <c r="JWF17" s="156"/>
      <c r="JWG17" s="156"/>
      <c r="JWH17" s="156"/>
      <c r="JWI17" s="156"/>
      <c r="JWJ17" s="156"/>
      <c r="JWK17" s="156"/>
      <c r="JWL17" s="156"/>
      <c r="JWM17" s="156"/>
      <c r="JWN17" s="156"/>
      <c r="JWO17" s="156"/>
      <c r="JWP17" s="156"/>
      <c r="JWQ17" s="156"/>
      <c r="JWR17" s="156"/>
      <c r="JWS17" s="156"/>
      <c r="JWT17" s="156"/>
      <c r="JWU17" s="156"/>
      <c r="JWV17" s="156"/>
      <c r="JWW17" s="156"/>
      <c r="JWX17" s="156"/>
      <c r="JWY17" s="156"/>
      <c r="JWZ17" s="156"/>
      <c r="JXA17" s="156"/>
      <c r="JXB17" s="156"/>
      <c r="JXC17" s="156"/>
      <c r="JXD17" s="156"/>
      <c r="JXE17" s="156"/>
      <c r="JXF17" s="156"/>
      <c r="JXG17" s="156"/>
      <c r="JXH17" s="156"/>
      <c r="JXI17" s="156"/>
      <c r="JXJ17" s="156"/>
      <c r="JXK17" s="156"/>
      <c r="JXL17" s="156"/>
      <c r="JXM17" s="156"/>
      <c r="JXN17" s="156"/>
      <c r="JXO17" s="156"/>
      <c r="JXP17" s="156"/>
      <c r="JXQ17" s="156"/>
      <c r="JXR17" s="156"/>
      <c r="JXS17" s="156"/>
      <c r="JXT17" s="156"/>
      <c r="JXU17" s="156"/>
      <c r="JXV17" s="156"/>
      <c r="JXW17" s="156"/>
      <c r="JXX17" s="156"/>
      <c r="JXY17" s="156"/>
      <c r="JXZ17" s="156"/>
      <c r="JYA17" s="156"/>
      <c r="JYB17" s="156"/>
      <c r="JYC17" s="156"/>
      <c r="JYD17" s="156"/>
      <c r="JYE17" s="156"/>
      <c r="JYF17" s="156"/>
      <c r="JYG17" s="156"/>
      <c r="JYH17" s="156"/>
      <c r="JYI17" s="156"/>
      <c r="JYJ17" s="156"/>
      <c r="JYK17" s="156"/>
      <c r="JYL17" s="156"/>
      <c r="JYM17" s="156"/>
      <c r="JYN17" s="156"/>
      <c r="JYO17" s="156"/>
      <c r="JYP17" s="156"/>
      <c r="JYQ17" s="156"/>
      <c r="JYR17" s="156"/>
      <c r="JYS17" s="156"/>
      <c r="JYT17" s="156"/>
      <c r="JYU17" s="156"/>
      <c r="JYV17" s="156"/>
      <c r="JYW17" s="156"/>
      <c r="JYX17" s="156"/>
      <c r="JYY17" s="156"/>
      <c r="JYZ17" s="156"/>
      <c r="JZA17" s="156"/>
      <c r="JZB17" s="156"/>
      <c r="JZC17" s="156"/>
      <c r="JZD17" s="156"/>
      <c r="JZE17" s="156"/>
      <c r="JZF17" s="156"/>
      <c r="JZG17" s="156"/>
      <c r="JZH17" s="156"/>
      <c r="JZI17" s="156"/>
      <c r="JZJ17" s="156"/>
      <c r="JZK17" s="156"/>
      <c r="JZL17" s="156"/>
      <c r="JZM17" s="156"/>
      <c r="JZN17" s="156"/>
      <c r="JZO17" s="156"/>
      <c r="JZP17" s="156"/>
      <c r="JZQ17" s="156"/>
      <c r="JZR17" s="156"/>
      <c r="JZS17" s="156"/>
      <c r="JZT17" s="156"/>
      <c r="JZU17" s="156"/>
      <c r="JZV17" s="156"/>
      <c r="JZW17" s="156"/>
      <c r="JZX17" s="156"/>
      <c r="JZY17" s="156"/>
      <c r="JZZ17" s="156"/>
      <c r="KAA17" s="156"/>
      <c r="KAB17" s="156"/>
      <c r="KAC17" s="156"/>
      <c r="KAD17" s="156"/>
      <c r="KAE17" s="156"/>
      <c r="KAF17" s="156"/>
      <c r="KAG17" s="156"/>
      <c r="KAH17" s="156"/>
      <c r="KAI17" s="156"/>
      <c r="KAJ17" s="156"/>
      <c r="KAK17" s="156"/>
      <c r="KAL17" s="156"/>
      <c r="KAM17" s="156"/>
      <c r="KAN17" s="156"/>
      <c r="KAO17" s="156"/>
      <c r="KAP17" s="156"/>
      <c r="KAQ17" s="156"/>
      <c r="KAR17" s="156"/>
      <c r="KAS17" s="156"/>
      <c r="KAT17" s="156"/>
      <c r="KAU17" s="156"/>
      <c r="KAV17" s="156"/>
      <c r="KAW17" s="156"/>
      <c r="KAX17" s="156"/>
      <c r="KAY17" s="156"/>
      <c r="KAZ17" s="156"/>
      <c r="KBA17" s="156"/>
      <c r="KBB17" s="156"/>
      <c r="KBC17" s="156"/>
      <c r="KBD17" s="156"/>
      <c r="KBE17" s="156"/>
      <c r="KBF17" s="156"/>
      <c r="KBG17" s="156"/>
      <c r="KBH17" s="156"/>
      <c r="KBI17" s="156"/>
      <c r="KBJ17" s="156"/>
      <c r="KBK17" s="156"/>
      <c r="KBL17" s="156"/>
      <c r="KBM17" s="156"/>
      <c r="KBN17" s="156"/>
      <c r="KBO17" s="156"/>
      <c r="KBP17" s="156"/>
      <c r="KBQ17" s="156"/>
      <c r="KBR17" s="156"/>
      <c r="KBS17" s="156"/>
      <c r="KBT17" s="156"/>
      <c r="KBU17" s="156"/>
      <c r="KBV17" s="156"/>
      <c r="KBW17" s="156"/>
      <c r="KBX17" s="156"/>
      <c r="KBY17" s="156"/>
      <c r="KBZ17" s="156"/>
      <c r="KCA17" s="156"/>
      <c r="KCB17" s="156"/>
      <c r="KCC17" s="156"/>
      <c r="KCD17" s="156"/>
      <c r="KCE17" s="156"/>
      <c r="KCF17" s="156"/>
      <c r="KCG17" s="156"/>
      <c r="KCH17" s="156"/>
      <c r="KCI17" s="156"/>
      <c r="KCJ17" s="156"/>
      <c r="KCK17" s="156"/>
      <c r="KCL17" s="156"/>
      <c r="KCM17" s="156"/>
      <c r="KCN17" s="156"/>
      <c r="KCO17" s="156"/>
      <c r="KCP17" s="156"/>
      <c r="KCQ17" s="156"/>
      <c r="KCR17" s="156"/>
      <c r="KCS17" s="156"/>
      <c r="KCT17" s="156"/>
      <c r="KCU17" s="156"/>
      <c r="KCV17" s="156"/>
      <c r="KCW17" s="156"/>
      <c r="KCX17" s="156"/>
      <c r="KCY17" s="156"/>
      <c r="KCZ17" s="156"/>
      <c r="KDA17" s="156"/>
      <c r="KDB17" s="156"/>
      <c r="KDC17" s="156"/>
      <c r="KDD17" s="156"/>
      <c r="KDE17" s="156"/>
      <c r="KDF17" s="156"/>
      <c r="KDG17" s="156"/>
      <c r="KDH17" s="156"/>
      <c r="KDI17" s="156"/>
      <c r="KDJ17" s="156"/>
      <c r="KDK17" s="156"/>
      <c r="KDL17" s="156"/>
      <c r="KDM17" s="156"/>
      <c r="KDN17" s="156"/>
      <c r="KDO17" s="156"/>
      <c r="KDP17" s="156"/>
      <c r="KDQ17" s="156"/>
      <c r="KDR17" s="156"/>
      <c r="KDS17" s="156"/>
      <c r="KDT17" s="156"/>
      <c r="KDU17" s="156"/>
      <c r="KDV17" s="156"/>
      <c r="KDW17" s="156"/>
      <c r="KDX17" s="156"/>
      <c r="KDY17" s="156"/>
      <c r="KDZ17" s="156"/>
      <c r="KEA17" s="156"/>
      <c r="KEB17" s="156"/>
      <c r="KEC17" s="156"/>
      <c r="KED17" s="156"/>
      <c r="KEE17" s="156"/>
      <c r="KEF17" s="156"/>
      <c r="KEG17" s="156"/>
      <c r="KEH17" s="156"/>
      <c r="KEI17" s="156"/>
      <c r="KEJ17" s="156"/>
      <c r="KEK17" s="156"/>
      <c r="KEL17" s="156"/>
      <c r="KEM17" s="156"/>
      <c r="KEN17" s="156"/>
      <c r="KEO17" s="156"/>
      <c r="KEP17" s="156"/>
      <c r="KEQ17" s="156"/>
      <c r="KER17" s="156"/>
      <c r="KES17" s="156"/>
      <c r="KET17" s="156"/>
      <c r="KEU17" s="156"/>
      <c r="KEV17" s="156"/>
      <c r="KEW17" s="156"/>
      <c r="KEX17" s="156"/>
      <c r="KEY17" s="156"/>
      <c r="KEZ17" s="156"/>
      <c r="KFA17" s="156"/>
      <c r="KFB17" s="156"/>
      <c r="KFC17" s="156"/>
      <c r="KFD17" s="156"/>
      <c r="KFE17" s="156"/>
      <c r="KFF17" s="156"/>
      <c r="KFG17" s="156"/>
      <c r="KFH17" s="156"/>
      <c r="KFI17" s="156"/>
      <c r="KFJ17" s="156"/>
      <c r="KFK17" s="156"/>
      <c r="KFL17" s="156"/>
      <c r="KFM17" s="156"/>
      <c r="KFN17" s="156"/>
      <c r="KFO17" s="156"/>
      <c r="KFP17" s="156"/>
      <c r="KFQ17" s="156"/>
      <c r="KFR17" s="156"/>
      <c r="KFS17" s="156"/>
      <c r="KFT17" s="156"/>
      <c r="KFU17" s="156"/>
      <c r="KFV17" s="156"/>
      <c r="KFW17" s="156"/>
      <c r="KFX17" s="156"/>
      <c r="KFY17" s="156"/>
      <c r="KFZ17" s="156"/>
      <c r="KGA17" s="156"/>
      <c r="KGB17" s="156"/>
      <c r="KGC17" s="156"/>
      <c r="KGD17" s="156"/>
      <c r="KGE17" s="156"/>
      <c r="KGF17" s="156"/>
      <c r="KGG17" s="156"/>
      <c r="KGH17" s="156"/>
      <c r="KGI17" s="156"/>
      <c r="KGJ17" s="156"/>
      <c r="KGK17" s="156"/>
      <c r="KGL17" s="156"/>
      <c r="KGM17" s="156"/>
      <c r="KGN17" s="156"/>
      <c r="KGO17" s="156"/>
      <c r="KGP17" s="156"/>
      <c r="KGQ17" s="156"/>
      <c r="KGR17" s="156"/>
      <c r="KGS17" s="156"/>
      <c r="KGT17" s="156"/>
      <c r="KGU17" s="156"/>
      <c r="KGV17" s="156"/>
      <c r="KGW17" s="156"/>
      <c r="KGX17" s="156"/>
      <c r="KGY17" s="156"/>
      <c r="KGZ17" s="156"/>
      <c r="KHA17" s="156"/>
      <c r="KHB17" s="156"/>
      <c r="KHC17" s="156"/>
      <c r="KHD17" s="156"/>
      <c r="KHE17" s="156"/>
      <c r="KHF17" s="156"/>
      <c r="KHG17" s="156"/>
      <c r="KHH17" s="156"/>
      <c r="KHI17" s="156"/>
      <c r="KHJ17" s="156"/>
      <c r="KHK17" s="156"/>
      <c r="KHL17" s="156"/>
      <c r="KHM17" s="156"/>
      <c r="KHN17" s="156"/>
      <c r="KHO17" s="156"/>
      <c r="KHP17" s="156"/>
      <c r="KHQ17" s="156"/>
      <c r="KHR17" s="156"/>
      <c r="KHS17" s="156"/>
      <c r="KHT17" s="156"/>
      <c r="KHU17" s="156"/>
      <c r="KHV17" s="156"/>
      <c r="KHW17" s="156"/>
      <c r="KHX17" s="156"/>
      <c r="KHY17" s="156"/>
      <c r="KHZ17" s="156"/>
      <c r="KIA17" s="156"/>
      <c r="KIB17" s="156"/>
      <c r="KIC17" s="156"/>
      <c r="KID17" s="156"/>
      <c r="KIE17" s="156"/>
      <c r="KIF17" s="156"/>
      <c r="KIG17" s="156"/>
      <c r="KIH17" s="156"/>
      <c r="KII17" s="156"/>
      <c r="KIJ17" s="156"/>
      <c r="KIK17" s="156"/>
      <c r="KIL17" s="156"/>
      <c r="KIM17" s="156"/>
      <c r="KIN17" s="156"/>
      <c r="KIO17" s="156"/>
      <c r="KIP17" s="156"/>
      <c r="KIQ17" s="156"/>
      <c r="KIR17" s="156"/>
      <c r="KIS17" s="156"/>
      <c r="KIT17" s="156"/>
      <c r="KIU17" s="156"/>
      <c r="KIV17" s="156"/>
      <c r="KIW17" s="156"/>
      <c r="KIX17" s="156"/>
      <c r="KIY17" s="156"/>
      <c r="KIZ17" s="156"/>
      <c r="KJA17" s="156"/>
      <c r="KJB17" s="156"/>
      <c r="KJC17" s="156"/>
      <c r="KJD17" s="156"/>
      <c r="KJE17" s="156"/>
      <c r="KJF17" s="156"/>
      <c r="KJG17" s="156"/>
      <c r="KJH17" s="156"/>
      <c r="KJI17" s="156"/>
      <c r="KJJ17" s="156"/>
      <c r="KJK17" s="156"/>
      <c r="KJL17" s="156"/>
      <c r="KJM17" s="156"/>
      <c r="KJN17" s="156"/>
      <c r="KJO17" s="156"/>
      <c r="KJP17" s="156"/>
      <c r="KJQ17" s="156"/>
      <c r="KJR17" s="156"/>
      <c r="KJS17" s="156"/>
      <c r="KJT17" s="156"/>
      <c r="KJU17" s="156"/>
      <c r="KJV17" s="156"/>
      <c r="KJW17" s="156"/>
      <c r="KJX17" s="156"/>
      <c r="KJY17" s="156"/>
      <c r="KJZ17" s="156"/>
      <c r="KKA17" s="156"/>
      <c r="KKB17" s="156"/>
      <c r="KKC17" s="156"/>
      <c r="KKD17" s="156"/>
      <c r="KKE17" s="156"/>
      <c r="KKF17" s="156"/>
      <c r="KKG17" s="156"/>
      <c r="KKH17" s="156"/>
      <c r="KKI17" s="156"/>
      <c r="KKJ17" s="156"/>
      <c r="KKK17" s="156"/>
      <c r="KKL17" s="156"/>
      <c r="KKM17" s="156"/>
      <c r="KKN17" s="156"/>
      <c r="KKO17" s="156"/>
      <c r="KKP17" s="156"/>
      <c r="KKQ17" s="156"/>
      <c r="KKR17" s="156"/>
      <c r="KKS17" s="156"/>
      <c r="KKT17" s="156"/>
      <c r="KKU17" s="156"/>
      <c r="KKV17" s="156"/>
      <c r="KKW17" s="156"/>
      <c r="KKX17" s="156"/>
      <c r="KKY17" s="156"/>
      <c r="KKZ17" s="156"/>
      <c r="KLA17" s="156"/>
      <c r="KLB17" s="156"/>
      <c r="KLC17" s="156"/>
      <c r="KLD17" s="156"/>
      <c r="KLE17" s="156"/>
      <c r="KLF17" s="156"/>
      <c r="KLG17" s="156"/>
      <c r="KLH17" s="156"/>
      <c r="KLI17" s="156"/>
      <c r="KLJ17" s="156"/>
      <c r="KLK17" s="156"/>
      <c r="KLL17" s="156"/>
      <c r="KLM17" s="156"/>
      <c r="KLN17" s="156"/>
      <c r="KLO17" s="156"/>
      <c r="KLP17" s="156"/>
      <c r="KLQ17" s="156"/>
      <c r="KLR17" s="156"/>
      <c r="KLS17" s="156"/>
      <c r="KLT17" s="156"/>
      <c r="KLU17" s="156"/>
      <c r="KLV17" s="156"/>
      <c r="KLW17" s="156"/>
      <c r="KLX17" s="156"/>
      <c r="KLY17" s="156"/>
      <c r="KLZ17" s="156"/>
      <c r="KMA17" s="156"/>
      <c r="KMB17" s="156"/>
      <c r="KMC17" s="156"/>
      <c r="KMD17" s="156"/>
      <c r="KME17" s="156"/>
      <c r="KMF17" s="156"/>
      <c r="KMG17" s="156"/>
      <c r="KMH17" s="156"/>
      <c r="KMI17" s="156"/>
      <c r="KMJ17" s="156"/>
      <c r="KMK17" s="156"/>
      <c r="KML17" s="156"/>
      <c r="KMM17" s="156"/>
      <c r="KMN17" s="156"/>
      <c r="KMO17" s="156"/>
      <c r="KMP17" s="156"/>
      <c r="KMQ17" s="156"/>
      <c r="KMR17" s="156"/>
      <c r="KMS17" s="156"/>
      <c r="KMT17" s="156"/>
      <c r="KMU17" s="156"/>
      <c r="KMV17" s="156"/>
      <c r="KMW17" s="156"/>
      <c r="KMX17" s="156"/>
      <c r="KMY17" s="156"/>
      <c r="KMZ17" s="156"/>
      <c r="KNA17" s="156"/>
      <c r="KNB17" s="156"/>
      <c r="KNC17" s="156"/>
      <c r="KND17" s="156"/>
      <c r="KNE17" s="156"/>
      <c r="KNF17" s="156"/>
      <c r="KNG17" s="156"/>
      <c r="KNH17" s="156"/>
      <c r="KNI17" s="156"/>
      <c r="KNJ17" s="156"/>
      <c r="KNK17" s="156"/>
      <c r="KNL17" s="156"/>
      <c r="KNM17" s="156"/>
      <c r="KNN17" s="156"/>
      <c r="KNO17" s="156"/>
      <c r="KNP17" s="156"/>
      <c r="KNQ17" s="156"/>
      <c r="KNR17" s="156"/>
      <c r="KNS17" s="156"/>
      <c r="KNT17" s="156"/>
      <c r="KNU17" s="156"/>
      <c r="KNV17" s="156"/>
      <c r="KNW17" s="156"/>
      <c r="KNX17" s="156"/>
      <c r="KNY17" s="156"/>
      <c r="KNZ17" s="156"/>
      <c r="KOA17" s="156"/>
      <c r="KOB17" s="156"/>
      <c r="KOC17" s="156"/>
      <c r="KOD17" s="156"/>
      <c r="KOE17" s="156"/>
      <c r="KOF17" s="156"/>
      <c r="KOG17" s="156"/>
      <c r="KOH17" s="156"/>
      <c r="KOI17" s="156"/>
      <c r="KOJ17" s="156"/>
      <c r="KOK17" s="156"/>
      <c r="KOL17" s="156"/>
      <c r="KOM17" s="156"/>
      <c r="KON17" s="156"/>
      <c r="KOO17" s="156"/>
      <c r="KOP17" s="156"/>
      <c r="KOQ17" s="156"/>
      <c r="KOR17" s="156"/>
      <c r="KOS17" s="156"/>
      <c r="KOT17" s="156"/>
      <c r="KOU17" s="156"/>
      <c r="KOV17" s="156"/>
      <c r="KOW17" s="156"/>
      <c r="KOX17" s="156"/>
      <c r="KOY17" s="156"/>
      <c r="KOZ17" s="156"/>
      <c r="KPA17" s="156"/>
      <c r="KPB17" s="156"/>
      <c r="KPC17" s="156"/>
      <c r="KPD17" s="156"/>
      <c r="KPE17" s="156"/>
      <c r="KPF17" s="156"/>
      <c r="KPG17" s="156"/>
      <c r="KPH17" s="156"/>
      <c r="KPI17" s="156"/>
      <c r="KPJ17" s="156"/>
      <c r="KPK17" s="156"/>
      <c r="KPL17" s="156"/>
      <c r="KPM17" s="156"/>
      <c r="KPN17" s="156"/>
      <c r="KPO17" s="156"/>
      <c r="KPP17" s="156"/>
      <c r="KPQ17" s="156"/>
      <c r="KPR17" s="156"/>
      <c r="KPS17" s="156"/>
      <c r="KPT17" s="156"/>
      <c r="KPU17" s="156"/>
      <c r="KPV17" s="156"/>
      <c r="KPW17" s="156"/>
      <c r="KPX17" s="156"/>
      <c r="KPY17" s="156"/>
      <c r="KPZ17" s="156"/>
      <c r="KQA17" s="156"/>
      <c r="KQB17" s="156"/>
      <c r="KQC17" s="156"/>
      <c r="KQD17" s="156"/>
      <c r="KQE17" s="156"/>
      <c r="KQF17" s="156"/>
      <c r="KQG17" s="156"/>
      <c r="KQH17" s="156"/>
      <c r="KQI17" s="156"/>
      <c r="KQJ17" s="156"/>
      <c r="KQK17" s="156"/>
      <c r="KQL17" s="156"/>
      <c r="KQM17" s="156"/>
      <c r="KQN17" s="156"/>
      <c r="KQO17" s="156"/>
      <c r="KQP17" s="156"/>
      <c r="KQQ17" s="156"/>
      <c r="KQR17" s="156"/>
      <c r="KQS17" s="156"/>
      <c r="KQT17" s="156"/>
      <c r="KQU17" s="156"/>
      <c r="KQV17" s="156"/>
      <c r="KQW17" s="156"/>
      <c r="KQX17" s="156"/>
      <c r="KQY17" s="156"/>
      <c r="KQZ17" s="156"/>
      <c r="KRA17" s="156"/>
      <c r="KRB17" s="156"/>
      <c r="KRC17" s="156"/>
      <c r="KRD17" s="156"/>
      <c r="KRE17" s="156"/>
      <c r="KRF17" s="156"/>
      <c r="KRG17" s="156"/>
      <c r="KRH17" s="156"/>
      <c r="KRI17" s="156"/>
      <c r="KRJ17" s="156"/>
      <c r="KRK17" s="156"/>
      <c r="KRL17" s="156"/>
      <c r="KRM17" s="156"/>
      <c r="KRN17" s="156"/>
      <c r="KRO17" s="156"/>
      <c r="KRP17" s="156"/>
      <c r="KRQ17" s="156"/>
      <c r="KRR17" s="156"/>
      <c r="KRS17" s="156"/>
      <c r="KRT17" s="156"/>
      <c r="KRU17" s="156"/>
      <c r="KRV17" s="156"/>
      <c r="KRW17" s="156"/>
      <c r="KRX17" s="156"/>
      <c r="KRY17" s="156"/>
      <c r="KRZ17" s="156"/>
      <c r="KSA17" s="156"/>
      <c r="KSB17" s="156"/>
      <c r="KSC17" s="156"/>
      <c r="KSD17" s="156"/>
      <c r="KSE17" s="156"/>
      <c r="KSF17" s="156"/>
      <c r="KSG17" s="156"/>
      <c r="KSH17" s="156"/>
      <c r="KSI17" s="156"/>
      <c r="KSJ17" s="156"/>
      <c r="KSK17" s="156"/>
      <c r="KSL17" s="156"/>
      <c r="KSM17" s="156"/>
      <c r="KSN17" s="156"/>
      <c r="KSO17" s="156"/>
      <c r="KSP17" s="156"/>
      <c r="KSQ17" s="156"/>
      <c r="KSR17" s="156"/>
      <c r="KSS17" s="156"/>
      <c r="KST17" s="156"/>
      <c r="KSU17" s="156"/>
      <c r="KSV17" s="156"/>
      <c r="KSW17" s="156"/>
      <c r="KSX17" s="156"/>
      <c r="KSY17" s="156"/>
      <c r="KSZ17" s="156"/>
      <c r="KTA17" s="156"/>
      <c r="KTB17" s="156"/>
      <c r="KTC17" s="156"/>
      <c r="KTD17" s="156"/>
      <c r="KTE17" s="156"/>
      <c r="KTF17" s="156"/>
      <c r="KTG17" s="156"/>
      <c r="KTH17" s="156"/>
      <c r="KTI17" s="156"/>
      <c r="KTJ17" s="156"/>
      <c r="KTK17" s="156"/>
      <c r="KTL17" s="156"/>
      <c r="KTM17" s="156"/>
      <c r="KTN17" s="156"/>
      <c r="KTO17" s="156"/>
      <c r="KTP17" s="156"/>
      <c r="KTQ17" s="156"/>
      <c r="KTR17" s="156"/>
      <c r="KTS17" s="156"/>
      <c r="KTT17" s="156"/>
      <c r="KTU17" s="156"/>
      <c r="KTV17" s="156"/>
      <c r="KTW17" s="156"/>
      <c r="KTX17" s="156"/>
      <c r="KTY17" s="156"/>
      <c r="KTZ17" s="156"/>
      <c r="KUA17" s="156"/>
      <c r="KUB17" s="156"/>
      <c r="KUC17" s="156"/>
      <c r="KUD17" s="156"/>
      <c r="KUE17" s="156"/>
      <c r="KUF17" s="156"/>
      <c r="KUG17" s="156"/>
      <c r="KUH17" s="156"/>
      <c r="KUI17" s="156"/>
      <c r="KUJ17" s="156"/>
      <c r="KUK17" s="156"/>
      <c r="KUL17" s="156"/>
      <c r="KUM17" s="156"/>
      <c r="KUN17" s="156"/>
      <c r="KUO17" s="156"/>
      <c r="KUP17" s="156"/>
      <c r="KUQ17" s="156"/>
      <c r="KUR17" s="156"/>
      <c r="KUS17" s="156"/>
      <c r="KUT17" s="156"/>
      <c r="KUU17" s="156"/>
      <c r="KUV17" s="156"/>
      <c r="KUW17" s="156"/>
      <c r="KUX17" s="156"/>
      <c r="KUY17" s="156"/>
      <c r="KUZ17" s="156"/>
      <c r="KVA17" s="156"/>
      <c r="KVB17" s="156"/>
      <c r="KVC17" s="156"/>
      <c r="KVD17" s="156"/>
      <c r="KVE17" s="156"/>
      <c r="KVF17" s="156"/>
      <c r="KVG17" s="156"/>
      <c r="KVH17" s="156"/>
      <c r="KVI17" s="156"/>
      <c r="KVJ17" s="156"/>
      <c r="KVK17" s="156"/>
      <c r="KVL17" s="156"/>
      <c r="KVM17" s="156"/>
      <c r="KVN17" s="156"/>
      <c r="KVO17" s="156"/>
      <c r="KVP17" s="156"/>
      <c r="KVQ17" s="156"/>
      <c r="KVR17" s="156"/>
      <c r="KVS17" s="156"/>
      <c r="KVT17" s="156"/>
      <c r="KVU17" s="156"/>
      <c r="KVV17" s="156"/>
      <c r="KVW17" s="156"/>
      <c r="KVX17" s="156"/>
      <c r="KVY17" s="156"/>
      <c r="KVZ17" s="156"/>
      <c r="KWA17" s="156"/>
      <c r="KWB17" s="156"/>
      <c r="KWC17" s="156"/>
      <c r="KWD17" s="156"/>
      <c r="KWE17" s="156"/>
      <c r="KWF17" s="156"/>
      <c r="KWG17" s="156"/>
      <c r="KWH17" s="156"/>
      <c r="KWI17" s="156"/>
      <c r="KWJ17" s="156"/>
      <c r="KWK17" s="156"/>
      <c r="KWL17" s="156"/>
      <c r="KWM17" s="156"/>
      <c r="KWN17" s="156"/>
      <c r="KWO17" s="156"/>
      <c r="KWP17" s="156"/>
      <c r="KWQ17" s="156"/>
      <c r="KWR17" s="156"/>
      <c r="KWS17" s="156"/>
      <c r="KWT17" s="156"/>
      <c r="KWU17" s="156"/>
      <c r="KWV17" s="156"/>
      <c r="KWW17" s="156"/>
      <c r="KWX17" s="156"/>
      <c r="KWY17" s="156"/>
      <c r="KWZ17" s="156"/>
      <c r="KXA17" s="156"/>
      <c r="KXB17" s="156"/>
      <c r="KXC17" s="156"/>
      <c r="KXD17" s="156"/>
      <c r="KXE17" s="156"/>
      <c r="KXF17" s="156"/>
      <c r="KXG17" s="156"/>
      <c r="KXH17" s="156"/>
      <c r="KXI17" s="156"/>
      <c r="KXJ17" s="156"/>
      <c r="KXK17" s="156"/>
      <c r="KXL17" s="156"/>
      <c r="KXM17" s="156"/>
      <c r="KXN17" s="156"/>
      <c r="KXO17" s="156"/>
      <c r="KXP17" s="156"/>
      <c r="KXQ17" s="156"/>
      <c r="KXR17" s="156"/>
      <c r="KXS17" s="156"/>
      <c r="KXT17" s="156"/>
      <c r="KXU17" s="156"/>
      <c r="KXV17" s="156"/>
      <c r="KXW17" s="156"/>
      <c r="KXX17" s="156"/>
      <c r="KXY17" s="156"/>
      <c r="KXZ17" s="156"/>
      <c r="KYA17" s="156"/>
      <c r="KYB17" s="156"/>
      <c r="KYC17" s="156"/>
      <c r="KYD17" s="156"/>
      <c r="KYE17" s="156"/>
      <c r="KYF17" s="156"/>
      <c r="KYG17" s="156"/>
      <c r="KYH17" s="156"/>
      <c r="KYI17" s="156"/>
      <c r="KYJ17" s="156"/>
      <c r="KYK17" s="156"/>
      <c r="KYL17" s="156"/>
      <c r="KYM17" s="156"/>
      <c r="KYN17" s="156"/>
      <c r="KYO17" s="156"/>
      <c r="KYP17" s="156"/>
      <c r="KYQ17" s="156"/>
      <c r="KYR17" s="156"/>
      <c r="KYS17" s="156"/>
      <c r="KYT17" s="156"/>
      <c r="KYU17" s="156"/>
      <c r="KYV17" s="156"/>
      <c r="KYW17" s="156"/>
      <c r="KYX17" s="156"/>
      <c r="KYY17" s="156"/>
      <c r="KYZ17" s="156"/>
      <c r="KZA17" s="156"/>
      <c r="KZB17" s="156"/>
      <c r="KZC17" s="156"/>
      <c r="KZD17" s="156"/>
      <c r="KZE17" s="156"/>
      <c r="KZF17" s="156"/>
      <c r="KZG17" s="156"/>
      <c r="KZH17" s="156"/>
      <c r="KZI17" s="156"/>
      <c r="KZJ17" s="156"/>
      <c r="KZK17" s="156"/>
      <c r="KZL17" s="156"/>
      <c r="KZM17" s="156"/>
      <c r="KZN17" s="156"/>
      <c r="KZO17" s="156"/>
      <c r="KZP17" s="156"/>
      <c r="KZQ17" s="156"/>
      <c r="KZR17" s="156"/>
      <c r="KZS17" s="156"/>
      <c r="KZT17" s="156"/>
      <c r="KZU17" s="156"/>
      <c r="KZV17" s="156"/>
      <c r="KZW17" s="156"/>
      <c r="KZX17" s="156"/>
      <c r="KZY17" s="156"/>
      <c r="KZZ17" s="156"/>
      <c r="LAA17" s="156"/>
      <c r="LAB17" s="156"/>
      <c r="LAC17" s="156"/>
      <c r="LAD17" s="156"/>
      <c r="LAE17" s="156"/>
      <c r="LAF17" s="156"/>
      <c r="LAG17" s="156"/>
      <c r="LAH17" s="156"/>
      <c r="LAI17" s="156"/>
      <c r="LAJ17" s="156"/>
      <c r="LAK17" s="156"/>
      <c r="LAL17" s="156"/>
      <c r="LAM17" s="156"/>
      <c r="LAN17" s="156"/>
      <c r="LAO17" s="156"/>
      <c r="LAP17" s="156"/>
      <c r="LAQ17" s="156"/>
      <c r="LAR17" s="156"/>
      <c r="LAS17" s="156"/>
      <c r="LAT17" s="156"/>
      <c r="LAU17" s="156"/>
      <c r="LAV17" s="156"/>
      <c r="LAW17" s="156"/>
      <c r="LAX17" s="156"/>
      <c r="LAY17" s="156"/>
      <c r="LAZ17" s="156"/>
      <c r="LBA17" s="156"/>
      <c r="LBB17" s="156"/>
      <c r="LBC17" s="156"/>
      <c r="LBD17" s="156"/>
      <c r="LBE17" s="156"/>
      <c r="LBF17" s="156"/>
      <c r="LBG17" s="156"/>
      <c r="LBH17" s="156"/>
      <c r="LBI17" s="156"/>
      <c r="LBJ17" s="156"/>
      <c r="LBK17" s="156"/>
      <c r="LBL17" s="156"/>
      <c r="LBM17" s="156"/>
      <c r="LBN17" s="156"/>
      <c r="LBO17" s="156"/>
      <c r="LBP17" s="156"/>
      <c r="LBQ17" s="156"/>
      <c r="LBR17" s="156"/>
      <c r="LBS17" s="156"/>
      <c r="LBT17" s="156"/>
      <c r="LBU17" s="156"/>
      <c r="LBV17" s="156"/>
      <c r="LBW17" s="156"/>
      <c r="LBX17" s="156"/>
      <c r="LBY17" s="156"/>
      <c r="LBZ17" s="156"/>
      <c r="LCA17" s="156"/>
      <c r="LCB17" s="156"/>
      <c r="LCC17" s="156"/>
      <c r="LCD17" s="156"/>
      <c r="LCE17" s="156"/>
      <c r="LCF17" s="156"/>
      <c r="LCG17" s="156"/>
      <c r="LCH17" s="156"/>
      <c r="LCI17" s="156"/>
      <c r="LCJ17" s="156"/>
      <c r="LCK17" s="156"/>
      <c r="LCL17" s="156"/>
      <c r="LCM17" s="156"/>
      <c r="LCN17" s="156"/>
      <c r="LCO17" s="156"/>
      <c r="LCP17" s="156"/>
      <c r="LCQ17" s="156"/>
      <c r="LCR17" s="156"/>
      <c r="LCS17" s="156"/>
      <c r="LCT17" s="156"/>
      <c r="LCU17" s="156"/>
      <c r="LCV17" s="156"/>
      <c r="LCW17" s="156"/>
      <c r="LCX17" s="156"/>
      <c r="LCY17" s="156"/>
      <c r="LCZ17" s="156"/>
      <c r="LDA17" s="156"/>
      <c r="LDB17" s="156"/>
      <c r="LDC17" s="156"/>
      <c r="LDD17" s="156"/>
      <c r="LDE17" s="156"/>
      <c r="LDF17" s="156"/>
      <c r="LDG17" s="156"/>
      <c r="LDH17" s="156"/>
      <c r="LDI17" s="156"/>
      <c r="LDJ17" s="156"/>
      <c r="LDK17" s="156"/>
      <c r="LDL17" s="156"/>
      <c r="LDM17" s="156"/>
      <c r="LDN17" s="156"/>
      <c r="LDO17" s="156"/>
      <c r="LDP17" s="156"/>
      <c r="LDQ17" s="156"/>
      <c r="LDR17" s="156"/>
      <c r="LDS17" s="156"/>
      <c r="LDT17" s="156"/>
      <c r="LDU17" s="156"/>
      <c r="LDV17" s="156"/>
      <c r="LDW17" s="156"/>
      <c r="LDX17" s="156"/>
      <c r="LDY17" s="156"/>
      <c r="LDZ17" s="156"/>
      <c r="LEA17" s="156"/>
      <c r="LEB17" s="156"/>
      <c r="LEC17" s="156"/>
      <c r="LED17" s="156"/>
      <c r="LEE17" s="156"/>
      <c r="LEF17" s="156"/>
      <c r="LEG17" s="156"/>
      <c r="LEH17" s="156"/>
      <c r="LEI17" s="156"/>
      <c r="LEJ17" s="156"/>
      <c r="LEK17" s="156"/>
      <c r="LEL17" s="156"/>
      <c r="LEM17" s="156"/>
      <c r="LEN17" s="156"/>
      <c r="LEO17" s="156"/>
      <c r="LEP17" s="156"/>
      <c r="LEQ17" s="156"/>
      <c r="LER17" s="156"/>
      <c r="LES17" s="156"/>
      <c r="LET17" s="156"/>
      <c r="LEU17" s="156"/>
      <c r="LEV17" s="156"/>
      <c r="LEW17" s="156"/>
      <c r="LEX17" s="156"/>
      <c r="LEY17" s="156"/>
      <c r="LEZ17" s="156"/>
      <c r="LFA17" s="156"/>
      <c r="LFB17" s="156"/>
      <c r="LFC17" s="156"/>
      <c r="LFD17" s="156"/>
      <c r="LFE17" s="156"/>
      <c r="LFF17" s="156"/>
      <c r="LFG17" s="156"/>
      <c r="LFH17" s="156"/>
      <c r="LFI17" s="156"/>
      <c r="LFJ17" s="156"/>
      <c r="LFK17" s="156"/>
      <c r="LFL17" s="156"/>
      <c r="LFM17" s="156"/>
      <c r="LFN17" s="156"/>
      <c r="LFO17" s="156"/>
      <c r="LFP17" s="156"/>
      <c r="LFQ17" s="156"/>
      <c r="LFR17" s="156"/>
      <c r="LFS17" s="156"/>
      <c r="LFT17" s="156"/>
      <c r="LFU17" s="156"/>
      <c r="LFV17" s="156"/>
      <c r="LFW17" s="156"/>
      <c r="LFX17" s="156"/>
      <c r="LFY17" s="156"/>
      <c r="LFZ17" s="156"/>
      <c r="LGA17" s="156"/>
      <c r="LGB17" s="156"/>
      <c r="LGC17" s="156"/>
      <c r="LGD17" s="156"/>
      <c r="LGE17" s="156"/>
      <c r="LGF17" s="156"/>
      <c r="LGG17" s="156"/>
      <c r="LGH17" s="156"/>
      <c r="LGI17" s="156"/>
      <c r="LGJ17" s="156"/>
      <c r="LGK17" s="156"/>
      <c r="LGL17" s="156"/>
      <c r="LGM17" s="156"/>
      <c r="LGN17" s="156"/>
      <c r="LGO17" s="156"/>
      <c r="LGP17" s="156"/>
      <c r="LGQ17" s="156"/>
      <c r="LGR17" s="156"/>
      <c r="LGS17" s="156"/>
      <c r="LGT17" s="156"/>
      <c r="LGU17" s="156"/>
      <c r="LGV17" s="156"/>
      <c r="LGW17" s="156"/>
      <c r="LGX17" s="156"/>
      <c r="LGY17" s="156"/>
      <c r="LGZ17" s="156"/>
      <c r="LHA17" s="156"/>
      <c r="LHB17" s="156"/>
      <c r="LHC17" s="156"/>
      <c r="LHD17" s="156"/>
      <c r="LHE17" s="156"/>
      <c r="LHF17" s="156"/>
      <c r="LHG17" s="156"/>
      <c r="LHH17" s="156"/>
      <c r="LHI17" s="156"/>
      <c r="LHJ17" s="156"/>
      <c r="LHK17" s="156"/>
      <c r="LHL17" s="156"/>
      <c r="LHM17" s="156"/>
      <c r="LHN17" s="156"/>
      <c r="LHO17" s="156"/>
      <c r="LHP17" s="156"/>
      <c r="LHQ17" s="156"/>
      <c r="LHR17" s="156"/>
      <c r="LHS17" s="156"/>
      <c r="LHT17" s="156"/>
      <c r="LHU17" s="156"/>
      <c r="LHV17" s="156"/>
      <c r="LHW17" s="156"/>
      <c r="LHX17" s="156"/>
      <c r="LHY17" s="156"/>
      <c r="LHZ17" s="156"/>
      <c r="LIA17" s="156"/>
      <c r="LIB17" s="156"/>
      <c r="LIC17" s="156"/>
      <c r="LID17" s="156"/>
      <c r="LIE17" s="156"/>
      <c r="LIF17" s="156"/>
      <c r="LIG17" s="156"/>
      <c r="LIH17" s="156"/>
      <c r="LII17" s="156"/>
      <c r="LIJ17" s="156"/>
      <c r="LIK17" s="156"/>
      <c r="LIL17" s="156"/>
      <c r="LIM17" s="156"/>
      <c r="LIN17" s="156"/>
      <c r="LIO17" s="156"/>
      <c r="LIP17" s="156"/>
      <c r="LIQ17" s="156"/>
      <c r="LIR17" s="156"/>
      <c r="LIS17" s="156"/>
      <c r="LIT17" s="156"/>
      <c r="LIU17" s="156"/>
      <c r="LIV17" s="156"/>
      <c r="LIW17" s="156"/>
      <c r="LIX17" s="156"/>
      <c r="LIY17" s="156"/>
      <c r="LIZ17" s="156"/>
      <c r="LJA17" s="156"/>
      <c r="LJB17" s="156"/>
      <c r="LJC17" s="156"/>
      <c r="LJD17" s="156"/>
      <c r="LJE17" s="156"/>
      <c r="LJF17" s="156"/>
      <c r="LJG17" s="156"/>
      <c r="LJH17" s="156"/>
      <c r="LJI17" s="156"/>
      <c r="LJJ17" s="156"/>
      <c r="LJK17" s="156"/>
      <c r="LJL17" s="156"/>
      <c r="LJM17" s="156"/>
      <c r="LJN17" s="156"/>
      <c r="LJO17" s="156"/>
      <c r="LJP17" s="156"/>
      <c r="LJQ17" s="156"/>
      <c r="LJR17" s="156"/>
      <c r="LJS17" s="156"/>
      <c r="LJT17" s="156"/>
      <c r="LJU17" s="156"/>
      <c r="LJV17" s="156"/>
      <c r="LJW17" s="156"/>
      <c r="LJX17" s="156"/>
      <c r="LJY17" s="156"/>
      <c r="LJZ17" s="156"/>
      <c r="LKA17" s="156"/>
      <c r="LKB17" s="156"/>
      <c r="LKC17" s="156"/>
      <c r="LKD17" s="156"/>
      <c r="LKE17" s="156"/>
      <c r="LKF17" s="156"/>
      <c r="LKG17" s="156"/>
      <c r="LKH17" s="156"/>
      <c r="LKI17" s="156"/>
      <c r="LKJ17" s="156"/>
      <c r="LKK17" s="156"/>
      <c r="LKL17" s="156"/>
      <c r="LKM17" s="156"/>
      <c r="LKN17" s="156"/>
      <c r="LKO17" s="156"/>
      <c r="LKP17" s="156"/>
      <c r="LKQ17" s="156"/>
      <c r="LKR17" s="156"/>
      <c r="LKS17" s="156"/>
      <c r="LKT17" s="156"/>
      <c r="LKU17" s="156"/>
      <c r="LKV17" s="156"/>
      <c r="LKW17" s="156"/>
      <c r="LKX17" s="156"/>
      <c r="LKY17" s="156"/>
      <c r="LKZ17" s="156"/>
      <c r="LLA17" s="156"/>
      <c r="LLB17" s="156"/>
      <c r="LLC17" s="156"/>
      <c r="LLD17" s="156"/>
      <c r="LLE17" s="156"/>
      <c r="LLF17" s="156"/>
      <c r="LLG17" s="156"/>
      <c r="LLH17" s="156"/>
      <c r="LLI17" s="156"/>
      <c r="LLJ17" s="156"/>
      <c r="LLK17" s="156"/>
      <c r="LLL17" s="156"/>
      <c r="LLM17" s="156"/>
      <c r="LLN17" s="156"/>
      <c r="LLO17" s="156"/>
      <c r="LLP17" s="156"/>
      <c r="LLQ17" s="156"/>
      <c r="LLR17" s="156"/>
      <c r="LLS17" s="156"/>
      <c r="LLT17" s="156"/>
      <c r="LLU17" s="156"/>
      <c r="LLV17" s="156"/>
      <c r="LLW17" s="156"/>
      <c r="LLX17" s="156"/>
      <c r="LLY17" s="156"/>
      <c r="LLZ17" s="156"/>
      <c r="LMA17" s="156"/>
      <c r="LMB17" s="156"/>
      <c r="LMC17" s="156"/>
      <c r="LMD17" s="156"/>
      <c r="LME17" s="156"/>
      <c r="LMF17" s="156"/>
      <c r="LMG17" s="156"/>
      <c r="LMH17" s="156"/>
      <c r="LMI17" s="156"/>
      <c r="LMJ17" s="156"/>
      <c r="LMK17" s="156"/>
      <c r="LML17" s="156"/>
      <c r="LMM17" s="156"/>
      <c r="LMN17" s="156"/>
      <c r="LMO17" s="156"/>
      <c r="LMP17" s="156"/>
      <c r="LMQ17" s="156"/>
      <c r="LMR17" s="156"/>
      <c r="LMS17" s="156"/>
      <c r="LMT17" s="156"/>
      <c r="LMU17" s="156"/>
      <c r="LMV17" s="156"/>
      <c r="LMW17" s="156"/>
      <c r="LMX17" s="156"/>
      <c r="LMY17" s="156"/>
      <c r="LMZ17" s="156"/>
      <c r="LNA17" s="156"/>
      <c r="LNB17" s="156"/>
      <c r="LNC17" s="156"/>
      <c r="LND17" s="156"/>
      <c r="LNE17" s="156"/>
      <c r="LNF17" s="156"/>
      <c r="LNG17" s="156"/>
      <c r="LNH17" s="156"/>
      <c r="LNI17" s="156"/>
      <c r="LNJ17" s="156"/>
      <c r="LNK17" s="156"/>
      <c r="LNL17" s="156"/>
      <c r="LNM17" s="156"/>
      <c r="LNN17" s="156"/>
      <c r="LNO17" s="156"/>
      <c r="LNP17" s="156"/>
      <c r="LNQ17" s="156"/>
      <c r="LNR17" s="156"/>
      <c r="LNS17" s="156"/>
      <c r="LNT17" s="156"/>
      <c r="LNU17" s="156"/>
      <c r="LNV17" s="156"/>
      <c r="LNW17" s="156"/>
      <c r="LNX17" s="156"/>
      <c r="LNY17" s="156"/>
      <c r="LNZ17" s="156"/>
      <c r="LOA17" s="156"/>
      <c r="LOB17" s="156"/>
      <c r="LOC17" s="156"/>
      <c r="LOD17" s="156"/>
      <c r="LOE17" s="156"/>
      <c r="LOF17" s="156"/>
      <c r="LOG17" s="156"/>
      <c r="LOH17" s="156"/>
      <c r="LOI17" s="156"/>
      <c r="LOJ17" s="156"/>
      <c r="LOK17" s="156"/>
      <c r="LOL17" s="156"/>
      <c r="LOM17" s="156"/>
      <c r="LON17" s="156"/>
      <c r="LOO17" s="156"/>
      <c r="LOP17" s="156"/>
      <c r="LOQ17" s="156"/>
      <c r="LOR17" s="156"/>
      <c r="LOS17" s="156"/>
      <c r="LOT17" s="156"/>
      <c r="LOU17" s="156"/>
      <c r="LOV17" s="156"/>
      <c r="LOW17" s="156"/>
      <c r="LOX17" s="156"/>
      <c r="LOY17" s="156"/>
      <c r="LOZ17" s="156"/>
      <c r="LPA17" s="156"/>
      <c r="LPB17" s="156"/>
      <c r="LPC17" s="156"/>
      <c r="LPD17" s="156"/>
      <c r="LPE17" s="156"/>
      <c r="LPF17" s="156"/>
      <c r="LPG17" s="156"/>
      <c r="LPH17" s="156"/>
      <c r="LPI17" s="156"/>
      <c r="LPJ17" s="156"/>
      <c r="LPK17" s="156"/>
      <c r="LPL17" s="156"/>
      <c r="LPM17" s="156"/>
      <c r="LPN17" s="156"/>
      <c r="LPO17" s="156"/>
      <c r="LPP17" s="156"/>
      <c r="LPQ17" s="156"/>
      <c r="LPR17" s="156"/>
      <c r="LPS17" s="156"/>
      <c r="LPT17" s="156"/>
      <c r="LPU17" s="156"/>
      <c r="LPV17" s="156"/>
      <c r="LPW17" s="156"/>
      <c r="LPX17" s="156"/>
      <c r="LPY17" s="156"/>
      <c r="LPZ17" s="156"/>
      <c r="LQA17" s="156"/>
      <c r="LQB17" s="156"/>
      <c r="LQC17" s="156"/>
      <c r="LQD17" s="156"/>
      <c r="LQE17" s="156"/>
      <c r="LQF17" s="156"/>
      <c r="LQG17" s="156"/>
      <c r="LQH17" s="156"/>
      <c r="LQI17" s="156"/>
      <c r="LQJ17" s="156"/>
      <c r="LQK17" s="156"/>
      <c r="LQL17" s="156"/>
      <c r="LQM17" s="156"/>
      <c r="LQN17" s="156"/>
      <c r="LQO17" s="156"/>
      <c r="LQP17" s="156"/>
      <c r="LQQ17" s="156"/>
      <c r="LQR17" s="156"/>
      <c r="LQS17" s="156"/>
      <c r="LQT17" s="156"/>
      <c r="LQU17" s="156"/>
      <c r="LQV17" s="156"/>
      <c r="LQW17" s="156"/>
      <c r="LQX17" s="156"/>
      <c r="LQY17" s="156"/>
      <c r="LQZ17" s="156"/>
      <c r="LRA17" s="156"/>
      <c r="LRB17" s="156"/>
      <c r="LRC17" s="156"/>
      <c r="LRD17" s="156"/>
      <c r="LRE17" s="156"/>
      <c r="LRF17" s="156"/>
      <c r="LRG17" s="156"/>
      <c r="LRH17" s="156"/>
      <c r="LRI17" s="156"/>
      <c r="LRJ17" s="156"/>
      <c r="LRK17" s="156"/>
      <c r="LRL17" s="156"/>
      <c r="LRM17" s="156"/>
      <c r="LRN17" s="156"/>
      <c r="LRO17" s="156"/>
      <c r="LRP17" s="156"/>
      <c r="LRQ17" s="156"/>
      <c r="LRR17" s="156"/>
      <c r="LRS17" s="156"/>
      <c r="LRT17" s="156"/>
      <c r="LRU17" s="156"/>
      <c r="LRV17" s="156"/>
      <c r="LRW17" s="156"/>
      <c r="LRX17" s="156"/>
      <c r="LRY17" s="156"/>
      <c r="LRZ17" s="156"/>
      <c r="LSA17" s="156"/>
      <c r="LSB17" s="156"/>
      <c r="LSC17" s="156"/>
      <c r="LSD17" s="156"/>
      <c r="LSE17" s="156"/>
      <c r="LSF17" s="156"/>
      <c r="LSG17" s="156"/>
      <c r="LSH17" s="156"/>
      <c r="LSI17" s="156"/>
      <c r="LSJ17" s="156"/>
      <c r="LSK17" s="156"/>
      <c r="LSL17" s="156"/>
      <c r="LSM17" s="156"/>
      <c r="LSN17" s="156"/>
      <c r="LSO17" s="156"/>
      <c r="LSP17" s="156"/>
      <c r="LSQ17" s="156"/>
      <c r="LSR17" s="156"/>
      <c r="LSS17" s="156"/>
      <c r="LST17" s="156"/>
      <c r="LSU17" s="156"/>
      <c r="LSV17" s="156"/>
      <c r="LSW17" s="156"/>
      <c r="LSX17" s="156"/>
      <c r="LSY17" s="156"/>
      <c r="LSZ17" s="156"/>
      <c r="LTA17" s="156"/>
      <c r="LTB17" s="156"/>
      <c r="LTC17" s="156"/>
      <c r="LTD17" s="156"/>
      <c r="LTE17" s="156"/>
      <c r="LTF17" s="156"/>
      <c r="LTG17" s="156"/>
      <c r="LTH17" s="156"/>
      <c r="LTI17" s="156"/>
      <c r="LTJ17" s="156"/>
      <c r="LTK17" s="156"/>
      <c r="LTL17" s="156"/>
      <c r="LTM17" s="156"/>
      <c r="LTN17" s="156"/>
      <c r="LTO17" s="156"/>
      <c r="LTP17" s="156"/>
      <c r="LTQ17" s="156"/>
      <c r="LTR17" s="156"/>
      <c r="LTS17" s="156"/>
      <c r="LTT17" s="156"/>
      <c r="LTU17" s="156"/>
      <c r="LTV17" s="156"/>
      <c r="LTW17" s="156"/>
      <c r="LTX17" s="156"/>
      <c r="LTY17" s="156"/>
      <c r="LTZ17" s="156"/>
      <c r="LUA17" s="156"/>
      <c r="LUB17" s="156"/>
      <c r="LUC17" s="156"/>
      <c r="LUD17" s="156"/>
      <c r="LUE17" s="156"/>
      <c r="LUF17" s="156"/>
      <c r="LUG17" s="156"/>
      <c r="LUH17" s="156"/>
      <c r="LUI17" s="156"/>
      <c r="LUJ17" s="156"/>
      <c r="LUK17" s="156"/>
      <c r="LUL17" s="156"/>
      <c r="LUM17" s="156"/>
      <c r="LUN17" s="156"/>
      <c r="LUO17" s="156"/>
      <c r="LUP17" s="156"/>
      <c r="LUQ17" s="156"/>
      <c r="LUR17" s="156"/>
      <c r="LUS17" s="156"/>
      <c r="LUT17" s="156"/>
      <c r="LUU17" s="156"/>
      <c r="LUV17" s="156"/>
      <c r="LUW17" s="156"/>
      <c r="LUX17" s="156"/>
      <c r="LUY17" s="156"/>
      <c r="LUZ17" s="156"/>
      <c r="LVA17" s="156"/>
      <c r="LVB17" s="156"/>
      <c r="LVC17" s="156"/>
      <c r="LVD17" s="156"/>
      <c r="LVE17" s="156"/>
      <c r="LVF17" s="156"/>
      <c r="LVG17" s="156"/>
      <c r="LVH17" s="156"/>
      <c r="LVI17" s="156"/>
      <c r="LVJ17" s="156"/>
      <c r="LVK17" s="156"/>
      <c r="LVL17" s="156"/>
      <c r="LVM17" s="156"/>
      <c r="LVN17" s="156"/>
      <c r="LVO17" s="156"/>
      <c r="LVP17" s="156"/>
      <c r="LVQ17" s="156"/>
      <c r="LVR17" s="156"/>
      <c r="LVS17" s="156"/>
      <c r="LVT17" s="156"/>
      <c r="LVU17" s="156"/>
      <c r="LVV17" s="156"/>
      <c r="LVW17" s="156"/>
      <c r="LVX17" s="156"/>
      <c r="LVY17" s="156"/>
      <c r="LVZ17" s="156"/>
      <c r="LWA17" s="156"/>
      <c r="LWB17" s="156"/>
      <c r="LWC17" s="156"/>
      <c r="LWD17" s="156"/>
      <c r="LWE17" s="156"/>
      <c r="LWF17" s="156"/>
      <c r="LWG17" s="156"/>
      <c r="LWH17" s="156"/>
      <c r="LWI17" s="156"/>
      <c r="LWJ17" s="156"/>
      <c r="LWK17" s="156"/>
      <c r="LWL17" s="156"/>
      <c r="LWM17" s="156"/>
      <c r="LWN17" s="156"/>
      <c r="LWO17" s="156"/>
      <c r="LWP17" s="156"/>
      <c r="LWQ17" s="156"/>
      <c r="LWR17" s="156"/>
      <c r="LWS17" s="156"/>
      <c r="LWT17" s="156"/>
      <c r="LWU17" s="156"/>
      <c r="LWV17" s="156"/>
      <c r="LWW17" s="156"/>
      <c r="LWX17" s="156"/>
      <c r="LWY17" s="156"/>
      <c r="LWZ17" s="156"/>
      <c r="LXA17" s="156"/>
      <c r="LXB17" s="156"/>
      <c r="LXC17" s="156"/>
      <c r="LXD17" s="156"/>
      <c r="LXE17" s="156"/>
      <c r="LXF17" s="156"/>
      <c r="LXG17" s="156"/>
      <c r="LXH17" s="156"/>
      <c r="LXI17" s="156"/>
      <c r="LXJ17" s="156"/>
      <c r="LXK17" s="156"/>
      <c r="LXL17" s="156"/>
      <c r="LXM17" s="156"/>
      <c r="LXN17" s="156"/>
      <c r="LXO17" s="156"/>
      <c r="LXP17" s="156"/>
      <c r="LXQ17" s="156"/>
      <c r="LXR17" s="156"/>
      <c r="LXS17" s="156"/>
      <c r="LXT17" s="156"/>
      <c r="LXU17" s="156"/>
      <c r="LXV17" s="156"/>
      <c r="LXW17" s="156"/>
      <c r="LXX17" s="156"/>
      <c r="LXY17" s="156"/>
      <c r="LXZ17" s="156"/>
      <c r="LYA17" s="156"/>
      <c r="LYB17" s="156"/>
      <c r="LYC17" s="156"/>
      <c r="LYD17" s="156"/>
      <c r="LYE17" s="156"/>
      <c r="LYF17" s="156"/>
      <c r="LYG17" s="156"/>
      <c r="LYH17" s="156"/>
      <c r="LYI17" s="156"/>
      <c r="LYJ17" s="156"/>
      <c r="LYK17" s="156"/>
      <c r="LYL17" s="156"/>
      <c r="LYM17" s="156"/>
      <c r="LYN17" s="156"/>
      <c r="LYO17" s="156"/>
      <c r="LYP17" s="156"/>
      <c r="LYQ17" s="156"/>
      <c r="LYR17" s="156"/>
      <c r="LYS17" s="156"/>
      <c r="LYT17" s="156"/>
      <c r="LYU17" s="156"/>
      <c r="LYV17" s="156"/>
      <c r="LYW17" s="156"/>
      <c r="LYX17" s="156"/>
      <c r="LYY17" s="156"/>
      <c r="LYZ17" s="156"/>
      <c r="LZA17" s="156"/>
      <c r="LZB17" s="156"/>
      <c r="LZC17" s="156"/>
      <c r="LZD17" s="156"/>
      <c r="LZE17" s="156"/>
      <c r="LZF17" s="156"/>
      <c r="LZG17" s="156"/>
      <c r="LZH17" s="156"/>
      <c r="LZI17" s="156"/>
      <c r="LZJ17" s="156"/>
      <c r="LZK17" s="156"/>
      <c r="LZL17" s="156"/>
      <c r="LZM17" s="156"/>
      <c r="LZN17" s="156"/>
      <c r="LZO17" s="156"/>
      <c r="LZP17" s="156"/>
      <c r="LZQ17" s="156"/>
      <c r="LZR17" s="156"/>
      <c r="LZS17" s="156"/>
      <c r="LZT17" s="156"/>
      <c r="LZU17" s="156"/>
      <c r="LZV17" s="156"/>
      <c r="LZW17" s="156"/>
      <c r="LZX17" s="156"/>
      <c r="LZY17" s="156"/>
      <c r="LZZ17" s="156"/>
      <c r="MAA17" s="156"/>
      <c r="MAB17" s="156"/>
      <c r="MAC17" s="156"/>
      <c r="MAD17" s="156"/>
      <c r="MAE17" s="156"/>
      <c r="MAF17" s="156"/>
      <c r="MAG17" s="156"/>
      <c r="MAH17" s="156"/>
      <c r="MAI17" s="156"/>
      <c r="MAJ17" s="156"/>
      <c r="MAK17" s="156"/>
      <c r="MAL17" s="156"/>
      <c r="MAM17" s="156"/>
      <c r="MAN17" s="156"/>
      <c r="MAO17" s="156"/>
      <c r="MAP17" s="156"/>
      <c r="MAQ17" s="156"/>
      <c r="MAR17" s="156"/>
      <c r="MAS17" s="156"/>
      <c r="MAT17" s="156"/>
      <c r="MAU17" s="156"/>
      <c r="MAV17" s="156"/>
      <c r="MAW17" s="156"/>
      <c r="MAX17" s="156"/>
      <c r="MAY17" s="156"/>
      <c r="MAZ17" s="156"/>
      <c r="MBA17" s="156"/>
      <c r="MBB17" s="156"/>
      <c r="MBC17" s="156"/>
      <c r="MBD17" s="156"/>
      <c r="MBE17" s="156"/>
      <c r="MBF17" s="156"/>
      <c r="MBG17" s="156"/>
      <c r="MBH17" s="156"/>
      <c r="MBI17" s="156"/>
      <c r="MBJ17" s="156"/>
      <c r="MBK17" s="156"/>
      <c r="MBL17" s="156"/>
      <c r="MBM17" s="156"/>
      <c r="MBN17" s="156"/>
      <c r="MBO17" s="156"/>
      <c r="MBP17" s="156"/>
      <c r="MBQ17" s="156"/>
      <c r="MBR17" s="156"/>
      <c r="MBS17" s="156"/>
      <c r="MBT17" s="156"/>
      <c r="MBU17" s="156"/>
      <c r="MBV17" s="156"/>
      <c r="MBW17" s="156"/>
      <c r="MBX17" s="156"/>
      <c r="MBY17" s="156"/>
      <c r="MBZ17" s="156"/>
      <c r="MCA17" s="156"/>
      <c r="MCB17" s="156"/>
      <c r="MCC17" s="156"/>
      <c r="MCD17" s="156"/>
      <c r="MCE17" s="156"/>
      <c r="MCF17" s="156"/>
      <c r="MCG17" s="156"/>
      <c r="MCH17" s="156"/>
      <c r="MCI17" s="156"/>
      <c r="MCJ17" s="156"/>
      <c r="MCK17" s="156"/>
      <c r="MCL17" s="156"/>
      <c r="MCM17" s="156"/>
      <c r="MCN17" s="156"/>
      <c r="MCO17" s="156"/>
      <c r="MCP17" s="156"/>
      <c r="MCQ17" s="156"/>
      <c r="MCR17" s="156"/>
      <c r="MCS17" s="156"/>
      <c r="MCT17" s="156"/>
      <c r="MCU17" s="156"/>
      <c r="MCV17" s="156"/>
      <c r="MCW17" s="156"/>
      <c r="MCX17" s="156"/>
      <c r="MCY17" s="156"/>
      <c r="MCZ17" s="156"/>
      <c r="MDA17" s="156"/>
      <c r="MDB17" s="156"/>
      <c r="MDC17" s="156"/>
      <c r="MDD17" s="156"/>
      <c r="MDE17" s="156"/>
      <c r="MDF17" s="156"/>
      <c r="MDG17" s="156"/>
      <c r="MDH17" s="156"/>
      <c r="MDI17" s="156"/>
      <c r="MDJ17" s="156"/>
      <c r="MDK17" s="156"/>
      <c r="MDL17" s="156"/>
      <c r="MDM17" s="156"/>
      <c r="MDN17" s="156"/>
      <c r="MDO17" s="156"/>
      <c r="MDP17" s="156"/>
      <c r="MDQ17" s="156"/>
      <c r="MDR17" s="156"/>
      <c r="MDS17" s="156"/>
      <c r="MDT17" s="156"/>
      <c r="MDU17" s="156"/>
      <c r="MDV17" s="156"/>
      <c r="MDW17" s="156"/>
      <c r="MDX17" s="156"/>
      <c r="MDY17" s="156"/>
      <c r="MDZ17" s="156"/>
      <c r="MEA17" s="156"/>
      <c r="MEB17" s="156"/>
      <c r="MEC17" s="156"/>
      <c r="MED17" s="156"/>
      <c r="MEE17" s="156"/>
      <c r="MEF17" s="156"/>
      <c r="MEG17" s="156"/>
      <c r="MEH17" s="156"/>
      <c r="MEI17" s="156"/>
      <c r="MEJ17" s="156"/>
      <c r="MEK17" s="156"/>
      <c r="MEL17" s="156"/>
      <c r="MEM17" s="156"/>
      <c r="MEN17" s="156"/>
      <c r="MEO17" s="156"/>
      <c r="MEP17" s="156"/>
      <c r="MEQ17" s="156"/>
      <c r="MER17" s="156"/>
      <c r="MES17" s="156"/>
      <c r="MET17" s="156"/>
      <c r="MEU17" s="156"/>
      <c r="MEV17" s="156"/>
      <c r="MEW17" s="156"/>
      <c r="MEX17" s="156"/>
      <c r="MEY17" s="156"/>
      <c r="MEZ17" s="156"/>
      <c r="MFA17" s="156"/>
      <c r="MFB17" s="156"/>
      <c r="MFC17" s="156"/>
      <c r="MFD17" s="156"/>
      <c r="MFE17" s="156"/>
      <c r="MFF17" s="156"/>
      <c r="MFG17" s="156"/>
      <c r="MFH17" s="156"/>
      <c r="MFI17" s="156"/>
      <c r="MFJ17" s="156"/>
      <c r="MFK17" s="156"/>
      <c r="MFL17" s="156"/>
      <c r="MFM17" s="156"/>
      <c r="MFN17" s="156"/>
      <c r="MFO17" s="156"/>
      <c r="MFP17" s="156"/>
      <c r="MFQ17" s="156"/>
      <c r="MFR17" s="156"/>
      <c r="MFS17" s="156"/>
      <c r="MFT17" s="156"/>
      <c r="MFU17" s="156"/>
      <c r="MFV17" s="156"/>
      <c r="MFW17" s="156"/>
      <c r="MFX17" s="156"/>
      <c r="MFY17" s="156"/>
      <c r="MFZ17" s="156"/>
      <c r="MGA17" s="156"/>
      <c r="MGB17" s="156"/>
      <c r="MGC17" s="156"/>
      <c r="MGD17" s="156"/>
      <c r="MGE17" s="156"/>
      <c r="MGF17" s="156"/>
      <c r="MGG17" s="156"/>
      <c r="MGH17" s="156"/>
      <c r="MGI17" s="156"/>
      <c r="MGJ17" s="156"/>
      <c r="MGK17" s="156"/>
      <c r="MGL17" s="156"/>
      <c r="MGM17" s="156"/>
      <c r="MGN17" s="156"/>
      <c r="MGO17" s="156"/>
      <c r="MGP17" s="156"/>
      <c r="MGQ17" s="156"/>
      <c r="MGR17" s="156"/>
      <c r="MGS17" s="156"/>
      <c r="MGT17" s="156"/>
      <c r="MGU17" s="156"/>
      <c r="MGV17" s="156"/>
      <c r="MGW17" s="156"/>
      <c r="MGX17" s="156"/>
      <c r="MGY17" s="156"/>
      <c r="MGZ17" s="156"/>
      <c r="MHA17" s="156"/>
      <c r="MHB17" s="156"/>
      <c r="MHC17" s="156"/>
      <c r="MHD17" s="156"/>
      <c r="MHE17" s="156"/>
      <c r="MHF17" s="156"/>
      <c r="MHG17" s="156"/>
      <c r="MHH17" s="156"/>
      <c r="MHI17" s="156"/>
      <c r="MHJ17" s="156"/>
      <c r="MHK17" s="156"/>
      <c r="MHL17" s="156"/>
      <c r="MHM17" s="156"/>
      <c r="MHN17" s="156"/>
      <c r="MHO17" s="156"/>
      <c r="MHP17" s="156"/>
      <c r="MHQ17" s="156"/>
      <c r="MHR17" s="156"/>
      <c r="MHS17" s="156"/>
      <c r="MHT17" s="156"/>
      <c r="MHU17" s="156"/>
      <c r="MHV17" s="156"/>
      <c r="MHW17" s="156"/>
      <c r="MHX17" s="156"/>
      <c r="MHY17" s="156"/>
      <c r="MHZ17" s="156"/>
      <c r="MIA17" s="156"/>
      <c r="MIB17" s="156"/>
      <c r="MIC17" s="156"/>
      <c r="MID17" s="156"/>
      <c r="MIE17" s="156"/>
      <c r="MIF17" s="156"/>
      <c r="MIG17" s="156"/>
      <c r="MIH17" s="156"/>
      <c r="MII17" s="156"/>
      <c r="MIJ17" s="156"/>
      <c r="MIK17" s="156"/>
      <c r="MIL17" s="156"/>
      <c r="MIM17" s="156"/>
      <c r="MIN17" s="156"/>
      <c r="MIO17" s="156"/>
      <c r="MIP17" s="156"/>
      <c r="MIQ17" s="156"/>
      <c r="MIR17" s="156"/>
      <c r="MIS17" s="156"/>
      <c r="MIT17" s="156"/>
      <c r="MIU17" s="156"/>
      <c r="MIV17" s="156"/>
      <c r="MIW17" s="156"/>
      <c r="MIX17" s="156"/>
      <c r="MIY17" s="156"/>
      <c r="MIZ17" s="156"/>
      <c r="MJA17" s="156"/>
      <c r="MJB17" s="156"/>
      <c r="MJC17" s="156"/>
      <c r="MJD17" s="156"/>
      <c r="MJE17" s="156"/>
      <c r="MJF17" s="156"/>
      <c r="MJG17" s="156"/>
      <c r="MJH17" s="156"/>
      <c r="MJI17" s="156"/>
      <c r="MJJ17" s="156"/>
      <c r="MJK17" s="156"/>
      <c r="MJL17" s="156"/>
      <c r="MJM17" s="156"/>
      <c r="MJN17" s="156"/>
      <c r="MJO17" s="156"/>
      <c r="MJP17" s="156"/>
      <c r="MJQ17" s="156"/>
      <c r="MJR17" s="156"/>
      <c r="MJS17" s="156"/>
      <c r="MJT17" s="156"/>
      <c r="MJU17" s="156"/>
      <c r="MJV17" s="156"/>
      <c r="MJW17" s="156"/>
      <c r="MJX17" s="156"/>
      <c r="MJY17" s="156"/>
      <c r="MJZ17" s="156"/>
      <c r="MKA17" s="156"/>
      <c r="MKB17" s="156"/>
      <c r="MKC17" s="156"/>
      <c r="MKD17" s="156"/>
      <c r="MKE17" s="156"/>
      <c r="MKF17" s="156"/>
      <c r="MKG17" s="156"/>
      <c r="MKH17" s="156"/>
      <c r="MKI17" s="156"/>
      <c r="MKJ17" s="156"/>
      <c r="MKK17" s="156"/>
      <c r="MKL17" s="156"/>
      <c r="MKM17" s="156"/>
      <c r="MKN17" s="156"/>
      <c r="MKO17" s="156"/>
      <c r="MKP17" s="156"/>
      <c r="MKQ17" s="156"/>
      <c r="MKR17" s="156"/>
      <c r="MKS17" s="156"/>
      <c r="MKT17" s="156"/>
      <c r="MKU17" s="156"/>
      <c r="MKV17" s="156"/>
      <c r="MKW17" s="156"/>
      <c r="MKX17" s="156"/>
      <c r="MKY17" s="156"/>
      <c r="MKZ17" s="156"/>
      <c r="MLA17" s="156"/>
      <c r="MLB17" s="156"/>
      <c r="MLC17" s="156"/>
      <c r="MLD17" s="156"/>
      <c r="MLE17" s="156"/>
      <c r="MLF17" s="156"/>
      <c r="MLG17" s="156"/>
      <c r="MLH17" s="156"/>
      <c r="MLI17" s="156"/>
      <c r="MLJ17" s="156"/>
      <c r="MLK17" s="156"/>
      <c r="MLL17" s="156"/>
      <c r="MLM17" s="156"/>
      <c r="MLN17" s="156"/>
      <c r="MLO17" s="156"/>
      <c r="MLP17" s="156"/>
      <c r="MLQ17" s="156"/>
      <c r="MLR17" s="156"/>
      <c r="MLS17" s="156"/>
      <c r="MLT17" s="156"/>
      <c r="MLU17" s="156"/>
      <c r="MLV17" s="156"/>
      <c r="MLW17" s="156"/>
      <c r="MLX17" s="156"/>
      <c r="MLY17" s="156"/>
      <c r="MLZ17" s="156"/>
      <c r="MMA17" s="156"/>
      <c r="MMB17" s="156"/>
      <c r="MMC17" s="156"/>
      <c r="MMD17" s="156"/>
      <c r="MME17" s="156"/>
      <c r="MMF17" s="156"/>
      <c r="MMG17" s="156"/>
      <c r="MMH17" s="156"/>
      <c r="MMI17" s="156"/>
      <c r="MMJ17" s="156"/>
      <c r="MMK17" s="156"/>
      <c r="MML17" s="156"/>
      <c r="MMM17" s="156"/>
      <c r="MMN17" s="156"/>
      <c r="MMO17" s="156"/>
      <c r="MMP17" s="156"/>
      <c r="MMQ17" s="156"/>
      <c r="MMR17" s="156"/>
      <c r="MMS17" s="156"/>
      <c r="MMT17" s="156"/>
      <c r="MMU17" s="156"/>
      <c r="MMV17" s="156"/>
      <c r="MMW17" s="156"/>
      <c r="MMX17" s="156"/>
      <c r="MMY17" s="156"/>
      <c r="MMZ17" s="156"/>
      <c r="MNA17" s="156"/>
      <c r="MNB17" s="156"/>
      <c r="MNC17" s="156"/>
      <c r="MND17" s="156"/>
      <c r="MNE17" s="156"/>
      <c r="MNF17" s="156"/>
      <c r="MNG17" s="156"/>
      <c r="MNH17" s="156"/>
      <c r="MNI17" s="156"/>
      <c r="MNJ17" s="156"/>
      <c r="MNK17" s="156"/>
      <c r="MNL17" s="156"/>
      <c r="MNM17" s="156"/>
      <c r="MNN17" s="156"/>
      <c r="MNO17" s="156"/>
      <c r="MNP17" s="156"/>
      <c r="MNQ17" s="156"/>
      <c r="MNR17" s="156"/>
      <c r="MNS17" s="156"/>
      <c r="MNT17" s="156"/>
      <c r="MNU17" s="156"/>
      <c r="MNV17" s="156"/>
      <c r="MNW17" s="156"/>
      <c r="MNX17" s="156"/>
      <c r="MNY17" s="156"/>
      <c r="MNZ17" s="156"/>
      <c r="MOA17" s="156"/>
      <c r="MOB17" s="156"/>
      <c r="MOC17" s="156"/>
      <c r="MOD17" s="156"/>
      <c r="MOE17" s="156"/>
      <c r="MOF17" s="156"/>
      <c r="MOG17" s="156"/>
      <c r="MOH17" s="156"/>
      <c r="MOI17" s="156"/>
      <c r="MOJ17" s="156"/>
      <c r="MOK17" s="156"/>
      <c r="MOL17" s="156"/>
      <c r="MOM17" s="156"/>
      <c r="MON17" s="156"/>
      <c r="MOO17" s="156"/>
      <c r="MOP17" s="156"/>
      <c r="MOQ17" s="156"/>
      <c r="MOR17" s="156"/>
      <c r="MOS17" s="156"/>
      <c r="MOT17" s="156"/>
      <c r="MOU17" s="156"/>
      <c r="MOV17" s="156"/>
      <c r="MOW17" s="156"/>
      <c r="MOX17" s="156"/>
      <c r="MOY17" s="156"/>
      <c r="MOZ17" s="156"/>
      <c r="MPA17" s="156"/>
      <c r="MPB17" s="156"/>
      <c r="MPC17" s="156"/>
      <c r="MPD17" s="156"/>
      <c r="MPE17" s="156"/>
      <c r="MPF17" s="156"/>
      <c r="MPG17" s="156"/>
      <c r="MPH17" s="156"/>
      <c r="MPI17" s="156"/>
      <c r="MPJ17" s="156"/>
      <c r="MPK17" s="156"/>
      <c r="MPL17" s="156"/>
      <c r="MPM17" s="156"/>
      <c r="MPN17" s="156"/>
      <c r="MPO17" s="156"/>
      <c r="MPP17" s="156"/>
      <c r="MPQ17" s="156"/>
      <c r="MPR17" s="156"/>
      <c r="MPS17" s="156"/>
      <c r="MPT17" s="156"/>
      <c r="MPU17" s="156"/>
      <c r="MPV17" s="156"/>
      <c r="MPW17" s="156"/>
      <c r="MPX17" s="156"/>
      <c r="MPY17" s="156"/>
      <c r="MPZ17" s="156"/>
      <c r="MQA17" s="156"/>
      <c r="MQB17" s="156"/>
      <c r="MQC17" s="156"/>
      <c r="MQD17" s="156"/>
      <c r="MQE17" s="156"/>
      <c r="MQF17" s="156"/>
      <c r="MQG17" s="156"/>
      <c r="MQH17" s="156"/>
      <c r="MQI17" s="156"/>
      <c r="MQJ17" s="156"/>
      <c r="MQK17" s="156"/>
      <c r="MQL17" s="156"/>
      <c r="MQM17" s="156"/>
      <c r="MQN17" s="156"/>
      <c r="MQO17" s="156"/>
      <c r="MQP17" s="156"/>
      <c r="MQQ17" s="156"/>
      <c r="MQR17" s="156"/>
      <c r="MQS17" s="156"/>
      <c r="MQT17" s="156"/>
      <c r="MQU17" s="156"/>
      <c r="MQV17" s="156"/>
      <c r="MQW17" s="156"/>
      <c r="MQX17" s="156"/>
      <c r="MQY17" s="156"/>
      <c r="MQZ17" s="156"/>
      <c r="MRA17" s="156"/>
      <c r="MRB17" s="156"/>
      <c r="MRC17" s="156"/>
      <c r="MRD17" s="156"/>
      <c r="MRE17" s="156"/>
      <c r="MRF17" s="156"/>
      <c r="MRG17" s="156"/>
      <c r="MRH17" s="156"/>
      <c r="MRI17" s="156"/>
      <c r="MRJ17" s="156"/>
      <c r="MRK17" s="156"/>
      <c r="MRL17" s="156"/>
      <c r="MRM17" s="156"/>
      <c r="MRN17" s="156"/>
      <c r="MRO17" s="156"/>
      <c r="MRP17" s="156"/>
      <c r="MRQ17" s="156"/>
      <c r="MRR17" s="156"/>
      <c r="MRS17" s="156"/>
      <c r="MRT17" s="156"/>
      <c r="MRU17" s="156"/>
      <c r="MRV17" s="156"/>
      <c r="MRW17" s="156"/>
      <c r="MRX17" s="156"/>
      <c r="MRY17" s="156"/>
      <c r="MRZ17" s="156"/>
      <c r="MSA17" s="156"/>
      <c r="MSB17" s="156"/>
      <c r="MSC17" s="156"/>
      <c r="MSD17" s="156"/>
      <c r="MSE17" s="156"/>
      <c r="MSF17" s="156"/>
      <c r="MSG17" s="156"/>
      <c r="MSH17" s="156"/>
      <c r="MSI17" s="156"/>
      <c r="MSJ17" s="156"/>
      <c r="MSK17" s="156"/>
      <c r="MSL17" s="156"/>
      <c r="MSM17" s="156"/>
      <c r="MSN17" s="156"/>
      <c r="MSO17" s="156"/>
      <c r="MSP17" s="156"/>
      <c r="MSQ17" s="156"/>
      <c r="MSR17" s="156"/>
      <c r="MSS17" s="156"/>
      <c r="MST17" s="156"/>
      <c r="MSU17" s="156"/>
      <c r="MSV17" s="156"/>
      <c r="MSW17" s="156"/>
      <c r="MSX17" s="156"/>
      <c r="MSY17" s="156"/>
      <c r="MSZ17" s="156"/>
      <c r="MTA17" s="156"/>
      <c r="MTB17" s="156"/>
      <c r="MTC17" s="156"/>
      <c r="MTD17" s="156"/>
      <c r="MTE17" s="156"/>
      <c r="MTF17" s="156"/>
      <c r="MTG17" s="156"/>
      <c r="MTH17" s="156"/>
      <c r="MTI17" s="156"/>
      <c r="MTJ17" s="156"/>
      <c r="MTK17" s="156"/>
      <c r="MTL17" s="156"/>
      <c r="MTM17" s="156"/>
      <c r="MTN17" s="156"/>
      <c r="MTO17" s="156"/>
      <c r="MTP17" s="156"/>
      <c r="MTQ17" s="156"/>
      <c r="MTR17" s="156"/>
      <c r="MTS17" s="156"/>
      <c r="MTT17" s="156"/>
      <c r="MTU17" s="156"/>
      <c r="MTV17" s="156"/>
      <c r="MTW17" s="156"/>
      <c r="MTX17" s="156"/>
      <c r="MTY17" s="156"/>
      <c r="MTZ17" s="156"/>
      <c r="MUA17" s="156"/>
      <c r="MUB17" s="156"/>
      <c r="MUC17" s="156"/>
      <c r="MUD17" s="156"/>
      <c r="MUE17" s="156"/>
      <c r="MUF17" s="156"/>
      <c r="MUG17" s="156"/>
      <c r="MUH17" s="156"/>
      <c r="MUI17" s="156"/>
      <c r="MUJ17" s="156"/>
      <c r="MUK17" s="156"/>
      <c r="MUL17" s="156"/>
      <c r="MUM17" s="156"/>
      <c r="MUN17" s="156"/>
      <c r="MUO17" s="156"/>
      <c r="MUP17" s="156"/>
      <c r="MUQ17" s="156"/>
      <c r="MUR17" s="156"/>
      <c r="MUS17" s="156"/>
      <c r="MUT17" s="156"/>
      <c r="MUU17" s="156"/>
      <c r="MUV17" s="156"/>
      <c r="MUW17" s="156"/>
      <c r="MUX17" s="156"/>
      <c r="MUY17" s="156"/>
      <c r="MUZ17" s="156"/>
      <c r="MVA17" s="156"/>
      <c r="MVB17" s="156"/>
      <c r="MVC17" s="156"/>
      <c r="MVD17" s="156"/>
      <c r="MVE17" s="156"/>
      <c r="MVF17" s="156"/>
      <c r="MVG17" s="156"/>
      <c r="MVH17" s="156"/>
      <c r="MVI17" s="156"/>
      <c r="MVJ17" s="156"/>
      <c r="MVK17" s="156"/>
      <c r="MVL17" s="156"/>
      <c r="MVM17" s="156"/>
      <c r="MVN17" s="156"/>
      <c r="MVO17" s="156"/>
      <c r="MVP17" s="156"/>
      <c r="MVQ17" s="156"/>
      <c r="MVR17" s="156"/>
      <c r="MVS17" s="156"/>
      <c r="MVT17" s="156"/>
      <c r="MVU17" s="156"/>
      <c r="MVV17" s="156"/>
      <c r="MVW17" s="156"/>
      <c r="MVX17" s="156"/>
      <c r="MVY17" s="156"/>
      <c r="MVZ17" s="156"/>
      <c r="MWA17" s="156"/>
      <c r="MWB17" s="156"/>
      <c r="MWC17" s="156"/>
      <c r="MWD17" s="156"/>
      <c r="MWE17" s="156"/>
      <c r="MWF17" s="156"/>
      <c r="MWG17" s="156"/>
      <c r="MWH17" s="156"/>
      <c r="MWI17" s="156"/>
      <c r="MWJ17" s="156"/>
      <c r="MWK17" s="156"/>
      <c r="MWL17" s="156"/>
      <c r="MWM17" s="156"/>
      <c r="MWN17" s="156"/>
      <c r="MWO17" s="156"/>
      <c r="MWP17" s="156"/>
      <c r="MWQ17" s="156"/>
      <c r="MWR17" s="156"/>
      <c r="MWS17" s="156"/>
      <c r="MWT17" s="156"/>
      <c r="MWU17" s="156"/>
      <c r="MWV17" s="156"/>
      <c r="MWW17" s="156"/>
      <c r="MWX17" s="156"/>
      <c r="MWY17" s="156"/>
      <c r="MWZ17" s="156"/>
      <c r="MXA17" s="156"/>
      <c r="MXB17" s="156"/>
      <c r="MXC17" s="156"/>
      <c r="MXD17" s="156"/>
      <c r="MXE17" s="156"/>
      <c r="MXF17" s="156"/>
      <c r="MXG17" s="156"/>
      <c r="MXH17" s="156"/>
      <c r="MXI17" s="156"/>
      <c r="MXJ17" s="156"/>
      <c r="MXK17" s="156"/>
      <c r="MXL17" s="156"/>
      <c r="MXM17" s="156"/>
      <c r="MXN17" s="156"/>
      <c r="MXO17" s="156"/>
      <c r="MXP17" s="156"/>
      <c r="MXQ17" s="156"/>
      <c r="MXR17" s="156"/>
      <c r="MXS17" s="156"/>
      <c r="MXT17" s="156"/>
      <c r="MXU17" s="156"/>
      <c r="MXV17" s="156"/>
      <c r="MXW17" s="156"/>
      <c r="MXX17" s="156"/>
      <c r="MXY17" s="156"/>
      <c r="MXZ17" s="156"/>
      <c r="MYA17" s="156"/>
      <c r="MYB17" s="156"/>
      <c r="MYC17" s="156"/>
      <c r="MYD17" s="156"/>
      <c r="MYE17" s="156"/>
      <c r="MYF17" s="156"/>
      <c r="MYG17" s="156"/>
      <c r="MYH17" s="156"/>
      <c r="MYI17" s="156"/>
      <c r="MYJ17" s="156"/>
      <c r="MYK17" s="156"/>
      <c r="MYL17" s="156"/>
      <c r="MYM17" s="156"/>
      <c r="MYN17" s="156"/>
      <c r="MYO17" s="156"/>
      <c r="MYP17" s="156"/>
      <c r="MYQ17" s="156"/>
      <c r="MYR17" s="156"/>
      <c r="MYS17" s="156"/>
      <c r="MYT17" s="156"/>
      <c r="MYU17" s="156"/>
      <c r="MYV17" s="156"/>
      <c r="MYW17" s="156"/>
      <c r="MYX17" s="156"/>
      <c r="MYY17" s="156"/>
      <c r="MYZ17" s="156"/>
      <c r="MZA17" s="156"/>
      <c r="MZB17" s="156"/>
      <c r="MZC17" s="156"/>
      <c r="MZD17" s="156"/>
      <c r="MZE17" s="156"/>
      <c r="MZF17" s="156"/>
      <c r="MZG17" s="156"/>
      <c r="MZH17" s="156"/>
      <c r="MZI17" s="156"/>
      <c r="MZJ17" s="156"/>
      <c r="MZK17" s="156"/>
      <c r="MZL17" s="156"/>
      <c r="MZM17" s="156"/>
      <c r="MZN17" s="156"/>
      <c r="MZO17" s="156"/>
      <c r="MZP17" s="156"/>
      <c r="MZQ17" s="156"/>
      <c r="MZR17" s="156"/>
      <c r="MZS17" s="156"/>
      <c r="MZT17" s="156"/>
      <c r="MZU17" s="156"/>
      <c r="MZV17" s="156"/>
      <c r="MZW17" s="156"/>
      <c r="MZX17" s="156"/>
      <c r="MZY17" s="156"/>
      <c r="MZZ17" s="156"/>
      <c r="NAA17" s="156"/>
      <c r="NAB17" s="156"/>
      <c r="NAC17" s="156"/>
      <c r="NAD17" s="156"/>
      <c r="NAE17" s="156"/>
      <c r="NAF17" s="156"/>
      <c r="NAG17" s="156"/>
      <c r="NAH17" s="156"/>
      <c r="NAI17" s="156"/>
      <c r="NAJ17" s="156"/>
      <c r="NAK17" s="156"/>
      <c r="NAL17" s="156"/>
      <c r="NAM17" s="156"/>
      <c r="NAN17" s="156"/>
      <c r="NAO17" s="156"/>
      <c r="NAP17" s="156"/>
      <c r="NAQ17" s="156"/>
      <c r="NAR17" s="156"/>
      <c r="NAS17" s="156"/>
      <c r="NAT17" s="156"/>
      <c r="NAU17" s="156"/>
      <c r="NAV17" s="156"/>
      <c r="NAW17" s="156"/>
      <c r="NAX17" s="156"/>
      <c r="NAY17" s="156"/>
      <c r="NAZ17" s="156"/>
      <c r="NBA17" s="156"/>
      <c r="NBB17" s="156"/>
      <c r="NBC17" s="156"/>
      <c r="NBD17" s="156"/>
      <c r="NBE17" s="156"/>
      <c r="NBF17" s="156"/>
      <c r="NBG17" s="156"/>
      <c r="NBH17" s="156"/>
      <c r="NBI17" s="156"/>
      <c r="NBJ17" s="156"/>
      <c r="NBK17" s="156"/>
      <c r="NBL17" s="156"/>
      <c r="NBM17" s="156"/>
      <c r="NBN17" s="156"/>
      <c r="NBO17" s="156"/>
      <c r="NBP17" s="156"/>
      <c r="NBQ17" s="156"/>
      <c r="NBR17" s="156"/>
      <c r="NBS17" s="156"/>
      <c r="NBT17" s="156"/>
      <c r="NBU17" s="156"/>
      <c r="NBV17" s="156"/>
      <c r="NBW17" s="156"/>
      <c r="NBX17" s="156"/>
      <c r="NBY17" s="156"/>
      <c r="NBZ17" s="156"/>
      <c r="NCA17" s="156"/>
      <c r="NCB17" s="156"/>
      <c r="NCC17" s="156"/>
      <c r="NCD17" s="156"/>
      <c r="NCE17" s="156"/>
      <c r="NCF17" s="156"/>
      <c r="NCG17" s="156"/>
      <c r="NCH17" s="156"/>
      <c r="NCI17" s="156"/>
      <c r="NCJ17" s="156"/>
      <c r="NCK17" s="156"/>
      <c r="NCL17" s="156"/>
      <c r="NCM17" s="156"/>
      <c r="NCN17" s="156"/>
      <c r="NCO17" s="156"/>
      <c r="NCP17" s="156"/>
      <c r="NCQ17" s="156"/>
      <c r="NCR17" s="156"/>
      <c r="NCS17" s="156"/>
      <c r="NCT17" s="156"/>
      <c r="NCU17" s="156"/>
      <c r="NCV17" s="156"/>
      <c r="NCW17" s="156"/>
      <c r="NCX17" s="156"/>
      <c r="NCY17" s="156"/>
      <c r="NCZ17" s="156"/>
      <c r="NDA17" s="156"/>
      <c r="NDB17" s="156"/>
      <c r="NDC17" s="156"/>
      <c r="NDD17" s="156"/>
      <c r="NDE17" s="156"/>
      <c r="NDF17" s="156"/>
      <c r="NDG17" s="156"/>
      <c r="NDH17" s="156"/>
      <c r="NDI17" s="156"/>
      <c r="NDJ17" s="156"/>
      <c r="NDK17" s="156"/>
      <c r="NDL17" s="156"/>
      <c r="NDM17" s="156"/>
      <c r="NDN17" s="156"/>
      <c r="NDO17" s="156"/>
      <c r="NDP17" s="156"/>
      <c r="NDQ17" s="156"/>
      <c r="NDR17" s="156"/>
      <c r="NDS17" s="156"/>
      <c r="NDT17" s="156"/>
      <c r="NDU17" s="156"/>
      <c r="NDV17" s="156"/>
      <c r="NDW17" s="156"/>
      <c r="NDX17" s="156"/>
      <c r="NDY17" s="156"/>
      <c r="NDZ17" s="156"/>
      <c r="NEA17" s="156"/>
      <c r="NEB17" s="156"/>
      <c r="NEC17" s="156"/>
      <c r="NED17" s="156"/>
      <c r="NEE17" s="156"/>
      <c r="NEF17" s="156"/>
      <c r="NEG17" s="156"/>
      <c r="NEH17" s="156"/>
      <c r="NEI17" s="156"/>
      <c r="NEJ17" s="156"/>
      <c r="NEK17" s="156"/>
      <c r="NEL17" s="156"/>
      <c r="NEM17" s="156"/>
      <c r="NEN17" s="156"/>
      <c r="NEO17" s="156"/>
      <c r="NEP17" s="156"/>
      <c r="NEQ17" s="156"/>
      <c r="NER17" s="156"/>
      <c r="NES17" s="156"/>
      <c r="NET17" s="156"/>
      <c r="NEU17" s="156"/>
      <c r="NEV17" s="156"/>
      <c r="NEW17" s="156"/>
      <c r="NEX17" s="156"/>
      <c r="NEY17" s="156"/>
      <c r="NEZ17" s="156"/>
      <c r="NFA17" s="156"/>
      <c r="NFB17" s="156"/>
      <c r="NFC17" s="156"/>
      <c r="NFD17" s="156"/>
      <c r="NFE17" s="156"/>
      <c r="NFF17" s="156"/>
      <c r="NFG17" s="156"/>
      <c r="NFH17" s="156"/>
      <c r="NFI17" s="156"/>
      <c r="NFJ17" s="156"/>
      <c r="NFK17" s="156"/>
      <c r="NFL17" s="156"/>
      <c r="NFM17" s="156"/>
      <c r="NFN17" s="156"/>
      <c r="NFO17" s="156"/>
      <c r="NFP17" s="156"/>
      <c r="NFQ17" s="156"/>
      <c r="NFR17" s="156"/>
      <c r="NFS17" s="156"/>
      <c r="NFT17" s="156"/>
      <c r="NFU17" s="156"/>
      <c r="NFV17" s="156"/>
      <c r="NFW17" s="156"/>
      <c r="NFX17" s="156"/>
      <c r="NFY17" s="156"/>
      <c r="NFZ17" s="156"/>
      <c r="NGA17" s="156"/>
      <c r="NGB17" s="156"/>
      <c r="NGC17" s="156"/>
      <c r="NGD17" s="156"/>
      <c r="NGE17" s="156"/>
      <c r="NGF17" s="156"/>
      <c r="NGG17" s="156"/>
      <c r="NGH17" s="156"/>
      <c r="NGI17" s="156"/>
      <c r="NGJ17" s="156"/>
      <c r="NGK17" s="156"/>
      <c r="NGL17" s="156"/>
      <c r="NGM17" s="156"/>
      <c r="NGN17" s="156"/>
      <c r="NGO17" s="156"/>
      <c r="NGP17" s="156"/>
      <c r="NGQ17" s="156"/>
      <c r="NGR17" s="156"/>
      <c r="NGS17" s="156"/>
      <c r="NGT17" s="156"/>
      <c r="NGU17" s="156"/>
      <c r="NGV17" s="156"/>
      <c r="NGW17" s="156"/>
      <c r="NGX17" s="156"/>
      <c r="NGY17" s="156"/>
      <c r="NGZ17" s="156"/>
      <c r="NHA17" s="156"/>
      <c r="NHB17" s="156"/>
      <c r="NHC17" s="156"/>
      <c r="NHD17" s="156"/>
      <c r="NHE17" s="156"/>
      <c r="NHF17" s="156"/>
      <c r="NHG17" s="156"/>
      <c r="NHH17" s="156"/>
      <c r="NHI17" s="156"/>
      <c r="NHJ17" s="156"/>
      <c r="NHK17" s="156"/>
      <c r="NHL17" s="156"/>
      <c r="NHM17" s="156"/>
      <c r="NHN17" s="156"/>
      <c r="NHO17" s="156"/>
      <c r="NHP17" s="156"/>
      <c r="NHQ17" s="156"/>
      <c r="NHR17" s="156"/>
      <c r="NHS17" s="156"/>
      <c r="NHT17" s="156"/>
      <c r="NHU17" s="156"/>
      <c r="NHV17" s="156"/>
      <c r="NHW17" s="156"/>
      <c r="NHX17" s="156"/>
      <c r="NHY17" s="156"/>
      <c r="NHZ17" s="156"/>
      <c r="NIA17" s="156"/>
      <c r="NIB17" s="156"/>
      <c r="NIC17" s="156"/>
      <c r="NID17" s="156"/>
      <c r="NIE17" s="156"/>
      <c r="NIF17" s="156"/>
      <c r="NIG17" s="156"/>
      <c r="NIH17" s="156"/>
      <c r="NII17" s="156"/>
      <c r="NIJ17" s="156"/>
      <c r="NIK17" s="156"/>
      <c r="NIL17" s="156"/>
      <c r="NIM17" s="156"/>
      <c r="NIN17" s="156"/>
      <c r="NIO17" s="156"/>
      <c r="NIP17" s="156"/>
      <c r="NIQ17" s="156"/>
      <c r="NIR17" s="156"/>
      <c r="NIS17" s="156"/>
      <c r="NIT17" s="156"/>
      <c r="NIU17" s="156"/>
      <c r="NIV17" s="156"/>
      <c r="NIW17" s="156"/>
      <c r="NIX17" s="156"/>
      <c r="NIY17" s="156"/>
      <c r="NIZ17" s="156"/>
      <c r="NJA17" s="156"/>
      <c r="NJB17" s="156"/>
      <c r="NJC17" s="156"/>
      <c r="NJD17" s="156"/>
      <c r="NJE17" s="156"/>
      <c r="NJF17" s="156"/>
      <c r="NJG17" s="156"/>
      <c r="NJH17" s="156"/>
      <c r="NJI17" s="156"/>
      <c r="NJJ17" s="156"/>
      <c r="NJK17" s="156"/>
      <c r="NJL17" s="156"/>
      <c r="NJM17" s="156"/>
      <c r="NJN17" s="156"/>
      <c r="NJO17" s="156"/>
      <c r="NJP17" s="156"/>
      <c r="NJQ17" s="156"/>
      <c r="NJR17" s="156"/>
      <c r="NJS17" s="156"/>
      <c r="NJT17" s="156"/>
      <c r="NJU17" s="156"/>
      <c r="NJV17" s="156"/>
      <c r="NJW17" s="156"/>
      <c r="NJX17" s="156"/>
      <c r="NJY17" s="156"/>
      <c r="NJZ17" s="156"/>
      <c r="NKA17" s="156"/>
      <c r="NKB17" s="156"/>
      <c r="NKC17" s="156"/>
      <c r="NKD17" s="156"/>
      <c r="NKE17" s="156"/>
      <c r="NKF17" s="156"/>
      <c r="NKG17" s="156"/>
      <c r="NKH17" s="156"/>
      <c r="NKI17" s="156"/>
      <c r="NKJ17" s="156"/>
      <c r="NKK17" s="156"/>
      <c r="NKL17" s="156"/>
      <c r="NKM17" s="156"/>
      <c r="NKN17" s="156"/>
      <c r="NKO17" s="156"/>
      <c r="NKP17" s="156"/>
      <c r="NKQ17" s="156"/>
      <c r="NKR17" s="156"/>
      <c r="NKS17" s="156"/>
      <c r="NKT17" s="156"/>
      <c r="NKU17" s="156"/>
      <c r="NKV17" s="156"/>
      <c r="NKW17" s="156"/>
      <c r="NKX17" s="156"/>
      <c r="NKY17" s="156"/>
      <c r="NKZ17" s="156"/>
      <c r="NLA17" s="156"/>
      <c r="NLB17" s="156"/>
      <c r="NLC17" s="156"/>
      <c r="NLD17" s="156"/>
      <c r="NLE17" s="156"/>
      <c r="NLF17" s="156"/>
      <c r="NLG17" s="156"/>
      <c r="NLH17" s="156"/>
      <c r="NLI17" s="156"/>
      <c r="NLJ17" s="156"/>
      <c r="NLK17" s="156"/>
      <c r="NLL17" s="156"/>
      <c r="NLM17" s="156"/>
      <c r="NLN17" s="156"/>
      <c r="NLO17" s="156"/>
      <c r="NLP17" s="156"/>
      <c r="NLQ17" s="156"/>
      <c r="NLR17" s="156"/>
      <c r="NLS17" s="156"/>
      <c r="NLT17" s="156"/>
      <c r="NLU17" s="156"/>
      <c r="NLV17" s="156"/>
      <c r="NLW17" s="156"/>
      <c r="NLX17" s="156"/>
      <c r="NLY17" s="156"/>
      <c r="NLZ17" s="156"/>
      <c r="NMA17" s="156"/>
      <c r="NMB17" s="156"/>
      <c r="NMC17" s="156"/>
      <c r="NMD17" s="156"/>
      <c r="NME17" s="156"/>
      <c r="NMF17" s="156"/>
      <c r="NMG17" s="156"/>
      <c r="NMH17" s="156"/>
      <c r="NMI17" s="156"/>
      <c r="NMJ17" s="156"/>
      <c r="NMK17" s="156"/>
      <c r="NML17" s="156"/>
      <c r="NMM17" s="156"/>
      <c r="NMN17" s="156"/>
      <c r="NMO17" s="156"/>
      <c r="NMP17" s="156"/>
      <c r="NMQ17" s="156"/>
      <c r="NMR17" s="156"/>
      <c r="NMS17" s="156"/>
      <c r="NMT17" s="156"/>
      <c r="NMU17" s="156"/>
      <c r="NMV17" s="156"/>
      <c r="NMW17" s="156"/>
      <c r="NMX17" s="156"/>
      <c r="NMY17" s="156"/>
      <c r="NMZ17" s="156"/>
      <c r="NNA17" s="156"/>
      <c r="NNB17" s="156"/>
      <c r="NNC17" s="156"/>
      <c r="NND17" s="156"/>
      <c r="NNE17" s="156"/>
      <c r="NNF17" s="156"/>
      <c r="NNG17" s="156"/>
      <c r="NNH17" s="156"/>
      <c r="NNI17" s="156"/>
      <c r="NNJ17" s="156"/>
      <c r="NNK17" s="156"/>
      <c r="NNL17" s="156"/>
      <c r="NNM17" s="156"/>
      <c r="NNN17" s="156"/>
      <c r="NNO17" s="156"/>
      <c r="NNP17" s="156"/>
      <c r="NNQ17" s="156"/>
      <c r="NNR17" s="156"/>
      <c r="NNS17" s="156"/>
      <c r="NNT17" s="156"/>
      <c r="NNU17" s="156"/>
      <c r="NNV17" s="156"/>
      <c r="NNW17" s="156"/>
      <c r="NNX17" s="156"/>
      <c r="NNY17" s="156"/>
      <c r="NNZ17" s="156"/>
      <c r="NOA17" s="156"/>
      <c r="NOB17" s="156"/>
      <c r="NOC17" s="156"/>
      <c r="NOD17" s="156"/>
      <c r="NOE17" s="156"/>
      <c r="NOF17" s="156"/>
      <c r="NOG17" s="156"/>
      <c r="NOH17" s="156"/>
      <c r="NOI17" s="156"/>
      <c r="NOJ17" s="156"/>
      <c r="NOK17" s="156"/>
      <c r="NOL17" s="156"/>
      <c r="NOM17" s="156"/>
      <c r="NON17" s="156"/>
      <c r="NOO17" s="156"/>
      <c r="NOP17" s="156"/>
      <c r="NOQ17" s="156"/>
      <c r="NOR17" s="156"/>
      <c r="NOS17" s="156"/>
      <c r="NOT17" s="156"/>
      <c r="NOU17" s="156"/>
      <c r="NOV17" s="156"/>
      <c r="NOW17" s="156"/>
      <c r="NOX17" s="156"/>
      <c r="NOY17" s="156"/>
      <c r="NOZ17" s="156"/>
      <c r="NPA17" s="156"/>
      <c r="NPB17" s="156"/>
      <c r="NPC17" s="156"/>
      <c r="NPD17" s="156"/>
      <c r="NPE17" s="156"/>
      <c r="NPF17" s="156"/>
      <c r="NPG17" s="156"/>
      <c r="NPH17" s="156"/>
      <c r="NPI17" s="156"/>
      <c r="NPJ17" s="156"/>
      <c r="NPK17" s="156"/>
      <c r="NPL17" s="156"/>
      <c r="NPM17" s="156"/>
      <c r="NPN17" s="156"/>
      <c r="NPO17" s="156"/>
      <c r="NPP17" s="156"/>
      <c r="NPQ17" s="156"/>
      <c r="NPR17" s="156"/>
      <c r="NPS17" s="156"/>
      <c r="NPT17" s="156"/>
      <c r="NPU17" s="156"/>
      <c r="NPV17" s="156"/>
      <c r="NPW17" s="156"/>
      <c r="NPX17" s="156"/>
      <c r="NPY17" s="156"/>
      <c r="NPZ17" s="156"/>
      <c r="NQA17" s="156"/>
      <c r="NQB17" s="156"/>
      <c r="NQC17" s="156"/>
      <c r="NQD17" s="156"/>
      <c r="NQE17" s="156"/>
      <c r="NQF17" s="156"/>
      <c r="NQG17" s="156"/>
      <c r="NQH17" s="156"/>
      <c r="NQI17" s="156"/>
      <c r="NQJ17" s="156"/>
      <c r="NQK17" s="156"/>
      <c r="NQL17" s="156"/>
      <c r="NQM17" s="156"/>
      <c r="NQN17" s="156"/>
      <c r="NQO17" s="156"/>
      <c r="NQP17" s="156"/>
      <c r="NQQ17" s="156"/>
      <c r="NQR17" s="156"/>
      <c r="NQS17" s="156"/>
      <c r="NQT17" s="156"/>
      <c r="NQU17" s="156"/>
      <c r="NQV17" s="156"/>
      <c r="NQW17" s="156"/>
      <c r="NQX17" s="156"/>
      <c r="NQY17" s="156"/>
      <c r="NQZ17" s="156"/>
      <c r="NRA17" s="156"/>
      <c r="NRB17" s="156"/>
      <c r="NRC17" s="156"/>
      <c r="NRD17" s="156"/>
      <c r="NRE17" s="156"/>
      <c r="NRF17" s="156"/>
      <c r="NRG17" s="156"/>
      <c r="NRH17" s="156"/>
      <c r="NRI17" s="156"/>
      <c r="NRJ17" s="156"/>
      <c r="NRK17" s="156"/>
      <c r="NRL17" s="156"/>
      <c r="NRM17" s="156"/>
      <c r="NRN17" s="156"/>
      <c r="NRO17" s="156"/>
      <c r="NRP17" s="156"/>
      <c r="NRQ17" s="156"/>
      <c r="NRR17" s="156"/>
      <c r="NRS17" s="156"/>
      <c r="NRT17" s="156"/>
      <c r="NRU17" s="156"/>
      <c r="NRV17" s="156"/>
      <c r="NRW17" s="156"/>
      <c r="NRX17" s="156"/>
      <c r="NRY17" s="156"/>
      <c r="NRZ17" s="156"/>
      <c r="NSA17" s="156"/>
      <c r="NSB17" s="156"/>
      <c r="NSC17" s="156"/>
      <c r="NSD17" s="156"/>
      <c r="NSE17" s="156"/>
      <c r="NSF17" s="156"/>
      <c r="NSG17" s="156"/>
      <c r="NSH17" s="156"/>
      <c r="NSI17" s="156"/>
      <c r="NSJ17" s="156"/>
      <c r="NSK17" s="156"/>
      <c r="NSL17" s="156"/>
      <c r="NSM17" s="156"/>
      <c r="NSN17" s="156"/>
      <c r="NSO17" s="156"/>
      <c r="NSP17" s="156"/>
      <c r="NSQ17" s="156"/>
      <c r="NSR17" s="156"/>
      <c r="NSS17" s="156"/>
      <c r="NST17" s="156"/>
      <c r="NSU17" s="156"/>
      <c r="NSV17" s="156"/>
      <c r="NSW17" s="156"/>
      <c r="NSX17" s="156"/>
      <c r="NSY17" s="156"/>
      <c r="NSZ17" s="156"/>
      <c r="NTA17" s="156"/>
      <c r="NTB17" s="156"/>
      <c r="NTC17" s="156"/>
      <c r="NTD17" s="156"/>
      <c r="NTE17" s="156"/>
      <c r="NTF17" s="156"/>
      <c r="NTG17" s="156"/>
      <c r="NTH17" s="156"/>
      <c r="NTI17" s="156"/>
      <c r="NTJ17" s="156"/>
      <c r="NTK17" s="156"/>
      <c r="NTL17" s="156"/>
      <c r="NTM17" s="156"/>
      <c r="NTN17" s="156"/>
      <c r="NTO17" s="156"/>
      <c r="NTP17" s="156"/>
      <c r="NTQ17" s="156"/>
      <c r="NTR17" s="156"/>
      <c r="NTS17" s="156"/>
      <c r="NTT17" s="156"/>
      <c r="NTU17" s="156"/>
      <c r="NTV17" s="156"/>
      <c r="NTW17" s="156"/>
      <c r="NTX17" s="156"/>
      <c r="NTY17" s="156"/>
      <c r="NTZ17" s="156"/>
      <c r="NUA17" s="156"/>
      <c r="NUB17" s="156"/>
      <c r="NUC17" s="156"/>
      <c r="NUD17" s="156"/>
      <c r="NUE17" s="156"/>
      <c r="NUF17" s="156"/>
      <c r="NUG17" s="156"/>
      <c r="NUH17" s="156"/>
      <c r="NUI17" s="156"/>
      <c r="NUJ17" s="156"/>
      <c r="NUK17" s="156"/>
      <c r="NUL17" s="156"/>
      <c r="NUM17" s="156"/>
      <c r="NUN17" s="156"/>
      <c r="NUO17" s="156"/>
      <c r="NUP17" s="156"/>
      <c r="NUQ17" s="156"/>
      <c r="NUR17" s="156"/>
      <c r="NUS17" s="156"/>
      <c r="NUT17" s="156"/>
      <c r="NUU17" s="156"/>
      <c r="NUV17" s="156"/>
      <c r="NUW17" s="156"/>
      <c r="NUX17" s="156"/>
      <c r="NUY17" s="156"/>
      <c r="NUZ17" s="156"/>
      <c r="NVA17" s="156"/>
      <c r="NVB17" s="156"/>
      <c r="NVC17" s="156"/>
      <c r="NVD17" s="156"/>
      <c r="NVE17" s="156"/>
      <c r="NVF17" s="156"/>
      <c r="NVG17" s="156"/>
      <c r="NVH17" s="156"/>
      <c r="NVI17" s="156"/>
      <c r="NVJ17" s="156"/>
      <c r="NVK17" s="156"/>
      <c r="NVL17" s="156"/>
      <c r="NVM17" s="156"/>
      <c r="NVN17" s="156"/>
      <c r="NVO17" s="156"/>
      <c r="NVP17" s="156"/>
      <c r="NVQ17" s="156"/>
      <c r="NVR17" s="156"/>
      <c r="NVS17" s="156"/>
      <c r="NVT17" s="156"/>
      <c r="NVU17" s="156"/>
      <c r="NVV17" s="156"/>
      <c r="NVW17" s="156"/>
      <c r="NVX17" s="156"/>
      <c r="NVY17" s="156"/>
      <c r="NVZ17" s="156"/>
      <c r="NWA17" s="156"/>
      <c r="NWB17" s="156"/>
      <c r="NWC17" s="156"/>
      <c r="NWD17" s="156"/>
      <c r="NWE17" s="156"/>
      <c r="NWF17" s="156"/>
      <c r="NWG17" s="156"/>
      <c r="NWH17" s="156"/>
      <c r="NWI17" s="156"/>
      <c r="NWJ17" s="156"/>
      <c r="NWK17" s="156"/>
      <c r="NWL17" s="156"/>
      <c r="NWM17" s="156"/>
      <c r="NWN17" s="156"/>
      <c r="NWO17" s="156"/>
      <c r="NWP17" s="156"/>
      <c r="NWQ17" s="156"/>
      <c r="NWR17" s="156"/>
      <c r="NWS17" s="156"/>
      <c r="NWT17" s="156"/>
      <c r="NWU17" s="156"/>
      <c r="NWV17" s="156"/>
      <c r="NWW17" s="156"/>
      <c r="NWX17" s="156"/>
      <c r="NWY17" s="156"/>
      <c r="NWZ17" s="156"/>
      <c r="NXA17" s="156"/>
      <c r="NXB17" s="156"/>
      <c r="NXC17" s="156"/>
      <c r="NXD17" s="156"/>
      <c r="NXE17" s="156"/>
      <c r="NXF17" s="156"/>
      <c r="NXG17" s="156"/>
      <c r="NXH17" s="156"/>
      <c r="NXI17" s="156"/>
      <c r="NXJ17" s="156"/>
      <c r="NXK17" s="156"/>
      <c r="NXL17" s="156"/>
      <c r="NXM17" s="156"/>
      <c r="NXN17" s="156"/>
      <c r="NXO17" s="156"/>
      <c r="NXP17" s="156"/>
      <c r="NXQ17" s="156"/>
      <c r="NXR17" s="156"/>
      <c r="NXS17" s="156"/>
      <c r="NXT17" s="156"/>
      <c r="NXU17" s="156"/>
      <c r="NXV17" s="156"/>
      <c r="NXW17" s="156"/>
      <c r="NXX17" s="156"/>
      <c r="NXY17" s="156"/>
      <c r="NXZ17" s="156"/>
      <c r="NYA17" s="156"/>
      <c r="NYB17" s="156"/>
      <c r="NYC17" s="156"/>
      <c r="NYD17" s="156"/>
      <c r="NYE17" s="156"/>
      <c r="NYF17" s="156"/>
      <c r="NYG17" s="156"/>
      <c r="NYH17" s="156"/>
      <c r="NYI17" s="156"/>
      <c r="NYJ17" s="156"/>
      <c r="NYK17" s="156"/>
      <c r="NYL17" s="156"/>
      <c r="NYM17" s="156"/>
      <c r="NYN17" s="156"/>
      <c r="NYO17" s="156"/>
      <c r="NYP17" s="156"/>
      <c r="NYQ17" s="156"/>
      <c r="NYR17" s="156"/>
      <c r="NYS17" s="156"/>
      <c r="NYT17" s="156"/>
      <c r="NYU17" s="156"/>
      <c r="NYV17" s="156"/>
      <c r="NYW17" s="156"/>
      <c r="NYX17" s="156"/>
      <c r="NYY17" s="156"/>
      <c r="NYZ17" s="156"/>
      <c r="NZA17" s="156"/>
      <c r="NZB17" s="156"/>
      <c r="NZC17" s="156"/>
      <c r="NZD17" s="156"/>
      <c r="NZE17" s="156"/>
      <c r="NZF17" s="156"/>
      <c r="NZG17" s="156"/>
      <c r="NZH17" s="156"/>
      <c r="NZI17" s="156"/>
      <c r="NZJ17" s="156"/>
      <c r="NZK17" s="156"/>
      <c r="NZL17" s="156"/>
      <c r="NZM17" s="156"/>
      <c r="NZN17" s="156"/>
      <c r="NZO17" s="156"/>
      <c r="NZP17" s="156"/>
      <c r="NZQ17" s="156"/>
      <c r="NZR17" s="156"/>
      <c r="NZS17" s="156"/>
      <c r="NZT17" s="156"/>
      <c r="NZU17" s="156"/>
      <c r="NZV17" s="156"/>
      <c r="NZW17" s="156"/>
      <c r="NZX17" s="156"/>
      <c r="NZY17" s="156"/>
      <c r="NZZ17" s="156"/>
      <c r="OAA17" s="156"/>
      <c r="OAB17" s="156"/>
      <c r="OAC17" s="156"/>
      <c r="OAD17" s="156"/>
      <c r="OAE17" s="156"/>
      <c r="OAF17" s="156"/>
      <c r="OAG17" s="156"/>
      <c r="OAH17" s="156"/>
      <c r="OAI17" s="156"/>
      <c r="OAJ17" s="156"/>
      <c r="OAK17" s="156"/>
      <c r="OAL17" s="156"/>
      <c r="OAM17" s="156"/>
      <c r="OAN17" s="156"/>
      <c r="OAO17" s="156"/>
      <c r="OAP17" s="156"/>
      <c r="OAQ17" s="156"/>
      <c r="OAR17" s="156"/>
      <c r="OAS17" s="156"/>
      <c r="OAT17" s="156"/>
      <c r="OAU17" s="156"/>
      <c r="OAV17" s="156"/>
      <c r="OAW17" s="156"/>
      <c r="OAX17" s="156"/>
      <c r="OAY17" s="156"/>
      <c r="OAZ17" s="156"/>
      <c r="OBA17" s="156"/>
      <c r="OBB17" s="156"/>
      <c r="OBC17" s="156"/>
      <c r="OBD17" s="156"/>
      <c r="OBE17" s="156"/>
      <c r="OBF17" s="156"/>
      <c r="OBG17" s="156"/>
      <c r="OBH17" s="156"/>
      <c r="OBI17" s="156"/>
      <c r="OBJ17" s="156"/>
      <c r="OBK17" s="156"/>
      <c r="OBL17" s="156"/>
      <c r="OBM17" s="156"/>
      <c r="OBN17" s="156"/>
      <c r="OBO17" s="156"/>
      <c r="OBP17" s="156"/>
      <c r="OBQ17" s="156"/>
      <c r="OBR17" s="156"/>
      <c r="OBS17" s="156"/>
      <c r="OBT17" s="156"/>
      <c r="OBU17" s="156"/>
      <c r="OBV17" s="156"/>
      <c r="OBW17" s="156"/>
      <c r="OBX17" s="156"/>
      <c r="OBY17" s="156"/>
      <c r="OBZ17" s="156"/>
      <c r="OCA17" s="156"/>
      <c r="OCB17" s="156"/>
      <c r="OCC17" s="156"/>
      <c r="OCD17" s="156"/>
      <c r="OCE17" s="156"/>
      <c r="OCF17" s="156"/>
      <c r="OCG17" s="156"/>
      <c r="OCH17" s="156"/>
      <c r="OCI17" s="156"/>
      <c r="OCJ17" s="156"/>
      <c r="OCK17" s="156"/>
      <c r="OCL17" s="156"/>
      <c r="OCM17" s="156"/>
      <c r="OCN17" s="156"/>
      <c r="OCO17" s="156"/>
      <c r="OCP17" s="156"/>
      <c r="OCQ17" s="156"/>
      <c r="OCR17" s="156"/>
      <c r="OCS17" s="156"/>
      <c r="OCT17" s="156"/>
      <c r="OCU17" s="156"/>
      <c r="OCV17" s="156"/>
      <c r="OCW17" s="156"/>
      <c r="OCX17" s="156"/>
      <c r="OCY17" s="156"/>
      <c r="OCZ17" s="156"/>
      <c r="ODA17" s="156"/>
      <c r="ODB17" s="156"/>
      <c r="ODC17" s="156"/>
      <c r="ODD17" s="156"/>
      <c r="ODE17" s="156"/>
      <c r="ODF17" s="156"/>
      <c r="ODG17" s="156"/>
      <c r="ODH17" s="156"/>
      <c r="ODI17" s="156"/>
      <c r="ODJ17" s="156"/>
      <c r="ODK17" s="156"/>
      <c r="ODL17" s="156"/>
      <c r="ODM17" s="156"/>
      <c r="ODN17" s="156"/>
      <c r="ODO17" s="156"/>
      <c r="ODP17" s="156"/>
      <c r="ODQ17" s="156"/>
      <c r="ODR17" s="156"/>
      <c r="ODS17" s="156"/>
      <c r="ODT17" s="156"/>
      <c r="ODU17" s="156"/>
      <c r="ODV17" s="156"/>
      <c r="ODW17" s="156"/>
      <c r="ODX17" s="156"/>
      <c r="ODY17" s="156"/>
      <c r="ODZ17" s="156"/>
      <c r="OEA17" s="156"/>
      <c r="OEB17" s="156"/>
      <c r="OEC17" s="156"/>
      <c r="OED17" s="156"/>
      <c r="OEE17" s="156"/>
      <c r="OEF17" s="156"/>
      <c r="OEG17" s="156"/>
      <c r="OEH17" s="156"/>
      <c r="OEI17" s="156"/>
      <c r="OEJ17" s="156"/>
      <c r="OEK17" s="156"/>
      <c r="OEL17" s="156"/>
      <c r="OEM17" s="156"/>
      <c r="OEN17" s="156"/>
      <c r="OEO17" s="156"/>
      <c r="OEP17" s="156"/>
      <c r="OEQ17" s="156"/>
      <c r="OER17" s="156"/>
      <c r="OES17" s="156"/>
      <c r="OET17" s="156"/>
      <c r="OEU17" s="156"/>
      <c r="OEV17" s="156"/>
      <c r="OEW17" s="156"/>
      <c r="OEX17" s="156"/>
      <c r="OEY17" s="156"/>
      <c r="OEZ17" s="156"/>
      <c r="OFA17" s="156"/>
      <c r="OFB17" s="156"/>
      <c r="OFC17" s="156"/>
      <c r="OFD17" s="156"/>
      <c r="OFE17" s="156"/>
      <c r="OFF17" s="156"/>
      <c r="OFG17" s="156"/>
      <c r="OFH17" s="156"/>
      <c r="OFI17" s="156"/>
      <c r="OFJ17" s="156"/>
      <c r="OFK17" s="156"/>
      <c r="OFL17" s="156"/>
      <c r="OFM17" s="156"/>
      <c r="OFN17" s="156"/>
      <c r="OFO17" s="156"/>
      <c r="OFP17" s="156"/>
      <c r="OFQ17" s="156"/>
      <c r="OFR17" s="156"/>
      <c r="OFS17" s="156"/>
      <c r="OFT17" s="156"/>
      <c r="OFU17" s="156"/>
      <c r="OFV17" s="156"/>
      <c r="OFW17" s="156"/>
      <c r="OFX17" s="156"/>
      <c r="OFY17" s="156"/>
      <c r="OFZ17" s="156"/>
      <c r="OGA17" s="156"/>
      <c r="OGB17" s="156"/>
      <c r="OGC17" s="156"/>
      <c r="OGD17" s="156"/>
      <c r="OGE17" s="156"/>
      <c r="OGF17" s="156"/>
      <c r="OGG17" s="156"/>
      <c r="OGH17" s="156"/>
      <c r="OGI17" s="156"/>
      <c r="OGJ17" s="156"/>
      <c r="OGK17" s="156"/>
      <c r="OGL17" s="156"/>
      <c r="OGM17" s="156"/>
      <c r="OGN17" s="156"/>
      <c r="OGO17" s="156"/>
      <c r="OGP17" s="156"/>
      <c r="OGQ17" s="156"/>
      <c r="OGR17" s="156"/>
      <c r="OGS17" s="156"/>
      <c r="OGT17" s="156"/>
      <c r="OGU17" s="156"/>
      <c r="OGV17" s="156"/>
      <c r="OGW17" s="156"/>
      <c r="OGX17" s="156"/>
      <c r="OGY17" s="156"/>
      <c r="OGZ17" s="156"/>
      <c r="OHA17" s="156"/>
      <c r="OHB17" s="156"/>
      <c r="OHC17" s="156"/>
      <c r="OHD17" s="156"/>
      <c r="OHE17" s="156"/>
      <c r="OHF17" s="156"/>
      <c r="OHG17" s="156"/>
      <c r="OHH17" s="156"/>
      <c r="OHI17" s="156"/>
      <c r="OHJ17" s="156"/>
      <c r="OHK17" s="156"/>
      <c r="OHL17" s="156"/>
      <c r="OHM17" s="156"/>
      <c r="OHN17" s="156"/>
      <c r="OHO17" s="156"/>
      <c r="OHP17" s="156"/>
      <c r="OHQ17" s="156"/>
      <c r="OHR17" s="156"/>
      <c r="OHS17" s="156"/>
      <c r="OHT17" s="156"/>
      <c r="OHU17" s="156"/>
      <c r="OHV17" s="156"/>
      <c r="OHW17" s="156"/>
      <c r="OHX17" s="156"/>
      <c r="OHY17" s="156"/>
      <c r="OHZ17" s="156"/>
      <c r="OIA17" s="156"/>
      <c r="OIB17" s="156"/>
      <c r="OIC17" s="156"/>
      <c r="OID17" s="156"/>
      <c r="OIE17" s="156"/>
      <c r="OIF17" s="156"/>
      <c r="OIG17" s="156"/>
      <c r="OIH17" s="156"/>
      <c r="OII17" s="156"/>
      <c r="OIJ17" s="156"/>
      <c r="OIK17" s="156"/>
      <c r="OIL17" s="156"/>
      <c r="OIM17" s="156"/>
      <c r="OIN17" s="156"/>
      <c r="OIO17" s="156"/>
      <c r="OIP17" s="156"/>
      <c r="OIQ17" s="156"/>
      <c r="OIR17" s="156"/>
      <c r="OIS17" s="156"/>
      <c r="OIT17" s="156"/>
      <c r="OIU17" s="156"/>
      <c r="OIV17" s="156"/>
      <c r="OIW17" s="156"/>
      <c r="OIX17" s="156"/>
      <c r="OIY17" s="156"/>
      <c r="OIZ17" s="156"/>
      <c r="OJA17" s="156"/>
      <c r="OJB17" s="156"/>
      <c r="OJC17" s="156"/>
      <c r="OJD17" s="156"/>
      <c r="OJE17" s="156"/>
      <c r="OJF17" s="156"/>
      <c r="OJG17" s="156"/>
      <c r="OJH17" s="156"/>
      <c r="OJI17" s="156"/>
      <c r="OJJ17" s="156"/>
      <c r="OJK17" s="156"/>
      <c r="OJL17" s="156"/>
      <c r="OJM17" s="156"/>
      <c r="OJN17" s="156"/>
      <c r="OJO17" s="156"/>
      <c r="OJP17" s="156"/>
      <c r="OJQ17" s="156"/>
      <c r="OJR17" s="156"/>
      <c r="OJS17" s="156"/>
      <c r="OJT17" s="156"/>
      <c r="OJU17" s="156"/>
      <c r="OJV17" s="156"/>
      <c r="OJW17" s="156"/>
      <c r="OJX17" s="156"/>
      <c r="OJY17" s="156"/>
      <c r="OJZ17" s="156"/>
      <c r="OKA17" s="156"/>
      <c r="OKB17" s="156"/>
      <c r="OKC17" s="156"/>
      <c r="OKD17" s="156"/>
      <c r="OKE17" s="156"/>
      <c r="OKF17" s="156"/>
      <c r="OKG17" s="156"/>
      <c r="OKH17" s="156"/>
      <c r="OKI17" s="156"/>
      <c r="OKJ17" s="156"/>
      <c r="OKK17" s="156"/>
      <c r="OKL17" s="156"/>
      <c r="OKM17" s="156"/>
      <c r="OKN17" s="156"/>
      <c r="OKO17" s="156"/>
      <c r="OKP17" s="156"/>
      <c r="OKQ17" s="156"/>
      <c r="OKR17" s="156"/>
      <c r="OKS17" s="156"/>
      <c r="OKT17" s="156"/>
      <c r="OKU17" s="156"/>
      <c r="OKV17" s="156"/>
      <c r="OKW17" s="156"/>
      <c r="OKX17" s="156"/>
      <c r="OKY17" s="156"/>
      <c r="OKZ17" s="156"/>
      <c r="OLA17" s="156"/>
      <c r="OLB17" s="156"/>
      <c r="OLC17" s="156"/>
      <c r="OLD17" s="156"/>
      <c r="OLE17" s="156"/>
      <c r="OLF17" s="156"/>
      <c r="OLG17" s="156"/>
      <c r="OLH17" s="156"/>
      <c r="OLI17" s="156"/>
      <c r="OLJ17" s="156"/>
      <c r="OLK17" s="156"/>
      <c r="OLL17" s="156"/>
      <c r="OLM17" s="156"/>
      <c r="OLN17" s="156"/>
      <c r="OLO17" s="156"/>
      <c r="OLP17" s="156"/>
      <c r="OLQ17" s="156"/>
      <c r="OLR17" s="156"/>
      <c r="OLS17" s="156"/>
      <c r="OLT17" s="156"/>
      <c r="OLU17" s="156"/>
      <c r="OLV17" s="156"/>
      <c r="OLW17" s="156"/>
      <c r="OLX17" s="156"/>
      <c r="OLY17" s="156"/>
      <c r="OLZ17" s="156"/>
      <c r="OMA17" s="156"/>
      <c r="OMB17" s="156"/>
      <c r="OMC17" s="156"/>
      <c r="OMD17" s="156"/>
      <c r="OME17" s="156"/>
      <c r="OMF17" s="156"/>
      <c r="OMG17" s="156"/>
      <c r="OMH17" s="156"/>
      <c r="OMI17" s="156"/>
      <c r="OMJ17" s="156"/>
      <c r="OMK17" s="156"/>
      <c r="OML17" s="156"/>
      <c r="OMM17" s="156"/>
      <c r="OMN17" s="156"/>
      <c r="OMO17" s="156"/>
      <c r="OMP17" s="156"/>
      <c r="OMQ17" s="156"/>
      <c r="OMR17" s="156"/>
      <c r="OMS17" s="156"/>
      <c r="OMT17" s="156"/>
      <c r="OMU17" s="156"/>
      <c r="OMV17" s="156"/>
      <c r="OMW17" s="156"/>
      <c r="OMX17" s="156"/>
      <c r="OMY17" s="156"/>
      <c r="OMZ17" s="156"/>
      <c r="ONA17" s="156"/>
      <c r="ONB17" s="156"/>
      <c r="ONC17" s="156"/>
      <c r="OND17" s="156"/>
      <c r="ONE17" s="156"/>
      <c r="ONF17" s="156"/>
      <c r="ONG17" s="156"/>
      <c r="ONH17" s="156"/>
      <c r="ONI17" s="156"/>
      <c r="ONJ17" s="156"/>
      <c r="ONK17" s="156"/>
      <c r="ONL17" s="156"/>
      <c r="ONM17" s="156"/>
      <c r="ONN17" s="156"/>
      <c r="ONO17" s="156"/>
      <c r="ONP17" s="156"/>
      <c r="ONQ17" s="156"/>
      <c r="ONR17" s="156"/>
      <c r="ONS17" s="156"/>
      <c r="ONT17" s="156"/>
      <c r="ONU17" s="156"/>
      <c r="ONV17" s="156"/>
      <c r="ONW17" s="156"/>
      <c r="ONX17" s="156"/>
      <c r="ONY17" s="156"/>
      <c r="ONZ17" s="156"/>
      <c r="OOA17" s="156"/>
      <c r="OOB17" s="156"/>
      <c r="OOC17" s="156"/>
      <c r="OOD17" s="156"/>
      <c r="OOE17" s="156"/>
      <c r="OOF17" s="156"/>
      <c r="OOG17" s="156"/>
      <c r="OOH17" s="156"/>
      <c r="OOI17" s="156"/>
      <c r="OOJ17" s="156"/>
      <c r="OOK17" s="156"/>
      <c r="OOL17" s="156"/>
      <c r="OOM17" s="156"/>
      <c r="OON17" s="156"/>
      <c r="OOO17" s="156"/>
      <c r="OOP17" s="156"/>
      <c r="OOQ17" s="156"/>
      <c r="OOR17" s="156"/>
      <c r="OOS17" s="156"/>
      <c r="OOT17" s="156"/>
      <c r="OOU17" s="156"/>
      <c r="OOV17" s="156"/>
      <c r="OOW17" s="156"/>
      <c r="OOX17" s="156"/>
      <c r="OOY17" s="156"/>
      <c r="OOZ17" s="156"/>
      <c r="OPA17" s="156"/>
      <c r="OPB17" s="156"/>
      <c r="OPC17" s="156"/>
      <c r="OPD17" s="156"/>
      <c r="OPE17" s="156"/>
      <c r="OPF17" s="156"/>
      <c r="OPG17" s="156"/>
      <c r="OPH17" s="156"/>
      <c r="OPI17" s="156"/>
      <c r="OPJ17" s="156"/>
      <c r="OPK17" s="156"/>
      <c r="OPL17" s="156"/>
      <c r="OPM17" s="156"/>
      <c r="OPN17" s="156"/>
      <c r="OPO17" s="156"/>
      <c r="OPP17" s="156"/>
      <c r="OPQ17" s="156"/>
      <c r="OPR17" s="156"/>
      <c r="OPS17" s="156"/>
      <c r="OPT17" s="156"/>
      <c r="OPU17" s="156"/>
      <c r="OPV17" s="156"/>
      <c r="OPW17" s="156"/>
      <c r="OPX17" s="156"/>
      <c r="OPY17" s="156"/>
      <c r="OPZ17" s="156"/>
      <c r="OQA17" s="156"/>
      <c r="OQB17" s="156"/>
      <c r="OQC17" s="156"/>
      <c r="OQD17" s="156"/>
      <c r="OQE17" s="156"/>
      <c r="OQF17" s="156"/>
      <c r="OQG17" s="156"/>
      <c r="OQH17" s="156"/>
      <c r="OQI17" s="156"/>
      <c r="OQJ17" s="156"/>
      <c r="OQK17" s="156"/>
      <c r="OQL17" s="156"/>
      <c r="OQM17" s="156"/>
      <c r="OQN17" s="156"/>
      <c r="OQO17" s="156"/>
      <c r="OQP17" s="156"/>
      <c r="OQQ17" s="156"/>
      <c r="OQR17" s="156"/>
      <c r="OQS17" s="156"/>
      <c r="OQT17" s="156"/>
      <c r="OQU17" s="156"/>
      <c r="OQV17" s="156"/>
      <c r="OQW17" s="156"/>
      <c r="OQX17" s="156"/>
      <c r="OQY17" s="156"/>
      <c r="OQZ17" s="156"/>
      <c r="ORA17" s="156"/>
      <c r="ORB17" s="156"/>
      <c r="ORC17" s="156"/>
      <c r="ORD17" s="156"/>
      <c r="ORE17" s="156"/>
      <c r="ORF17" s="156"/>
      <c r="ORG17" s="156"/>
      <c r="ORH17" s="156"/>
      <c r="ORI17" s="156"/>
      <c r="ORJ17" s="156"/>
      <c r="ORK17" s="156"/>
      <c r="ORL17" s="156"/>
      <c r="ORM17" s="156"/>
      <c r="ORN17" s="156"/>
      <c r="ORO17" s="156"/>
      <c r="ORP17" s="156"/>
      <c r="ORQ17" s="156"/>
      <c r="ORR17" s="156"/>
      <c r="ORS17" s="156"/>
      <c r="ORT17" s="156"/>
      <c r="ORU17" s="156"/>
      <c r="ORV17" s="156"/>
      <c r="ORW17" s="156"/>
      <c r="ORX17" s="156"/>
      <c r="ORY17" s="156"/>
      <c r="ORZ17" s="156"/>
      <c r="OSA17" s="156"/>
      <c r="OSB17" s="156"/>
      <c r="OSC17" s="156"/>
      <c r="OSD17" s="156"/>
      <c r="OSE17" s="156"/>
      <c r="OSF17" s="156"/>
      <c r="OSG17" s="156"/>
      <c r="OSH17" s="156"/>
      <c r="OSI17" s="156"/>
      <c r="OSJ17" s="156"/>
      <c r="OSK17" s="156"/>
      <c r="OSL17" s="156"/>
      <c r="OSM17" s="156"/>
      <c r="OSN17" s="156"/>
      <c r="OSO17" s="156"/>
      <c r="OSP17" s="156"/>
      <c r="OSQ17" s="156"/>
      <c r="OSR17" s="156"/>
      <c r="OSS17" s="156"/>
      <c r="OST17" s="156"/>
      <c r="OSU17" s="156"/>
      <c r="OSV17" s="156"/>
      <c r="OSW17" s="156"/>
      <c r="OSX17" s="156"/>
      <c r="OSY17" s="156"/>
      <c r="OSZ17" s="156"/>
      <c r="OTA17" s="156"/>
      <c r="OTB17" s="156"/>
      <c r="OTC17" s="156"/>
      <c r="OTD17" s="156"/>
      <c r="OTE17" s="156"/>
      <c r="OTF17" s="156"/>
      <c r="OTG17" s="156"/>
      <c r="OTH17" s="156"/>
      <c r="OTI17" s="156"/>
      <c r="OTJ17" s="156"/>
      <c r="OTK17" s="156"/>
      <c r="OTL17" s="156"/>
      <c r="OTM17" s="156"/>
      <c r="OTN17" s="156"/>
      <c r="OTO17" s="156"/>
      <c r="OTP17" s="156"/>
      <c r="OTQ17" s="156"/>
      <c r="OTR17" s="156"/>
      <c r="OTS17" s="156"/>
      <c r="OTT17" s="156"/>
      <c r="OTU17" s="156"/>
      <c r="OTV17" s="156"/>
      <c r="OTW17" s="156"/>
      <c r="OTX17" s="156"/>
      <c r="OTY17" s="156"/>
      <c r="OTZ17" s="156"/>
      <c r="OUA17" s="156"/>
      <c r="OUB17" s="156"/>
      <c r="OUC17" s="156"/>
      <c r="OUD17" s="156"/>
      <c r="OUE17" s="156"/>
      <c r="OUF17" s="156"/>
      <c r="OUG17" s="156"/>
      <c r="OUH17" s="156"/>
      <c r="OUI17" s="156"/>
      <c r="OUJ17" s="156"/>
      <c r="OUK17" s="156"/>
      <c r="OUL17" s="156"/>
      <c r="OUM17" s="156"/>
      <c r="OUN17" s="156"/>
      <c r="OUO17" s="156"/>
      <c r="OUP17" s="156"/>
      <c r="OUQ17" s="156"/>
      <c r="OUR17" s="156"/>
      <c r="OUS17" s="156"/>
      <c r="OUT17" s="156"/>
      <c r="OUU17" s="156"/>
      <c r="OUV17" s="156"/>
      <c r="OUW17" s="156"/>
      <c r="OUX17" s="156"/>
      <c r="OUY17" s="156"/>
      <c r="OUZ17" s="156"/>
      <c r="OVA17" s="156"/>
      <c r="OVB17" s="156"/>
      <c r="OVC17" s="156"/>
      <c r="OVD17" s="156"/>
      <c r="OVE17" s="156"/>
      <c r="OVF17" s="156"/>
      <c r="OVG17" s="156"/>
      <c r="OVH17" s="156"/>
      <c r="OVI17" s="156"/>
      <c r="OVJ17" s="156"/>
      <c r="OVK17" s="156"/>
      <c r="OVL17" s="156"/>
      <c r="OVM17" s="156"/>
      <c r="OVN17" s="156"/>
      <c r="OVO17" s="156"/>
      <c r="OVP17" s="156"/>
      <c r="OVQ17" s="156"/>
      <c r="OVR17" s="156"/>
      <c r="OVS17" s="156"/>
      <c r="OVT17" s="156"/>
      <c r="OVU17" s="156"/>
      <c r="OVV17" s="156"/>
      <c r="OVW17" s="156"/>
      <c r="OVX17" s="156"/>
      <c r="OVY17" s="156"/>
      <c r="OVZ17" s="156"/>
      <c r="OWA17" s="156"/>
      <c r="OWB17" s="156"/>
      <c r="OWC17" s="156"/>
      <c r="OWD17" s="156"/>
      <c r="OWE17" s="156"/>
      <c r="OWF17" s="156"/>
      <c r="OWG17" s="156"/>
      <c r="OWH17" s="156"/>
      <c r="OWI17" s="156"/>
      <c r="OWJ17" s="156"/>
      <c r="OWK17" s="156"/>
      <c r="OWL17" s="156"/>
      <c r="OWM17" s="156"/>
      <c r="OWN17" s="156"/>
      <c r="OWO17" s="156"/>
      <c r="OWP17" s="156"/>
      <c r="OWQ17" s="156"/>
      <c r="OWR17" s="156"/>
      <c r="OWS17" s="156"/>
      <c r="OWT17" s="156"/>
      <c r="OWU17" s="156"/>
      <c r="OWV17" s="156"/>
      <c r="OWW17" s="156"/>
      <c r="OWX17" s="156"/>
      <c r="OWY17" s="156"/>
      <c r="OWZ17" s="156"/>
      <c r="OXA17" s="156"/>
      <c r="OXB17" s="156"/>
      <c r="OXC17" s="156"/>
      <c r="OXD17" s="156"/>
      <c r="OXE17" s="156"/>
      <c r="OXF17" s="156"/>
      <c r="OXG17" s="156"/>
      <c r="OXH17" s="156"/>
      <c r="OXI17" s="156"/>
      <c r="OXJ17" s="156"/>
      <c r="OXK17" s="156"/>
      <c r="OXL17" s="156"/>
      <c r="OXM17" s="156"/>
      <c r="OXN17" s="156"/>
      <c r="OXO17" s="156"/>
      <c r="OXP17" s="156"/>
      <c r="OXQ17" s="156"/>
      <c r="OXR17" s="156"/>
      <c r="OXS17" s="156"/>
      <c r="OXT17" s="156"/>
      <c r="OXU17" s="156"/>
      <c r="OXV17" s="156"/>
      <c r="OXW17" s="156"/>
      <c r="OXX17" s="156"/>
      <c r="OXY17" s="156"/>
      <c r="OXZ17" s="156"/>
      <c r="OYA17" s="156"/>
      <c r="OYB17" s="156"/>
      <c r="OYC17" s="156"/>
      <c r="OYD17" s="156"/>
      <c r="OYE17" s="156"/>
      <c r="OYF17" s="156"/>
      <c r="OYG17" s="156"/>
      <c r="OYH17" s="156"/>
      <c r="OYI17" s="156"/>
      <c r="OYJ17" s="156"/>
      <c r="OYK17" s="156"/>
      <c r="OYL17" s="156"/>
      <c r="OYM17" s="156"/>
      <c r="OYN17" s="156"/>
      <c r="OYO17" s="156"/>
      <c r="OYP17" s="156"/>
      <c r="OYQ17" s="156"/>
      <c r="OYR17" s="156"/>
      <c r="OYS17" s="156"/>
      <c r="OYT17" s="156"/>
      <c r="OYU17" s="156"/>
      <c r="OYV17" s="156"/>
      <c r="OYW17" s="156"/>
      <c r="OYX17" s="156"/>
      <c r="OYY17" s="156"/>
      <c r="OYZ17" s="156"/>
      <c r="OZA17" s="156"/>
      <c r="OZB17" s="156"/>
      <c r="OZC17" s="156"/>
      <c r="OZD17" s="156"/>
      <c r="OZE17" s="156"/>
      <c r="OZF17" s="156"/>
      <c r="OZG17" s="156"/>
      <c r="OZH17" s="156"/>
      <c r="OZI17" s="156"/>
      <c r="OZJ17" s="156"/>
      <c r="OZK17" s="156"/>
      <c r="OZL17" s="156"/>
      <c r="OZM17" s="156"/>
      <c r="OZN17" s="156"/>
      <c r="OZO17" s="156"/>
      <c r="OZP17" s="156"/>
      <c r="OZQ17" s="156"/>
      <c r="OZR17" s="156"/>
      <c r="OZS17" s="156"/>
      <c r="OZT17" s="156"/>
      <c r="OZU17" s="156"/>
      <c r="OZV17" s="156"/>
      <c r="OZW17" s="156"/>
      <c r="OZX17" s="156"/>
      <c r="OZY17" s="156"/>
      <c r="OZZ17" s="156"/>
      <c r="PAA17" s="156"/>
      <c r="PAB17" s="156"/>
      <c r="PAC17" s="156"/>
      <c r="PAD17" s="156"/>
      <c r="PAE17" s="156"/>
      <c r="PAF17" s="156"/>
      <c r="PAG17" s="156"/>
      <c r="PAH17" s="156"/>
      <c r="PAI17" s="156"/>
      <c r="PAJ17" s="156"/>
      <c r="PAK17" s="156"/>
      <c r="PAL17" s="156"/>
      <c r="PAM17" s="156"/>
      <c r="PAN17" s="156"/>
      <c r="PAO17" s="156"/>
      <c r="PAP17" s="156"/>
      <c r="PAQ17" s="156"/>
      <c r="PAR17" s="156"/>
      <c r="PAS17" s="156"/>
      <c r="PAT17" s="156"/>
      <c r="PAU17" s="156"/>
      <c r="PAV17" s="156"/>
      <c r="PAW17" s="156"/>
      <c r="PAX17" s="156"/>
      <c r="PAY17" s="156"/>
      <c r="PAZ17" s="156"/>
      <c r="PBA17" s="156"/>
      <c r="PBB17" s="156"/>
      <c r="PBC17" s="156"/>
      <c r="PBD17" s="156"/>
      <c r="PBE17" s="156"/>
      <c r="PBF17" s="156"/>
      <c r="PBG17" s="156"/>
      <c r="PBH17" s="156"/>
      <c r="PBI17" s="156"/>
      <c r="PBJ17" s="156"/>
      <c r="PBK17" s="156"/>
      <c r="PBL17" s="156"/>
      <c r="PBM17" s="156"/>
      <c r="PBN17" s="156"/>
      <c r="PBO17" s="156"/>
      <c r="PBP17" s="156"/>
      <c r="PBQ17" s="156"/>
      <c r="PBR17" s="156"/>
      <c r="PBS17" s="156"/>
      <c r="PBT17" s="156"/>
      <c r="PBU17" s="156"/>
      <c r="PBV17" s="156"/>
      <c r="PBW17" s="156"/>
      <c r="PBX17" s="156"/>
      <c r="PBY17" s="156"/>
      <c r="PBZ17" s="156"/>
      <c r="PCA17" s="156"/>
      <c r="PCB17" s="156"/>
      <c r="PCC17" s="156"/>
      <c r="PCD17" s="156"/>
      <c r="PCE17" s="156"/>
      <c r="PCF17" s="156"/>
      <c r="PCG17" s="156"/>
      <c r="PCH17" s="156"/>
      <c r="PCI17" s="156"/>
      <c r="PCJ17" s="156"/>
      <c r="PCK17" s="156"/>
      <c r="PCL17" s="156"/>
      <c r="PCM17" s="156"/>
      <c r="PCN17" s="156"/>
      <c r="PCO17" s="156"/>
      <c r="PCP17" s="156"/>
      <c r="PCQ17" s="156"/>
      <c r="PCR17" s="156"/>
      <c r="PCS17" s="156"/>
      <c r="PCT17" s="156"/>
      <c r="PCU17" s="156"/>
      <c r="PCV17" s="156"/>
      <c r="PCW17" s="156"/>
      <c r="PCX17" s="156"/>
      <c r="PCY17" s="156"/>
      <c r="PCZ17" s="156"/>
      <c r="PDA17" s="156"/>
      <c r="PDB17" s="156"/>
      <c r="PDC17" s="156"/>
      <c r="PDD17" s="156"/>
      <c r="PDE17" s="156"/>
      <c r="PDF17" s="156"/>
      <c r="PDG17" s="156"/>
      <c r="PDH17" s="156"/>
      <c r="PDI17" s="156"/>
      <c r="PDJ17" s="156"/>
      <c r="PDK17" s="156"/>
      <c r="PDL17" s="156"/>
      <c r="PDM17" s="156"/>
      <c r="PDN17" s="156"/>
      <c r="PDO17" s="156"/>
      <c r="PDP17" s="156"/>
      <c r="PDQ17" s="156"/>
      <c r="PDR17" s="156"/>
      <c r="PDS17" s="156"/>
      <c r="PDT17" s="156"/>
      <c r="PDU17" s="156"/>
      <c r="PDV17" s="156"/>
      <c r="PDW17" s="156"/>
      <c r="PDX17" s="156"/>
      <c r="PDY17" s="156"/>
      <c r="PDZ17" s="156"/>
      <c r="PEA17" s="156"/>
      <c r="PEB17" s="156"/>
      <c r="PEC17" s="156"/>
      <c r="PED17" s="156"/>
      <c r="PEE17" s="156"/>
      <c r="PEF17" s="156"/>
      <c r="PEG17" s="156"/>
      <c r="PEH17" s="156"/>
      <c r="PEI17" s="156"/>
      <c r="PEJ17" s="156"/>
      <c r="PEK17" s="156"/>
      <c r="PEL17" s="156"/>
      <c r="PEM17" s="156"/>
      <c r="PEN17" s="156"/>
      <c r="PEO17" s="156"/>
      <c r="PEP17" s="156"/>
      <c r="PEQ17" s="156"/>
      <c r="PER17" s="156"/>
      <c r="PES17" s="156"/>
      <c r="PET17" s="156"/>
      <c r="PEU17" s="156"/>
      <c r="PEV17" s="156"/>
      <c r="PEW17" s="156"/>
      <c r="PEX17" s="156"/>
      <c r="PEY17" s="156"/>
      <c r="PEZ17" s="156"/>
      <c r="PFA17" s="156"/>
      <c r="PFB17" s="156"/>
      <c r="PFC17" s="156"/>
      <c r="PFD17" s="156"/>
      <c r="PFE17" s="156"/>
      <c r="PFF17" s="156"/>
      <c r="PFG17" s="156"/>
      <c r="PFH17" s="156"/>
      <c r="PFI17" s="156"/>
      <c r="PFJ17" s="156"/>
      <c r="PFK17" s="156"/>
      <c r="PFL17" s="156"/>
      <c r="PFM17" s="156"/>
      <c r="PFN17" s="156"/>
      <c r="PFO17" s="156"/>
      <c r="PFP17" s="156"/>
      <c r="PFQ17" s="156"/>
      <c r="PFR17" s="156"/>
      <c r="PFS17" s="156"/>
      <c r="PFT17" s="156"/>
      <c r="PFU17" s="156"/>
      <c r="PFV17" s="156"/>
      <c r="PFW17" s="156"/>
      <c r="PFX17" s="156"/>
      <c r="PFY17" s="156"/>
      <c r="PFZ17" s="156"/>
      <c r="PGA17" s="156"/>
      <c r="PGB17" s="156"/>
      <c r="PGC17" s="156"/>
      <c r="PGD17" s="156"/>
      <c r="PGE17" s="156"/>
      <c r="PGF17" s="156"/>
      <c r="PGG17" s="156"/>
      <c r="PGH17" s="156"/>
      <c r="PGI17" s="156"/>
      <c r="PGJ17" s="156"/>
      <c r="PGK17" s="156"/>
      <c r="PGL17" s="156"/>
      <c r="PGM17" s="156"/>
      <c r="PGN17" s="156"/>
      <c r="PGO17" s="156"/>
      <c r="PGP17" s="156"/>
      <c r="PGQ17" s="156"/>
      <c r="PGR17" s="156"/>
      <c r="PGS17" s="156"/>
      <c r="PGT17" s="156"/>
      <c r="PGU17" s="156"/>
      <c r="PGV17" s="156"/>
      <c r="PGW17" s="156"/>
      <c r="PGX17" s="156"/>
      <c r="PGY17" s="156"/>
      <c r="PGZ17" s="156"/>
      <c r="PHA17" s="156"/>
      <c r="PHB17" s="156"/>
      <c r="PHC17" s="156"/>
      <c r="PHD17" s="156"/>
      <c r="PHE17" s="156"/>
      <c r="PHF17" s="156"/>
      <c r="PHG17" s="156"/>
      <c r="PHH17" s="156"/>
      <c r="PHI17" s="156"/>
      <c r="PHJ17" s="156"/>
      <c r="PHK17" s="156"/>
      <c r="PHL17" s="156"/>
      <c r="PHM17" s="156"/>
      <c r="PHN17" s="156"/>
      <c r="PHO17" s="156"/>
      <c r="PHP17" s="156"/>
      <c r="PHQ17" s="156"/>
      <c r="PHR17" s="156"/>
      <c r="PHS17" s="156"/>
      <c r="PHT17" s="156"/>
      <c r="PHU17" s="156"/>
      <c r="PHV17" s="156"/>
      <c r="PHW17" s="156"/>
      <c r="PHX17" s="156"/>
      <c r="PHY17" s="156"/>
      <c r="PHZ17" s="156"/>
      <c r="PIA17" s="156"/>
      <c r="PIB17" s="156"/>
      <c r="PIC17" s="156"/>
      <c r="PID17" s="156"/>
      <c r="PIE17" s="156"/>
      <c r="PIF17" s="156"/>
      <c r="PIG17" s="156"/>
      <c r="PIH17" s="156"/>
      <c r="PII17" s="156"/>
      <c r="PIJ17" s="156"/>
      <c r="PIK17" s="156"/>
      <c r="PIL17" s="156"/>
      <c r="PIM17" s="156"/>
      <c r="PIN17" s="156"/>
      <c r="PIO17" s="156"/>
      <c r="PIP17" s="156"/>
      <c r="PIQ17" s="156"/>
      <c r="PIR17" s="156"/>
      <c r="PIS17" s="156"/>
      <c r="PIT17" s="156"/>
      <c r="PIU17" s="156"/>
      <c r="PIV17" s="156"/>
      <c r="PIW17" s="156"/>
      <c r="PIX17" s="156"/>
      <c r="PIY17" s="156"/>
      <c r="PIZ17" s="156"/>
      <c r="PJA17" s="156"/>
      <c r="PJB17" s="156"/>
      <c r="PJC17" s="156"/>
      <c r="PJD17" s="156"/>
      <c r="PJE17" s="156"/>
      <c r="PJF17" s="156"/>
      <c r="PJG17" s="156"/>
      <c r="PJH17" s="156"/>
      <c r="PJI17" s="156"/>
      <c r="PJJ17" s="156"/>
      <c r="PJK17" s="156"/>
      <c r="PJL17" s="156"/>
      <c r="PJM17" s="156"/>
      <c r="PJN17" s="156"/>
      <c r="PJO17" s="156"/>
      <c r="PJP17" s="156"/>
      <c r="PJQ17" s="156"/>
      <c r="PJR17" s="156"/>
      <c r="PJS17" s="156"/>
      <c r="PJT17" s="156"/>
      <c r="PJU17" s="156"/>
      <c r="PJV17" s="156"/>
      <c r="PJW17" s="156"/>
      <c r="PJX17" s="156"/>
      <c r="PJY17" s="156"/>
      <c r="PJZ17" s="156"/>
      <c r="PKA17" s="156"/>
      <c r="PKB17" s="156"/>
      <c r="PKC17" s="156"/>
      <c r="PKD17" s="156"/>
      <c r="PKE17" s="156"/>
      <c r="PKF17" s="156"/>
      <c r="PKG17" s="156"/>
      <c r="PKH17" s="156"/>
      <c r="PKI17" s="156"/>
      <c r="PKJ17" s="156"/>
      <c r="PKK17" s="156"/>
      <c r="PKL17" s="156"/>
      <c r="PKM17" s="156"/>
      <c r="PKN17" s="156"/>
      <c r="PKO17" s="156"/>
      <c r="PKP17" s="156"/>
      <c r="PKQ17" s="156"/>
      <c r="PKR17" s="156"/>
      <c r="PKS17" s="156"/>
      <c r="PKT17" s="156"/>
      <c r="PKU17" s="156"/>
      <c r="PKV17" s="156"/>
      <c r="PKW17" s="156"/>
      <c r="PKX17" s="156"/>
      <c r="PKY17" s="156"/>
      <c r="PKZ17" s="156"/>
      <c r="PLA17" s="156"/>
      <c r="PLB17" s="156"/>
      <c r="PLC17" s="156"/>
      <c r="PLD17" s="156"/>
      <c r="PLE17" s="156"/>
      <c r="PLF17" s="156"/>
      <c r="PLG17" s="156"/>
      <c r="PLH17" s="156"/>
      <c r="PLI17" s="156"/>
      <c r="PLJ17" s="156"/>
      <c r="PLK17" s="156"/>
      <c r="PLL17" s="156"/>
      <c r="PLM17" s="156"/>
      <c r="PLN17" s="156"/>
      <c r="PLO17" s="156"/>
      <c r="PLP17" s="156"/>
      <c r="PLQ17" s="156"/>
      <c r="PLR17" s="156"/>
      <c r="PLS17" s="156"/>
      <c r="PLT17" s="156"/>
      <c r="PLU17" s="156"/>
      <c r="PLV17" s="156"/>
      <c r="PLW17" s="156"/>
      <c r="PLX17" s="156"/>
      <c r="PLY17" s="156"/>
      <c r="PLZ17" s="156"/>
      <c r="PMA17" s="156"/>
      <c r="PMB17" s="156"/>
      <c r="PMC17" s="156"/>
      <c r="PMD17" s="156"/>
      <c r="PME17" s="156"/>
      <c r="PMF17" s="156"/>
      <c r="PMG17" s="156"/>
      <c r="PMH17" s="156"/>
      <c r="PMI17" s="156"/>
      <c r="PMJ17" s="156"/>
      <c r="PMK17" s="156"/>
      <c r="PML17" s="156"/>
      <c r="PMM17" s="156"/>
      <c r="PMN17" s="156"/>
      <c r="PMO17" s="156"/>
      <c r="PMP17" s="156"/>
      <c r="PMQ17" s="156"/>
      <c r="PMR17" s="156"/>
      <c r="PMS17" s="156"/>
      <c r="PMT17" s="156"/>
      <c r="PMU17" s="156"/>
      <c r="PMV17" s="156"/>
      <c r="PMW17" s="156"/>
      <c r="PMX17" s="156"/>
      <c r="PMY17" s="156"/>
      <c r="PMZ17" s="156"/>
      <c r="PNA17" s="156"/>
      <c r="PNB17" s="156"/>
      <c r="PNC17" s="156"/>
      <c r="PND17" s="156"/>
      <c r="PNE17" s="156"/>
      <c r="PNF17" s="156"/>
      <c r="PNG17" s="156"/>
      <c r="PNH17" s="156"/>
      <c r="PNI17" s="156"/>
      <c r="PNJ17" s="156"/>
      <c r="PNK17" s="156"/>
      <c r="PNL17" s="156"/>
      <c r="PNM17" s="156"/>
      <c r="PNN17" s="156"/>
      <c r="PNO17" s="156"/>
      <c r="PNP17" s="156"/>
      <c r="PNQ17" s="156"/>
      <c r="PNR17" s="156"/>
      <c r="PNS17" s="156"/>
      <c r="PNT17" s="156"/>
      <c r="PNU17" s="156"/>
      <c r="PNV17" s="156"/>
      <c r="PNW17" s="156"/>
      <c r="PNX17" s="156"/>
      <c r="PNY17" s="156"/>
      <c r="PNZ17" s="156"/>
      <c r="POA17" s="156"/>
      <c r="POB17" s="156"/>
      <c r="POC17" s="156"/>
      <c r="POD17" s="156"/>
      <c r="POE17" s="156"/>
      <c r="POF17" s="156"/>
      <c r="POG17" s="156"/>
      <c r="POH17" s="156"/>
      <c r="POI17" s="156"/>
      <c r="POJ17" s="156"/>
      <c r="POK17" s="156"/>
      <c r="POL17" s="156"/>
      <c r="POM17" s="156"/>
      <c r="PON17" s="156"/>
      <c r="POO17" s="156"/>
      <c r="POP17" s="156"/>
      <c r="POQ17" s="156"/>
      <c r="POR17" s="156"/>
      <c r="POS17" s="156"/>
      <c r="POT17" s="156"/>
      <c r="POU17" s="156"/>
      <c r="POV17" s="156"/>
      <c r="POW17" s="156"/>
      <c r="POX17" s="156"/>
      <c r="POY17" s="156"/>
      <c r="POZ17" s="156"/>
      <c r="PPA17" s="156"/>
      <c r="PPB17" s="156"/>
      <c r="PPC17" s="156"/>
      <c r="PPD17" s="156"/>
      <c r="PPE17" s="156"/>
      <c r="PPF17" s="156"/>
      <c r="PPG17" s="156"/>
      <c r="PPH17" s="156"/>
      <c r="PPI17" s="156"/>
      <c r="PPJ17" s="156"/>
      <c r="PPK17" s="156"/>
      <c r="PPL17" s="156"/>
      <c r="PPM17" s="156"/>
      <c r="PPN17" s="156"/>
      <c r="PPO17" s="156"/>
      <c r="PPP17" s="156"/>
      <c r="PPQ17" s="156"/>
      <c r="PPR17" s="156"/>
      <c r="PPS17" s="156"/>
      <c r="PPT17" s="156"/>
      <c r="PPU17" s="156"/>
      <c r="PPV17" s="156"/>
      <c r="PPW17" s="156"/>
      <c r="PPX17" s="156"/>
      <c r="PPY17" s="156"/>
      <c r="PPZ17" s="156"/>
      <c r="PQA17" s="156"/>
      <c r="PQB17" s="156"/>
      <c r="PQC17" s="156"/>
      <c r="PQD17" s="156"/>
      <c r="PQE17" s="156"/>
      <c r="PQF17" s="156"/>
      <c r="PQG17" s="156"/>
      <c r="PQH17" s="156"/>
      <c r="PQI17" s="156"/>
      <c r="PQJ17" s="156"/>
      <c r="PQK17" s="156"/>
      <c r="PQL17" s="156"/>
      <c r="PQM17" s="156"/>
      <c r="PQN17" s="156"/>
      <c r="PQO17" s="156"/>
      <c r="PQP17" s="156"/>
      <c r="PQQ17" s="156"/>
      <c r="PQR17" s="156"/>
      <c r="PQS17" s="156"/>
      <c r="PQT17" s="156"/>
      <c r="PQU17" s="156"/>
      <c r="PQV17" s="156"/>
      <c r="PQW17" s="156"/>
      <c r="PQX17" s="156"/>
      <c r="PQY17" s="156"/>
      <c r="PQZ17" s="156"/>
      <c r="PRA17" s="156"/>
      <c r="PRB17" s="156"/>
      <c r="PRC17" s="156"/>
      <c r="PRD17" s="156"/>
      <c r="PRE17" s="156"/>
      <c r="PRF17" s="156"/>
      <c r="PRG17" s="156"/>
      <c r="PRH17" s="156"/>
      <c r="PRI17" s="156"/>
      <c r="PRJ17" s="156"/>
      <c r="PRK17" s="156"/>
      <c r="PRL17" s="156"/>
      <c r="PRM17" s="156"/>
      <c r="PRN17" s="156"/>
      <c r="PRO17" s="156"/>
      <c r="PRP17" s="156"/>
      <c r="PRQ17" s="156"/>
      <c r="PRR17" s="156"/>
      <c r="PRS17" s="156"/>
      <c r="PRT17" s="156"/>
      <c r="PRU17" s="156"/>
      <c r="PRV17" s="156"/>
      <c r="PRW17" s="156"/>
      <c r="PRX17" s="156"/>
      <c r="PRY17" s="156"/>
      <c r="PRZ17" s="156"/>
      <c r="PSA17" s="156"/>
      <c r="PSB17" s="156"/>
      <c r="PSC17" s="156"/>
      <c r="PSD17" s="156"/>
      <c r="PSE17" s="156"/>
      <c r="PSF17" s="156"/>
      <c r="PSG17" s="156"/>
      <c r="PSH17" s="156"/>
      <c r="PSI17" s="156"/>
      <c r="PSJ17" s="156"/>
      <c r="PSK17" s="156"/>
      <c r="PSL17" s="156"/>
      <c r="PSM17" s="156"/>
      <c r="PSN17" s="156"/>
      <c r="PSO17" s="156"/>
      <c r="PSP17" s="156"/>
      <c r="PSQ17" s="156"/>
      <c r="PSR17" s="156"/>
      <c r="PSS17" s="156"/>
      <c r="PST17" s="156"/>
      <c r="PSU17" s="156"/>
      <c r="PSV17" s="156"/>
      <c r="PSW17" s="156"/>
      <c r="PSX17" s="156"/>
      <c r="PSY17" s="156"/>
      <c r="PSZ17" s="156"/>
      <c r="PTA17" s="156"/>
      <c r="PTB17" s="156"/>
      <c r="PTC17" s="156"/>
      <c r="PTD17" s="156"/>
      <c r="PTE17" s="156"/>
      <c r="PTF17" s="156"/>
      <c r="PTG17" s="156"/>
      <c r="PTH17" s="156"/>
      <c r="PTI17" s="156"/>
      <c r="PTJ17" s="156"/>
      <c r="PTK17" s="156"/>
      <c r="PTL17" s="156"/>
      <c r="PTM17" s="156"/>
      <c r="PTN17" s="156"/>
      <c r="PTO17" s="156"/>
      <c r="PTP17" s="156"/>
      <c r="PTQ17" s="156"/>
      <c r="PTR17" s="156"/>
      <c r="PTS17" s="156"/>
      <c r="PTT17" s="156"/>
      <c r="PTU17" s="156"/>
      <c r="PTV17" s="156"/>
      <c r="PTW17" s="156"/>
      <c r="PTX17" s="156"/>
      <c r="PTY17" s="156"/>
      <c r="PTZ17" s="156"/>
      <c r="PUA17" s="156"/>
      <c r="PUB17" s="156"/>
      <c r="PUC17" s="156"/>
      <c r="PUD17" s="156"/>
      <c r="PUE17" s="156"/>
      <c r="PUF17" s="156"/>
      <c r="PUG17" s="156"/>
      <c r="PUH17" s="156"/>
      <c r="PUI17" s="156"/>
      <c r="PUJ17" s="156"/>
      <c r="PUK17" s="156"/>
      <c r="PUL17" s="156"/>
      <c r="PUM17" s="156"/>
      <c r="PUN17" s="156"/>
      <c r="PUO17" s="156"/>
      <c r="PUP17" s="156"/>
      <c r="PUQ17" s="156"/>
      <c r="PUR17" s="156"/>
      <c r="PUS17" s="156"/>
      <c r="PUT17" s="156"/>
      <c r="PUU17" s="156"/>
      <c r="PUV17" s="156"/>
      <c r="PUW17" s="156"/>
      <c r="PUX17" s="156"/>
      <c r="PUY17" s="156"/>
      <c r="PUZ17" s="156"/>
      <c r="PVA17" s="156"/>
      <c r="PVB17" s="156"/>
      <c r="PVC17" s="156"/>
      <c r="PVD17" s="156"/>
      <c r="PVE17" s="156"/>
      <c r="PVF17" s="156"/>
      <c r="PVG17" s="156"/>
      <c r="PVH17" s="156"/>
      <c r="PVI17" s="156"/>
      <c r="PVJ17" s="156"/>
      <c r="PVK17" s="156"/>
      <c r="PVL17" s="156"/>
      <c r="PVM17" s="156"/>
      <c r="PVN17" s="156"/>
      <c r="PVO17" s="156"/>
      <c r="PVP17" s="156"/>
      <c r="PVQ17" s="156"/>
      <c r="PVR17" s="156"/>
      <c r="PVS17" s="156"/>
      <c r="PVT17" s="156"/>
      <c r="PVU17" s="156"/>
      <c r="PVV17" s="156"/>
      <c r="PVW17" s="156"/>
      <c r="PVX17" s="156"/>
      <c r="PVY17" s="156"/>
      <c r="PVZ17" s="156"/>
      <c r="PWA17" s="156"/>
      <c r="PWB17" s="156"/>
      <c r="PWC17" s="156"/>
      <c r="PWD17" s="156"/>
      <c r="PWE17" s="156"/>
      <c r="PWF17" s="156"/>
      <c r="PWG17" s="156"/>
      <c r="PWH17" s="156"/>
      <c r="PWI17" s="156"/>
      <c r="PWJ17" s="156"/>
      <c r="PWK17" s="156"/>
      <c r="PWL17" s="156"/>
      <c r="PWM17" s="156"/>
      <c r="PWN17" s="156"/>
      <c r="PWO17" s="156"/>
      <c r="PWP17" s="156"/>
      <c r="PWQ17" s="156"/>
      <c r="PWR17" s="156"/>
      <c r="PWS17" s="156"/>
      <c r="PWT17" s="156"/>
      <c r="PWU17" s="156"/>
      <c r="PWV17" s="156"/>
      <c r="PWW17" s="156"/>
      <c r="PWX17" s="156"/>
      <c r="PWY17" s="156"/>
      <c r="PWZ17" s="156"/>
      <c r="PXA17" s="156"/>
      <c r="PXB17" s="156"/>
      <c r="PXC17" s="156"/>
      <c r="PXD17" s="156"/>
      <c r="PXE17" s="156"/>
      <c r="PXF17" s="156"/>
      <c r="PXG17" s="156"/>
      <c r="PXH17" s="156"/>
      <c r="PXI17" s="156"/>
      <c r="PXJ17" s="156"/>
      <c r="PXK17" s="156"/>
      <c r="PXL17" s="156"/>
      <c r="PXM17" s="156"/>
      <c r="PXN17" s="156"/>
      <c r="PXO17" s="156"/>
      <c r="PXP17" s="156"/>
      <c r="PXQ17" s="156"/>
      <c r="PXR17" s="156"/>
      <c r="PXS17" s="156"/>
      <c r="PXT17" s="156"/>
      <c r="PXU17" s="156"/>
      <c r="PXV17" s="156"/>
      <c r="PXW17" s="156"/>
      <c r="PXX17" s="156"/>
      <c r="PXY17" s="156"/>
      <c r="PXZ17" s="156"/>
      <c r="PYA17" s="156"/>
      <c r="PYB17" s="156"/>
      <c r="PYC17" s="156"/>
      <c r="PYD17" s="156"/>
      <c r="PYE17" s="156"/>
      <c r="PYF17" s="156"/>
      <c r="PYG17" s="156"/>
      <c r="PYH17" s="156"/>
      <c r="PYI17" s="156"/>
      <c r="PYJ17" s="156"/>
      <c r="PYK17" s="156"/>
      <c r="PYL17" s="156"/>
      <c r="PYM17" s="156"/>
      <c r="PYN17" s="156"/>
      <c r="PYO17" s="156"/>
      <c r="PYP17" s="156"/>
      <c r="PYQ17" s="156"/>
      <c r="PYR17" s="156"/>
      <c r="PYS17" s="156"/>
      <c r="PYT17" s="156"/>
      <c r="PYU17" s="156"/>
      <c r="PYV17" s="156"/>
      <c r="PYW17" s="156"/>
      <c r="PYX17" s="156"/>
      <c r="PYY17" s="156"/>
      <c r="PYZ17" s="156"/>
      <c r="PZA17" s="156"/>
      <c r="PZB17" s="156"/>
      <c r="PZC17" s="156"/>
      <c r="PZD17" s="156"/>
      <c r="PZE17" s="156"/>
      <c r="PZF17" s="156"/>
      <c r="PZG17" s="156"/>
      <c r="PZH17" s="156"/>
      <c r="PZI17" s="156"/>
      <c r="PZJ17" s="156"/>
      <c r="PZK17" s="156"/>
      <c r="PZL17" s="156"/>
      <c r="PZM17" s="156"/>
      <c r="PZN17" s="156"/>
      <c r="PZO17" s="156"/>
      <c r="PZP17" s="156"/>
      <c r="PZQ17" s="156"/>
      <c r="PZR17" s="156"/>
      <c r="PZS17" s="156"/>
      <c r="PZT17" s="156"/>
      <c r="PZU17" s="156"/>
      <c r="PZV17" s="156"/>
      <c r="PZW17" s="156"/>
      <c r="PZX17" s="156"/>
      <c r="PZY17" s="156"/>
      <c r="PZZ17" s="156"/>
      <c r="QAA17" s="156"/>
      <c r="QAB17" s="156"/>
      <c r="QAC17" s="156"/>
      <c r="QAD17" s="156"/>
      <c r="QAE17" s="156"/>
      <c r="QAF17" s="156"/>
      <c r="QAG17" s="156"/>
      <c r="QAH17" s="156"/>
      <c r="QAI17" s="156"/>
      <c r="QAJ17" s="156"/>
      <c r="QAK17" s="156"/>
      <c r="QAL17" s="156"/>
      <c r="QAM17" s="156"/>
      <c r="QAN17" s="156"/>
      <c r="QAO17" s="156"/>
      <c r="QAP17" s="156"/>
      <c r="QAQ17" s="156"/>
      <c r="QAR17" s="156"/>
      <c r="QAS17" s="156"/>
      <c r="QAT17" s="156"/>
      <c r="QAU17" s="156"/>
      <c r="QAV17" s="156"/>
      <c r="QAW17" s="156"/>
      <c r="QAX17" s="156"/>
      <c r="QAY17" s="156"/>
      <c r="QAZ17" s="156"/>
      <c r="QBA17" s="156"/>
      <c r="QBB17" s="156"/>
      <c r="QBC17" s="156"/>
      <c r="QBD17" s="156"/>
      <c r="QBE17" s="156"/>
      <c r="QBF17" s="156"/>
      <c r="QBG17" s="156"/>
      <c r="QBH17" s="156"/>
      <c r="QBI17" s="156"/>
      <c r="QBJ17" s="156"/>
      <c r="QBK17" s="156"/>
      <c r="QBL17" s="156"/>
      <c r="QBM17" s="156"/>
      <c r="QBN17" s="156"/>
      <c r="QBO17" s="156"/>
      <c r="QBP17" s="156"/>
      <c r="QBQ17" s="156"/>
      <c r="QBR17" s="156"/>
      <c r="QBS17" s="156"/>
      <c r="QBT17" s="156"/>
      <c r="QBU17" s="156"/>
      <c r="QBV17" s="156"/>
      <c r="QBW17" s="156"/>
      <c r="QBX17" s="156"/>
      <c r="QBY17" s="156"/>
      <c r="QBZ17" s="156"/>
      <c r="QCA17" s="156"/>
      <c r="QCB17" s="156"/>
      <c r="QCC17" s="156"/>
      <c r="QCD17" s="156"/>
      <c r="QCE17" s="156"/>
      <c r="QCF17" s="156"/>
      <c r="QCG17" s="156"/>
      <c r="QCH17" s="156"/>
      <c r="QCI17" s="156"/>
      <c r="QCJ17" s="156"/>
      <c r="QCK17" s="156"/>
      <c r="QCL17" s="156"/>
      <c r="QCM17" s="156"/>
      <c r="QCN17" s="156"/>
      <c r="QCO17" s="156"/>
      <c r="QCP17" s="156"/>
      <c r="QCQ17" s="156"/>
      <c r="QCR17" s="156"/>
      <c r="QCS17" s="156"/>
      <c r="QCT17" s="156"/>
      <c r="QCU17" s="156"/>
      <c r="QCV17" s="156"/>
      <c r="QCW17" s="156"/>
      <c r="QCX17" s="156"/>
      <c r="QCY17" s="156"/>
      <c r="QCZ17" s="156"/>
      <c r="QDA17" s="156"/>
      <c r="QDB17" s="156"/>
      <c r="QDC17" s="156"/>
      <c r="QDD17" s="156"/>
      <c r="QDE17" s="156"/>
      <c r="QDF17" s="156"/>
      <c r="QDG17" s="156"/>
      <c r="QDH17" s="156"/>
      <c r="QDI17" s="156"/>
      <c r="QDJ17" s="156"/>
      <c r="QDK17" s="156"/>
      <c r="QDL17" s="156"/>
      <c r="QDM17" s="156"/>
      <c r="QDN17" s="156"/>
      <c r="QDO17" s="156"/>
      <c r="QDP17" s="156"/>
      <c r="QDQ17" s="156"/>
      <c r="QDR17" s="156"/>
      <c r="QDS17" s="156"/>
      <c r="QDT17" s="156"/>
      <c r="QDU17" s="156"/>
      <c r="QDV17" s="156"/>
      <c r="QDW17" s="156"/>
      <c r="QDX17" s="156"/>
      <c r="QDY17" s="156"/>
      <c r="QDZ17" s="156"/>
      <c r="QEA17" s="156"/>
      <c r="QEB17" s="156"/>
      <c r="QEC17" s="156"/>
      <c r="QED17" s="156"/>
      <c r="QEE17" s="156"/>
      <c r="QEF17" s="156"/>
      <c r="QEG17" s="156"/>
      <c r="QEH17" s="156"/>
      <c r="QEI17" s="156"/>
      <c r="QEJ17" s="156"/>
      <c r="QEK17" s="156"/>
      <c r="QEL17" s="156"/>
      <c r="QEM17" s="156"/>
      <c r="QEN17" s="156"/>
      <c r="QEO17" s="156"/>
      <c r="QEP17" s="156"/>
      <c r="QEQ17" s="156"/>
      <c r="QER17" s="156"/>
      <c r="QES17" s="156"/>
      <c r="QET17" s="156"/>
      <c r="QEU17" s="156"/>
      <c r="QEV17" s="156"/>
      <c r="QEW17" s="156"/>
      <c r="QEX17" s="156"/>
      <c r="QEY17" s="156"/>
      <c r="QEZ17" s="156"/>
      <c r="QFA17" s="156"/>
      <c r="QFB17" s="156"/>
      <c r="QFC17" s="156"/>
      <c r="QFD17" s="156"/>
      <c r="QFE17" s="156"/>
      <c r="QFF17" s="156"/>
      <c r="QFG17" s="156"/>
      <c r="QFH17" s="156"/>
      <c r="QFI17" s="156"/>
      <c r="QFJ17" s="156"/>
      <c r="QFK17" s="156"/>
      <c r="QFL17" s="156"/>
      <c r="QFM17" s="156"/>
      <c r="QFN17" s="156"/>
      <c r="QFO17" s="156"/>
      <c r="QFP17" s="156"/>
      <c r="QFQ17" s="156"/>
      <c r="QFR17" s="156"/>
      <c r="QFS17" s="156"/>
      <c r="QFT17" s="156"/>
      <c r="QFU17" s="156"/>
      <c r="QFV17" s="156"/>
      <c r="QFW17" s="156"/>
      <c r="QFX17" s="156"/>
      <c r="QFY17" s="156"/>
      <c r="QFZ17" s="156"/>
      <c r="QGA17" s="156"/>
      <c r="QGB17" s="156"/>
      <c r="QGC17" s="156"/>
      <c r="QGD17" s="156"/>
      <c r="QGE17" s="156"/>
      <c r="QGF17" s="156"/>
      <c r="QGG17" s="156"/>
      <c r="QGH17" s="156"/>
      <c r="QGI17" s="156"/>
      <c r="QGJ17" s="156"/>
      <c r="QGK17" s="156"/>
      <c r="QGL17" s="156"/>
      <c r="QGM17" s="156"/>
      <c r="QGN17" s="156"/>
      <c r="QGO17" s="156"/>
      <c r="QGP17" s="156"/>
      <c r="QGQ17" s="156"/>
      <c r="QGR17" s="156"/>
      <c r="QGS17" s="156"/>
      <c r="QGT17" s="156"/>
      <c r="QGU17" s="156"/>
      <c r="QGV17" s="156"/>
      <c r="QGW17" s="156"/>
      <c r="QGX17" s="156"/>
      <c r="QGY17" s="156"/>
      <c r="QGZ17" s="156"/>
      <c r="QHA17" s="156"/>
      <c r="QHB17" s="156"/>
      <c r="QHC17" s="156"/>
      <c r="QHD17" s="156"/>
      <c r="QHE17" s="156"/>
      <c r="QHF17" s="156"/>
      <c r="QHG17" s="156"/>
      <c r="QHH17" s="156"/>
      <c r="QHI17" s="156"/>
      <c r="QHJ17" s="156"/>
      <c r="QHK17" s="156"/>
      <c r="QHL17" s="156"/>
      <c r="QHM17" s="156"/>
      <c r="QHN17" s="156"/>
      <c r="QHO17" s="156"/>
      <c r="QHP17" s="156"/>
      <c r="QHQ17" s="156"/>
      <c r="QHR17" s="156"/>
      <c r="QHS17" s="156"/>
      <c r="QHT17" s="156"/>
      <c r="QHU17" s="156"/>
      <c r="QHV17" s="156"/>
      <c r="QHW17" s="156"/>
      <c r="QHX17" s="156"/>
      <c r="QHY17" s="156"/>
      <c r="QHZ17" s="156"/>
      <c r="QIA17" s="156"/>
      <c r="QIB17" s="156"/>
      <c r="QIC17" s="156"/>
      <c r="QID17" s="156"/>
      <c r="QIE17" s="156"/>
      <c r="QIF17" s="156"/>
      <c r="QIG17" s="156"/>
      <c r="QIH17" s="156"/>
      <c r="QII17" s="156"/>
      <c r="QIJ17" s="156"/>
      <c r="QIK17" s="156"/>
      <c r="QIL17" s="156"/>
      <c r="QIM17" s="156"/>
      <c r="QIN17" s="156"/>
      <c r="QIO17" s="156"/>
      <c r="QIP17" s="156"/>
      <c r="QIQ17" s="156"/>
      <c r="QIR17" s="156"/>
      <c r="QIS17" s="156"/>
      <c r="QIT17" s="156"/>
      <c r="QIU17" s="156"/>
      <c r="QIV17" s="156"/>
      <c r="QIW17" s="156"/>
      <c r="QIX17" s="156"/>
      <c r="QIY17" s="156"/>
      <c r="QIZ17" s="156"/>
      <c r="QJA17" s="156"/>
      <c r="QJB17" s="156"/>
      <c r="QJC17" s="156"/>
      <c r="QJD17" s="156"/>
      <c r="QJE17" s="156"/>
      <c r="QJF17" s="156"/>
      <c r="QJG17" s="156"/>
      <c r="QJH17" s="156"/>
      <c r="QJI17" s="156"/>
      <c r="QJJ17" s="156"/>
      <c r="QJK17" s="156"/>
      <c r="QJL17" s="156"/>
      <c r="QJM17" s="156"/>
      <c r="QJN17" s="156"/>
      <c r="QJO17" s="156"/>
      <c r="QJP17" s="156"/>
      <c r="QJQ17" s="156"/>
      <c r="QJR17" s="156"/>
      <c r="QJS17" s="156"/>
      <c r="QJT17" s="156"/>
      <c r="QJU17" s="156"/>
      <c r="QJV17" s="156"/>
      <c r="QJW17" s="156"/>
      <c r="QJX17" s="156"/>
      <c r="QJY17" s="156"/>
      <c r="QJZ17" s="156"/>
      <c r="QKA17" s="156"/>
      <c r="QKB17" s="156"/>
      <c r="QKC17" s="156"/>
      <c r="QKD17" s="156"/>
      <c r="QKE17" s="156"/>
      <c r="QKF17" s="156"/>
      <c r="QKG17" s="156"/>
      <c r="QKH17" s="156"/>
      <c r="QKI17" s="156"/>
      <c r="QKJ17" s="156"/>
      <c r="QKK17" s="156"/>
      <c r="QKL17" s="156"/>
      <c r="QKM17" s="156"/>
      <c r="QKN17" s="156"/>
      <c r="QKO17" s="156"/>
      <c r="QKP17" s="156"/>
      <c r="QKQ17" s="156"/>
      <c r="QKR17" s="156"/>
      <c r="QKS17" s="156"/>
      <c r="QKT17" s="156"/>
      <c r="QKU17" s="156"/>
      <c r="QKV17" s="156"/>
      <c r="QKW17" s="156"/>
      <c r="QKX17" s="156"/>
      <c r="QKY17" s="156"/>
      <c r="QKZ17" s="156"/>
      <c r="QLA17" s="156"/>
      <c r="QLB17" s="156"/>
      <c r="QLC17" s="156"/>
      <c r="QLD17" s="156"/>
      <c r="QLE17" s="156"/>
      <c r="QLF17" s="156"/>
      <c r="QLG17" s="156"/>
      <c r="QLH17" s="156"/>
      <c r="QLI17" s="156"/>
      <c r="QLJ17" s="156"/>
      <c r="QLK17" s="156"/>
      <c r="QLL17" s="156"/>
      <c r="QLM17" s="156"/>
      <c r="QLN17" s="156"/>
      <c r="QLO17" s="156"/>
      <c r="QLP17" s="156"/>
      <c r="QLQ17" s="156"/>
      <c r="QLR17" s="156"/>
      <c r="QLS17" s="156"/>
      <c r="QLT17" s="156"/>
      <c r="QLU17" s="156"/>
      <c r="QLV17" s="156"/>
      <c r="QLW17" s="156"/>
      <c r="QLX17" s="156"/>
      <c r="QLY17" s="156"/>
      <c r="QLZ17" s="156"/>
      <c r="QMA17" s="156"/>
      <c r="QMB17" s="156"/>
      <c r="QMC17" s="156"/>
      <c r="QMD17" s="156"/>
      <c r="QME17" s="156"/>
      <c r="QMF17" s="156"/>
      <c r="QMG17" s="156"/>
      <c r="QMH17" s="156"/>
      <c r="QMI17" s="156"/>
      <c r="QMJ17" s="156"/>
      <c r="QMK17" s="156"/>
      <c r="QML17" s="156"/>
      <c r="QMM17" s="156"/>
      <c r="QMN17" s="156"/>
      <c r="QMO17" s="156"/>
      <c r="QMP17" s="156"/>
      <c r="QMQ17" s="156"/>
      <c r="QMR17" s="156"/>
      <c r="QMS17" s="156"/>
      <c r="QMT17" s="156"/>
      <c r="QMU17" s="156"/>
      <c r="QMV17" s="156"/>
      <c r="QMW17" s="156"/>
      <c r="QMX17" s="156"/>
      <c r="QMY17" s="156"/>
      <c r="QMZ17" s="156"/>
      <c r="QNA17" s="156"/>
      <c r="QNB17" s="156"/>
      <c r="QNC17" s="156"/>
      <c r="QND17" s="156"/>
      <c r="QNE17" s="156"/>
      <c r="QNF17" s="156"/>
      <c r="QNG17" s="156"/>
      <c r="QNH17" s="156"/>
      <c r="QNI17" s="156"/>
      <c r="QNJ17" s="156"/>
      <c r="QNK17" s="156"/>
      <c r="QNL17" s="156"/>
      <c r="QNM17" s="156"/>
      <c r="QNN17" s="156"/>
      <c r="QNO17" s="156"/>
      <c r="QNP17" s="156"/>
      <c r="QNQ17" s="156"/>
      <c r="QNR17" s="156"/>
      <c r="QNS17" s="156"/>
      <c r="QNT17" s="156"/>
      <c r="QNU17" s="156"/>
      <c r="QNV17" s="156"/>
      <c r="QNW17" s="156"/>
      <c r="QNX17" s="156"/>
      <c r="QNY17" s="156"/>
      <c r="QNZ17" s="156"/>
      <c r="QOA17" s="156"/>
      <c r="QOB17" s="156"/>
      <c r="QOC17" s="156"/>
      <c r="QOD17" s="156"/>
      <c r="QOE17" s="156"/>
      <c r="QOF17" s="156"/>
      <c r="QOG17" s="156"/>
      <c r="QOH17" s="156"/>
      <c r="QOI17" s="156"/>
      <c r="QOJ17" s="156"/>
      <c r="QOK17" s="156"/>
      <c r="QOL17" s="156"/>
      <c r="QOM17" s="156"/>
      <c r="QON17" s="156"/>
      <c r="QOO17" s="156"/>
      <c r="QOP17" s="156"/>
      <c r="QOQ17" s="156"/>
      <c r="QOR17" s="156"/>
      <c r="QOS17" s="156"/>
      <c r="QOT17" s="156"/>
      <c r="QOU17" s="156"/>
      <c r="QOV17" s="156"/>
      <c r="QOW17" s="156"/>
      <c r="QOX17" s="156"/>
      <c r="QOY17" s="156"/>
      <c r="QOZ17" s="156"/>
      <c r="QPA17" s="156"/>
      <c r="QPB17" s="156"/>
      <c r="QPC17" s="156"/>
      <c r="QPD17" s="156"/>
      <c r="QPE17" s="156"/>
      <c r="QPF17" s="156"/>
      <c r="QPG17" s="156"/>
      <c r="QPH17" s="156"/>
      <c r="QPI17" s="156"/>
      <c r="QPJ17" s="156"/>
      <c r="QPK17" s="156"/>
      <c r="QPL17" s="156"/>
      <c r="QPM17" s="156"/>
      <c r="QPN17" s="156"/>
      <c r="QPO17" s="156"/>
      <c r="QPP17" s="156"/>
      <c r="QPQ17" s="156"/>
      <c r="QPR17" s="156"/>
      <c r="QPS17" s="156"/>
      <c r="QPT17" s="156"/>
      <c r="QPU17" s="156"/>
      <c r="QPV17" s="156"/>
      <c r="QPW17" s="156"/>
      <c r="QPX17" s="156"/>
      <c r="QPY17" s="156"/>
      <c r="QPZ17" s="156"/>
      <c r="QQA17" s="156"/>
      <c r="QQB17" s="156"/>
      <c r="QQC17" s="156"/>
      <c r="QQD17" s="156"/>
      <c r="QQE17" s="156"/>
      <c r="QQF17" s="156"/>
      <c r="QQG17" s="156"/>
      <c r="QQH17" s="156"/>
      <c r="QQI17" s="156"/>
      <c r="QQJ17" s="156"/>
      <c r="QQK17" s="156"/>
      <c r="QQL17" s="156"/>
      <c r="QQM17" s="156"/>
      <c r="QQN17" s="156"/>
      <c r="QQO17" s="156"/>
      <c r="QQP17" s="156"/>
      <c r="QQQ17" s="156"/>
      <c r="QQR17" s="156"/>
      <c r="QQS17" s="156"/>
      <c r="QQT17" s="156"/>
      <c r="QQU17" s="156"/>
      <c r="QQV17" s="156"/>
      <c r="QQW17" s="156"/>
      <c r="QQX17" s="156"/>
      <c r="QQY17" s="156"/>
      <c r="QQZ17" s="156"/>
      <c r="QRA17" s="156"/>
      <c r="QRB17" s="156"/>
      <c r="QRC17" s="156"/>
      <c r="QRD17" s="156"/>
      <c r="QRE17" s="156"/>
      <c r="QRF17" s="156"/>
      <c r="QRG17" s="156"/>
      <c r="QRH17" s="156"/>
      <c r="QRI17" s="156"/>
      <c r="QRJ17" s="156"/>
      <c r="QRK17" s="156"/>
      <c r="QRL17" s="156"/>
      <c r="QRM17" s="156"/>
      <c r="QRN17" s="156"/>
      <c r="QRO17" s="156"/>
      <c r="QRP17" s="156"/>
      <c r="QRQ17" s="156"/>
      <c r="QRR17" s="156"/>
      <c r="QRS17" s="156"/>
      <c r="QRT17" s="156"/>
      <c r="QRU17" s="156"/>
      <c r="QRV17" s="156"/>
      <c r="QRW17" s="156"/>
      <c r="QRX17" s="156"/>
      <c r="QRY17" s="156"/>
      <c r="QRZ17" s="156"/>
      <c r="QSA17" s="156"/>
      <c r="QSB17" s="156"/>
      <c r="QSC17" s="156"/>
      <c r="QSD17" s="156"/>
      <c r="QSE17" s="156"/>
      <c r="QSF17" s="156"/>
      <c r="QSG17" s="156"/>
      <c r="QSH17" s="156"/>
      <c r="QSI17" s="156"/>
      <c r="QSJ17" s="156"/>
      <c r="QSK17" s="156"/>
      <c r="QSL17" s="156"/>
      <c r="QSM17" s="156"/>
      <c r="QSN17" s="156"/>
      <c r="QSO17" s="156"/>
      <c r="QSP17" s="156"/>
      <c r="QSQ17" s="156"/>
      <c r="QSR17" s="156"/>
      <c r="QSS17" s="156"/>
      <c r="QST17" s="156"/>
      <c r="QSU17" s="156"/>
      <c r="QSV17" s="156"/>
      <c r="QSW17" s="156"/>
      <c r="QSX17" s="156"/>
      <c r="QSY17" s="156"/>
      <c r="QSZ17" s="156"/>
      <c r="QTA17" s="156"/>
      <c r="QTB17" s="156"/>
      <c r="QTC17" s="156"/>
      <c r="QTD17" s="156"/>
      <c r="QTE17" s="156"/>
      <c r="QTF17" s="156"/>
      <c r="QTG17" s="156"/>
      <c r="QTH17" s="156"/>
      <c r="QTI17" s="156"/>
      <c r="QTJ17" s="156"/>
      <c r="QTK17" s="156"/>
      <c r="QTL17" s="156"/>
      <c r="QTM17" s="156"/>
      <c r="QTN17" s="156"/>
      <c r="QTO17" s="156"/>
      <c r="QTP17" s="156"/>
      <c r="QTQ17" s="156"/>
      <c r="QTR17" s="156"/>
      <c r="QTS17" s="156"/>
      <c r="QTT17" s="156"/>
      <c r="QTU17" s="156"/>
      <c r="QTV17" s="156"/>
      <c r="QTW17" s="156"/>
      <c r="QTX17" s="156"/>
      <c r="QTY17" s="156"/>
      <c r="QTZ17" s="156"/>
      <c r="QUA17" s="156"/>
      <c r="QUB17" s="156"/>
      <c r="QUC17" s="156"/>
      <c r="QUD17" s="156"/>
      <c r="QUE17" s="156"/>
      <c r="QUF17" s="156"/>
      <c r="QUG17" s="156"/>
      <c r="QUH17" s="156"/>
      <c r="QUI17" s="156"/>
      <c r="QUJ17" s="156"/>
      <c r="QUK17" s="156"/>
      <c r="QUL17" s="156"/>
      <c r="QUM17" s="156"/>
      <c r="QUN17" s="156"/>
      <c r="QUO17" s="156"/>
      <c r="QUP17" s="156"/>
      <c r="QUQ17" s="156"/>
      <c r="QUR17" s="156"/>
      <c r="QUS17" s="156"/>
      <c r="QUT17" s="156"/>
      <c r="QUU17" s="156"/>
      <c r="QUV17" s="156"/>
      <c r="QUW17" s="156"/>
      <c r="QUX17" s="156"/>
      <c r="QUY17" s="156"/>
      <c r="QUZ17" s="156"/>
      <c r="QVA17" s="156"/>
      <c r="QVB17" s="156"/>
      <c r="QVC17" s="156"/>
      <c r="QVD17" s="156"/>
      <c r="QVE17" s="156"/>
      <c r="QVF17" s="156"/>
      <c r="QVG17" s="156"/>
      <c r="QVH17" s="156"/>
      <c r="QVI17" s="156"/>
      <c r="QVJ17" s="156"/>
      <c r="QVK17" s="156"/>
      <c r="QVL17" s="156"/>
      <c r="QVM17" s="156"/>
      <c r="QVN17" s="156"/>
      <c r="QVO17" s="156"/>
      <c r="QVP17" s="156"/>
      <c r="QVQ17" s="156"/>
      <c r="QVR17" s="156"/>
      <c r="QVS17" s="156"/>
      <c r="QVT17" s="156"/>
      <c r="QVU17" s="156"/>
      <c r="QVV17" s="156"/>
      <c r="QVW17" s="156"/>
      <c r="QVX17" s="156"/>
      <c r="QVY17" s="156"/>
      <c r="QVZ17" s="156"/>
      <c r="QWA17" s="156"/>
      <c r="QWB17" s="156"/>
      <c r="QWC17" s="156"/>
      <c r="QWD17" s="156"/>
      <c r="QWE17" s="156"/>
      <c r="QWF17" s="156"/>
      <c r="QWG17" s="156"/>
      <c r="QWH17" s="156"/>
      <c r="QWI17" s="156"/>
      <c r="QWJ17" s="156"/>
      <c r="QWK17" s="156"/>
      <c r="QWL17" s="156"/>
      <c r="QWM17" s="156"/>
      <c r="QWN17" s="156"/>
      <c r="QWO17" s="156"/>
      <c r="QWP17" s="156"/>
      <c r="QWQ17" s="156"/>
      <c r="QWR17" s="156"/>
      <c r="QWS17" s="156"/>
      <c r="QWT17" s="156"/>
      <c r="QWU17" s="156"/>
      <c r="QWV17" s="156"/>
      <c r="QWW17" s="156"/>
      <c r="QWX17" s="156"/>
      <c r="QWY17" s="156"/>
      <c r="QWZ17" s="156"/>
      <c r="QXA17" s="156"/>
      <c r="QXB17" s="156"/>
      <c r="QXC17" s="156"/>
      <c r="QXD17" s="156"/>
      <c r="QXE17" s="156"/>
      <c r="QXF17" s="156"/>
      <c r="QXG17" s="156"/>
      <c r="QXH17" s="156"/>
      <c r="QXI17" s="156"/>
      <c r="QXJ17" s="156"/>
      <c r="QXK17" s="156"/>
      <c r="QXL17" s="156"/>
      <c r="QXM17" s="156"/>
      <c r="QXN17" s="156"/>
      <c r="QXO17" s="156"/>
      <c r="QXP17" s="156"/>
      <c r="QXQ17" s="156"/>
      <c r="QXR17" s="156"/>
      <c r="QXS17" s="156"/>
      <c r="QXT17" s="156"/>
      <c r="QXU17" s="156"/>
      <c r="QXV17" s="156"/>
      <c r="QXW17" s="156"/>
      <c r="QXX17" s="156"/>
      <c r="QXY17" s="156"/>
      <c r="QXZ17" s="156"/>
      <c r="QYA17" s="156"/>
      <c r="QYB17" s="156"/>
      <c r="QYC17" s="156"/>
      <c r="QYD17" s="156"/>
      <c r="QYE17" s="156"/>
      <c r="QYF17" s="156"/>
      <c r="QYG17" s="156"/>
      <c r="QYH17" s="156"/>
      <c r="QYI17" s="156"/>
      <c r="QYJ17" s="156"/>
      <c r="QYK17" s="156"/>
      <c r="QYL17" s="156"/>
      <c r="QYM17" s="156"/>
      <c r="QYN17" s="156"/>
      <c r="QYO17" s="156"/>
      <c r="QYP17" s="156"/>
      <c r="QYQ17" s="156"/>
      <c r="QYR17" s="156"/>
      <c r="QYS17" s="156"/>
      <c r="QYT17" s="156"/>
      <c r="QYU17" s="156"/>
      <c r="QYV17" s="156"/>
      <c r="QYW17" s="156"/>
      <c r="QYX17" s="156"/>
      <c r="QYY17" s="156"/>
      <c r="QYZ17" s="156"/>
      <c r="QZA17" s="156"/>
      <c r="QZB17" s="156"/>
      <c r="QZC17" s="156"/>
      <c r="QZD17" s="156"/>
      <c r="QZE17" s="156"/>
      <c r="QZF17" s="156"/>
      <c r="QZG17" s="156"/>
      <c r="QZH17" s="156"/>
      <c r="QZI17" s="156"/>
      <c r="QZJ17" s="156"/>
      <c r="QZK17" s="156"/>
      <c r="QZL17" s="156"/>
      <c r="QZM17" s="156"/>
      <c r="QZN17" s="156"/>
      <c r="QZO17" s="156"/>
      <c r="QZP17" s="156"/>
      <c r="QZQ17" s="156"/>
      <c r="QZR17" s="156"/>
      <c r="QZS17" s="156"/>
      <c r="QZT17" s="156"/>
      <c r="QZU17" s="156"/>
      <c r="QZV17" s="156"/>
      <c r="QZW17" s="156"/>
      <c r="QZX17" s="156"/>
      <c r="QZY17" s="156"/>
      <c r="QZZ17" s="156"/>
      <c r="RAA17" s="156"/>
      <c r="RAB17" s="156"/>
      <c r="RAC17" s="156"/>
      <c r="RAD17" s="156"/>
      <c r="RAE17" s="156"/>
      <c r="RAF17" s="156"/>
      <c r="RAG17" s="156"/>
      <c r="RAH17" s="156"/>
      <c r="RAI17" s="156"/>
      <c r="RAJ17" s="156"/>
      <c r="RAK17" s="156"/>
      <c r="RAL17" s="156"/>
      <c r="RAM17" s="156"/>
      <c r="RAN17" s="156"/>
      <c r="RAO17" s="156"/>
      <c r="RAP17" s="156"/>
      <c r="RAQ17" s="156"/>
      <c r="RAR17" s="156"/>
      <c r="RAS17" s="156"/>
      <c r="RAT17" s="156"/>
      <c r="RAU17" s="156"/>
      <c r="RAV17" s="156"/>
      <c r="RAW17" s="156"/>
      <c r="RAX17" s="156"/>
      <c r="RAY17" s="156"/>
      <c r="RAZ17" s="156"/>
      <c r="RBA17" s="156"/>
      <c r="RBB17" s="156"/>
      <c r="RBC17" s="156"/>
      <c r="RBD17" s="156"/>
      <c r="RBE17" s="156"/>
      <c r="RBF17" s="156"/>
      <c r="RBG17" s="156"/>
      <c r="RBH17" s="156"/>
      <c r="RBI17" s="156"/>
      <c r="RBJ17" s="156"/>
      <c r="RBK17" s="156"/>
      <c r="RBL17" s="156"/>
      <c r="RBM17" s="156"/>
      <c r="RBN17" s="156"/>
      <c r="RBO17" s="156"/>
      <c r="RBP17" s="156"/>
      <c r="RBQ17" s="156"/>
      <c r="RBR17" s="156"/>
      <c r="RBS17" s="156"/>
      <c r="RBT17" s="156"/>
      <c r="RBU17" s="156"/>
      <c r="RBV17" s="156"/>
      <c r="RBW17" s="156"/>
      <c r="RBX17" s="156"/>
      <c r="RBY17" s="156"/>
      <c r="RBZ17" s="156"/>
      <c r="RCA17" s="156"/>
      <c r="RCB17" s="156"/>
      <c r="RCC17" s="156"/>
      <c r="RCD17" s="156"/>
      <c r="RCE17" s="156"/>
      <c r="RCF17" s="156"/>
      <c r="RCG17" s="156"/>
      <c r="RCH17" s="156"/>
      <c r="RCI17" s="156"/>
      <c r="RCJ17" s="156"/>
      <c r="RCK17" s="156"/>
      <c r="RCL17" s="156"/>
      <c r="RCM17" s="156"/>
      <c r="RCN17" s="156"/>
      <c r="RCO17" s="156"/>
      <c r="RCP17" s="156"/>
      <c r="RCQ17" s="156"/>
      <c r="RCR17" s="156"/>
      <c r="RCS17" s="156"/>
      <c r="RCT17" s="156"/>
      <c r="RCU17" s="156"/>
      <c r="RCV17" s="156"/>
      <c r="RCW17" s="156"/>
      <c r="RCX17" s="156"/>
      <c r="RCY17" s="156"/>
      <c r="RCZ17" s="156"/>
      <c r="RDA17" s="156"/>
      <c r="RDB17" s="156"/>
      <c r="RDC17" s="156"/>
      <c r="RDD17" s="156"/>
      <c r="RDE17" s="156"/>
      <c r="RDF17" s="156"/>
      <c r="RDG17" s="156"/>
      <c r="RDH17" s="156"/>
      <c r="RDI17" s="156"/>
      <c r="RDJ17" s="156"/>
      <c r="RDK17" s="156"/>
      <c r="RDL17" s="156"/>
      <c r="RDM17" s="156"/>
      <c r="RDN17" s="156"/>
      <c r="RDO17" s="156"/>
      <c r="RDP17" s="156"/>
      <c r="RDQ17" s="156"/>
      <c r="RDR17" s="156"/>
      <c r="RDS17" s="156"/>
      <c r="RDT17" s="156"/>
      <c r="RDU17" s="156"/>
      <c r="RDV17" s="156"/>
      <c r="RDW17" s="156"/>
      <c r="RDX17" s="156"/>
      <c r="RDY17" s="156"/>
      <c r="RDZ17" s="156"/>
      <c r="REA17" s="156"/>
      <c r="REB17" s="156"/>
      <c r="REC17" s="156"/>
      <c r="RED17" s="156"/>
      <c r="REE17" s="156"/>
      <c r="REF17" s="156"/>
      <c r="REG17" s="156"/>
      <c r="REH17" s="156"/>
      <c r="REI17" s="156"/>
      <c r="REJ17" s="156"/>
      <c r="REK17" s="156"/>
      <c r="REL17" s="156"/>
      <c r="REM17" s="156"/>
      <c r="REN17" s="156"/>
      <c r="REO17" s="156"/>
      <c r="REP17" s="156"/>
      <c r="REQ17" s="156"/>
      <c r="RER17" s="156"/>
      <c r="RES17" s="156"/>
      <c r="RET17" s="156"/>
      <c r="REU17" s="156"/>
      <c r="REV17" s="156"/>
      <c r="REW17" s="156"/>
      <c r="REX17" s="156"/>
      <c r="REY17" s="156"/>
      <c r="REZ17" s="156"/>
      <c r="RFA17" s="156"/>
      <c r="RFB17" s="156"/>
      <c r="RFC17" s="156"/>
      <c r="RFD17" s="156"/>
      <c r="RFE17" s="156"/>
      <c r="RFF17" s="156"/>
      <c r="RFG17" s="156"/>
      <c r="RFH17" s="156"/>
      <c r="RFI17" s="156"/>
      <c r="RFJ17" s="156"/>
      <c r="RFK17" s="156"/>
      <c r="RFL17" s="156"/>
      <c r="RFM17" s="156"/>
      <c r="RFN17" s="156"/>
      <c r="RFO17" s="156"/>
      <c r="RFP17" s="156"/>
      <c r="RFQ17" s="156"/>
      <c r="RFR17" s="156"/>
      <c r="RFS17" s="156"/>
      <c r="RFT17" s="156"/>
      <c r="RFU17" s="156"/>
      <c r="RFV17" s="156"/>
      <c r="RFW17" s="156"/>
      <c r="RFX17" s="156"/>
      <c r="RFY17" s="156"/>
      <c r="RFZ17" s="156"/>
      <c r="RGA17" s="156"/>
      <c r="RGB17" s="156"/>
      <c r="RGC17" s="156"/>
      <c r="RGD17" s="156"/>
      <c r="RGE17" s="156"/>
      <c r="RGF17" s="156"/>
      <c r="RGG17" s="156"/>
      <c r="RGH17" s="156"/>
      <c r="RGI17" s="156"/>
      <c r="RGJ17" s="156"/>
      <c r="RGK17" s="156"/>
      <c r="RGL17" s="156"/>
      <c r="RGM17" s="156"/>
      <c r="RGN17" s="156"/>
      <c r="RGO17" s="156"/>
      <c r="RGP17" s="156"/>
      <c r="RGQ17" s="156"/>
      <c r="RGR17" s="156"/>
      <c r="RGS17" s="156"/>
      <c r="RGT17" s="156"/>
      <c r="RGU17" s="156"/>
      <c r="RGV17" s="156"/>
      <c r="RGW17" s="156"/>
      <c r="RGX17" s="156"/>
      <c r="RGY17" s="156"/>
      <c r="RGZ17" s="156"/>
      <c r="RHA17" s="156"/>
      <c r="RHB17" s="156"/>
      <c r="RHC17" s="156"/>
      <c r="RHD17" s="156"/>
      <c r="RHE17" s="156"/>
      <c r="RHF17" s="156"/>
      <c r="RHG17" s="156"/>
      <c r="RHH17" s="156"/>
      <c r="RHI17" s="156"/>
      <c r="RHJ17" s="156"/>
      <c r="RHK17" s="156"/>
      <c r="RHL17" s="156"/>
      <c r="RHM17" s="156"/>
      <c r="RHN17" s="156"/>
      <c r="RHO17" s="156"/>
      <c r="RHP17" s="156"/>
      <c r="RHQ17" s="156"/>
      <c r="RHR17" s="156"/>
      <c r="RHS17" s="156"/>
      <c r="RHT17" s="156"/>
      <c r="RHU17" s="156"/>
      <c r="RHV17" s="156"/>
      <c r="RHW17" s="156"/>
      <c r="RHX17" s="156"/>
      <c r="RHY17" s="156"/>
      <c r="RHZ17" s="156"/>
      <c r="RIA17" s="156"/>
      <c r="RIB17" s="156"/>
      <c r="RIC17" s="156"/>
      <c r="RID17" s="156"/>
      <c r="RIE17" s="156"/>
      <c r="RIF17" s="156"/>
      <c r="RIG17" s="156"/>
      <c r="RIH17" s="156"/>
      <c r="RII17" s="156"/>
      <c r="RIJ17" s="156"/>
      <c r="RIK17" s="156"/>
      <c r="RIL17" s="156"/>
      <c r="RIM17" s="156"/>
      <c r="RIN17" s="156"/>
      <c r="RIO17" s="156"/>
      <c r="RIP17" s="156"/>
      <c r="RIQ17" s="156"/>
      <c r="RIR17" s="156"/>
      <c r="RIS17" s="156"/>
      <c r="RIT17" s="156"/>
      <c r="RIU17" s="156"/>
      <c r="RIV17" s="156"/>
      <c r="RIW17" s="156"/>
      <c r="RIX17" s="156"/>
      <c r="RIY17" s="156"/>
      <c r="RIZ17" s="156"/>
      <c r="RJA17" s="156"/>
      <c r="RJB17" s="156"/>
      <c r="RJC17" s="156"/>
      <c r="RJD17" s="156"/>
      <c r="RJE17" s="156"/>
      <c r="RJF17" s="156"/>
      <c r="RJG17" s="156"/>
      <c r="RJH17" s="156"/>
      <c r="RJI17" s="156"/>
      <c r="RJJ17" s="156"/>
      <c r="RJK17" s="156"/>
      <c r="RJL17" s="156"/>
      <c r="RJM17" s="156"/>
      <c r="RJN17" s="156"/>
      <c r="RJO17" s="156"/>
      <c r="RJP17" s="156"/>
      <c r="RJQ17" s="156"/>
      <c r="RJR17" s="156"/>
      <c r="RJS17" s="156"/>
      <c r="RJT17" s="156"/>
      <c r="RJU17" s="156"/>
      <c r="RJV17" s="156"/>
      <c r="RJW17" s="156"/>
      <c r="RJX17" s="156"/>
      <c r="RJY17" s="156"/>
      <c r="RJZ17" s="156"/>
      <c r="RKA17" s="156"/>
      <c r="RKB17" s="156"/>
      <c r="RKC17" s="156"/>
      <c r="RKD17" s="156"/>
      <c r="RKE17" s="156"/>
      <c r="RKF17" s="156"/>
      <c r="RKG17" s="156"/>
      <c r="RKH17" s="156"/>
      <c r="RKI17" s="156"/>
      <c r="RKJ17" s="156"/>
      <c r="RKK17" s="156"/>
      <c r="RKL17" s="156"/>
      <c r="RKM17" s="156"/>
      <c r="RKN17" s="156"/>
      <c r="RKO17" s="156"/>
      <c r="RKP17" s="156"/>
      <c r="RKQ17" s="156"/>
      <c r="RKR17" s="156"/>
      <c r="RKS17" s="156"/>
      <c r="RKT17" s="156"/>
      <c r="RKU17" s="156"/>
      <c r="RKV17" s="156"/>
      <c r="RKW17" s="156"/>
      <c r="RKX17" s="156"/>
      <c r="RKY17" s="156"/>
      <c r="RKZ17" s="156"/>
      <c r="RLA17" s="156"/>
      <c r="RLB17" s="156"/>
      <c r="RLC17" s="156"/>
      <c r="RLD17" s="156"/>
      <c r="RLE17" s="156"/>
      <c r="RLF17" s="156"/>
      <c r="RLG17" s="156"/>
      <c r="RLH17" s="156"/>
      <c r="RLI17" s="156"/>
      <c r="RLJ17" s="156"/>
      <c r="RLK17" s="156"/>
      <c r="RLL17" s="156"/>
      <c r="RLM17" s="156"/>
      <c r="RLN17" s="156"/>
      <c r="RLO17" s="156"/>
      <c r="RLP17" s="156"/>
      <c r="RLQ17" s="156"/>
      <c r="RLR17" s="156"/>
      <c r="RLS17" s="156"/>
      <c r="RLT17" s="156"/>
      <c r="RLU17" s="156"/>
      <c r="RLV17" s="156"/>
      <c r="RLW17" s="156"/>
      <c r="RLX17" s="156"/>
      <c r="RLY17" s="156"/>
      <c r="RLZ17" s="156"/>
      <c r="RMA17" s="156"/>
      <c r="RMB17" s="156"/>
      <c r="RMC17" s="156"/>
      <c r="RMD17" s="156"/>
      <c r="RME17" s="156"/>
      <c r="RMF17" s="156"/>
      <c r="RMG17" s="156"/>
      <c r="RMH17" s="156"/>
      <c r="RMI17" s="156"/>
      <c r="RMJ17" s="156"/>
      <c r="RMK17" s="156"/>
      <c r="RML17" s="156"/>
      <c r="RMM17" s="156"/>
      <c r="RMN17" s="156"/>
      <c r="RMO17" s="156"/>
      <c r="RMP17" s="156"/>
      <c r="RMQ17" s="156"/>
      <c r="RMR17" s="156"/>
      <c r="RMS17" s="156"/>
      <c r="RMT17" s="156"/>
      <c r="RMU17" s="156"/>
      <c r="RMV17" s="156"/>
      <c r="RMW17" s="156"/>
      <c r="RMX17" s="156"/>
      <c r="RMY17" s="156"/>
      <c r="RMZ17" s="156"/>
      <c r="RNA17" s="156"/>
      <c r="RNB17" s="156"/>
      <c r="RNC17" s="156"/>
      <c r="RND17" s="156"/>
      <c r="RNE17" s="156"/>
      <c r="RNF17" s="156"/>
      <c r="RNG17" s="156"/>
      <c r="RNH17" s="156"/>
      <c r="RNI17" s="156"/>
      <c r="RNJ17" s="156"/>
      <c r="RNK17" s="156"/>
      <c r="RNL17" s="156"/>
      <c r="RNM17" s="156"/>
      <c r="RNN17" s="156"/>
      <c r="RNO17" s="156"/>
      <c r="RNP17" s="156"/>
      <c r="RNQ17" s="156"/>
      <c r="RNR17" s="156"/>
      <c r="RNS17" s="156"/>
      <c r="RNT17" s="156"/>
      <c r="RNU17" s="156"/>
      <c r="RNV17" s="156"/>
      <c r="RNW17" s="156"/>
      <c r="RNX17" s="156"/>
      <c r="RNY17" s="156"/>
      <c r="RNZ17" s="156"/>
      <c r="ROA17" s="156"/>
      <c r="ROB17" s="156"/>
      <c r="ROC17" s="156"/>
      <c r="ROD17" s="156"/>
      <c r="ROE17" s="156"/>
      <c r="ROF17" s="156"/>
      <c r="ROG17" s="156"/>
      <c r="ROH17" s="156"/>
      <c r="ROI17" s="156"/>
      <c r="ROJ17" s="156"/>
      <c r="ROK17" s="156"/>
      <c r="ROL17" s="156"/>
      <c r="ROM17" s="156"/>
      <c r="RON17" s="156"/>
      <c r="ROO17" s="156"/>
      <c r="ROP17" s="156"/>
      <c r="ROQ17" s="156"/>
      <c r="ROR17" s="156"/>
      <c r="ROS17" s="156"/>
      <c r="ROT17" s="156"/>
      <c r="ROU17" s="156"/>
      <c r="ROV17" s="156"/>
      <c r="ROW17" s="156"/>
      <c r="ROX17" s="156"/>
      <c r="ROY17" s="156"/>
      <c r="ROZ17" s="156"/>
      <c r="RPA17" s="156"/>
      <c r="RPB17" s="156"/>
      <c r="RPC17" s="156"/>
      <c r="RPD17" s="156"/>
      <c r="RPE17" s="156"/>
      <c r="RPF17" s="156"/>
      <c r="RPG17" s="156"/>
      <c r="RPH17" s="156"/>
      <c r="RPI17" s="156"/>
      <c r="RPJ17" s="156"/>
      <c r="RPK17" s="156"/>
      <c r="RPL17" s="156"/>
      <c r="RPM17" s="156"/>
      <c r="RPN17" s="156"/>
      <c r="RPO17" s="156"/>
      <c r="RPP17" s="156"/>
      <c r="RPQ17" s="156"/>
      <c r="RPR17" s="156"/>
      <c r="RPS17" s="156"/>
      <c r="RPT17" s="156"/>
      <c r="RPU17" s="156"/>
      <c r="RPV17" s="156"/>
      <c r="RPW17" s="156"/>
      <c r="RPX17" s="156"/>
      <c r="RPY17" s="156"/>
      <c r="RPZ17" s="156"/>
      <c r="RQA17" s="156"/>
      <c r="RQB17" s="156"/>
      <c r="RQC17" s="156"/>
      <c r="RQD17" s="156"/>
      <c r="RQE17" s="156"/>
      <c r="RQF17" s="156"/>
      <c r="RQG17" s="156"/>
      <c r="RQH17" s="156"/>
      <c r="RQI17" s="156"/>
      <c r="RQJ17" s="156"/>
      <c r="RQK17" s="156"/>
      <c r="RQL17" s="156"/>
      <c r="RQM17" s="156"/>
      <c r="RQN17" s="156"/>
      <c r="RQO17" s="156"/>
      <c r="RQP17" s="156"/>
      <c r="RQQ17" s="156"/>
      <c r="RQR17" s="156"/>
      <c r="RQS17" s="156"/>
      <c r="RQT17" s="156"/>
      <c r="RQU17" s="156"/>
      <c r="RQV17" s="156"/>
      <c r="RQW17" s="156"/>
      <c r="RQX17" s="156"/>
      <c r="RQY17" s="156"/>
      <c r="RQZ17" s="156"/>
      <c r="RRA17" s="156"/>
      <c r="RRB17" s="156"/>
      <c r="RRC17" s="156"/>
      <c r="RRD17" s="156"/>
      <c r="RRE17" s="156"/>
      <c r="RRF17" s="156"/>
      <c r="RRG17" s="156"/>
      <c r="RRH17" s="156"/>
      <c r="RRI17" s="156"/>
      <c r="RRJ17" s="156"/>
      <c r="RRK17" s="156"/>
      <c r="RRL17" s="156"/>
      <c r="RRM17" s="156"/>
      <c r="RRN17" s="156"/>
      <c r="RRO17" s="156"/>
      <c r="RRP17" s="156"/>
      <c r="RRQ17" s="156"/>
      <c r="RRR17" s="156"/>
      <c r="RRS17" s="156"/>
      <c r="RRT17" s="156"/>
      <c r="RRU17" s="156"/>
      <c r="RRV17" s="156"/>
      <c r="RRW17" s="156"/>
      <c r="RRX17" s="156"/>
      <c r="RRY17" s="156"/>
      <c r="RRZ17" s="156"/>
      <c r="RSA17" s="156"/>
      <c r="RSB17" s="156"/>
      <c r="RSC17" s="156"/>
      <c r="RSD17" s="156"/>
      <c r="RSE17" s="156"/>
      <c r="RSF17" s="156"/>
      <c r="RSG17" s="156"/>
      <c r="RSH17" s="156"/>
      <c r="RSI17" s="156"/>
      <c r="RSJ17" s="156"/>
      <c r="RSK17" s="156"/>
      <c r="RSL17" s="156"/>
      <c r="RSM17" s="156"/>
      <c r="RSN17" s="156"/>
      <c r="RSO17" s="156"/>
      <c r="RSP17" s="156"/>
      <c r="RSQ17" s="156"/>
      <c r="RSR17" s="156"/>
      <c r="RSS17" s="156"/>
      <c r="RST17" s="156"/>
      <c r="RSU17" s="156"/>
      <c r="RSV17" s="156"/>
      <c r="RSW17" s="156"/>
      <c r="RSX17" s="156"/>
      <c r="RSY17" s="156"/>
      <c r="RSZ17" s="156"/>
      <c r="RTA17" s="156"/>
      <c r="RTB17" s="156"/>
      <c r="RTC17" s="156"/>
      <c r="RTD17" s="156"/>
      <c r="RTE17" s="156"/>
      <c r="RTF17" s="156"/>
      <c r="RTG17" s="156"/>
      <c r="RTH17" s="156"/>
      <c r="RTI17" s="156"/>
      <c r="RTJ17" s="156"/>
      <c r="RTK17" s="156"/>
      <c r="RTL17" s="156"/>
      <c r="RTM17" s="156"/>
      <c r="RTN17" s="156"/>
      <c r="RTO17" s="156"/>
      <c r="RTP17" s="156"/>
      <c r="RTQ17" s="156"/>
      <c r="RTR17" s="156"/>
      <c r="RTS17" s="156"/>
      <c r="RTT17" s="156"/>
      <c r="RTU17" s="156"/>
      <c r="RTV17" s="156"/>
      <c r="RTW17" s="156"/>
      <c r="RTX17" s="156"/>
      <c r="RTY17" s="156"/>
      <c r="RTZ17" s="156"/>
      <c r="RUA17" s="156"/>
      <c r="RUB17" s="156"/>
      <c r="RUC17" s="156"/>
      <c r="RUD17" s="156"/>
      <c r="RUE17" s="156"/>
      <c r="RUF17" s="156"/>
      <c r="RUG17" s="156"/>
      <c r="RUH17" s="156"/>
      <c r="RUI17" s="156"/>
      <c r="RUJ17" s="156"/>
      <c r="RUK17" s="156"/>
      <c r="RUL17" s="156"/>
      <c r="RUM17" s="156"/>
      <c r="RUN17" s="156"/>
      <c r="RUO17" s="156"/>
      <c r="RUP17" s="156"/>
      <c r="RUQ17" s="156"/>
      <c r="RUR17" s="156"/>
      <c r="RUS17" s="156"/>
      <c r="RUT17" s="156"/>
      <c r="RUU17" s="156"/>
      <c r="RUV17" s="156"/>
      <c r="RUW17" s="156"/>
      <c r="RUX17" s="156"/>
      <c r="RUY17" s="156"/>
      <c r="RUZ17" s="156"/>
      <c r="RVA17" s="156"/>
      <c r="RVB17" s="156"/>
      <c r="RVC17" s="156"/>
      <c r="RVD17" s="156"/>
      <c r="RVE17" s="156"/>
      <c r="RVF17" s="156"/>
      <c r="RVG17" s="156"/>
      <c r="RVH17" s="156"/>
      <c r="RVI17" s="156"/>
      <c r="RVJ17" s="156"/>
      <c r="RVK17" s="156"/>
      <c r="RVL17" s="156"/>
      <c r="RVM17" s="156"/>
      <c r="RVN17" s="156"/>
      <c r="RVO17" s="156"/>
      <c r="RVP17" s="156"/>
      <c r="RVQ17" s="156"/>
      <c r="RVR17" s="156"/>
      <c r="RVS17" s="156"/>
      <c r="RVT17" s="156"/>
      <c r="RVU17" s="156"/>
      <c r="RVV17" s="156"/>
      <c r="RVW17" s="156"/>
      <c r="RVX17" s="156"/>
      <c r="RVY17" s="156"/>
      <c r="RVZ17" s="156"/>
      <c r="RWA17" s="156"/>
      <c r="RWB17" s="156"/>
      <c r="RWC17" s="156"/>
      <c r="RWD17" s="156"/>
      <c r="RWE17" s="156"/>
      <c r="RWF17" s="156"/>
      <c r="RWG17" s="156"/>
      <c r="RWH17" s="156"/>
      <c r="RWI17" s="156"/>
      <c r="RWJ17" s="156"/>
      <c r="RWK17" s="156"/>
      <c r="RWL17" s="156"/>
      <c r="RWM17" s="156"/>
      <c r="RWN17" s="156"/>
      <c r="RWO17" s="156"/>
      <c r="RWP17" s="156"/>
      <c r="RWQ17" s="156"/>
      <c r="RWR17" s="156"/>
      <c r="RWS17" s="156"/>
      <c r="RWT17" s="156"/>
      <c r="RWU17" s="156"/>
      <c r="RWV17" s="156"/>
      <c r="RWW17" s="156"/>
      <c r="RWX17" s="156"/>
      <c r="RWY17" s="156"/>
      <c r="RWZ17" s="156"/>
      <c r="RXA17" s="156"/>
      <c r="RXB17" s="156"/>
      <c r="RXC17" s="156"/>
      <c r="RXD17" s="156"/>
      <c r="RXE17" s="156"/>
      <c r="RXF17" s="156"/>
      <c r="RXG17" s="156"/>
      <c r="RXH17" s="156"/>
      <c r="RXI17" s="156"/>
      <c r="RXJ17" s="156"/>
      <c r="RXK17" s="156"/>
      <c r="RXL17" s="156"/>
      <c r="RXM17" s="156"/>
      <c r="RXN17" s="156"/>
      <c r="RXO17" s="156"/>
      <c r="RXP17" s="156"/>
      <c r="RXQ17" s="156"/>
      <c r="RXR17" s="156"/>
      <c r="RXS17" s="156"/>
      <c r="RXT17" s="156"/>
      <c r="RXU17" s="156"/>
      <c r="RXV17" s="156"/>
      <c r="RXW17" s="156"/>
      <c r="RXX17" s="156"/>
      <c r="RXY17" s="156"/>
      <c r="RXZ17" s="156"/>
      <c r="RYA17" s="156"/>
      <c r="RYB17" s="156"/>
      <c r="RYC17" s="156"/>
      <c r="RYD17" s="156"/>
      <c r="RYE17" s="156"/>
      <c r="RYF17" s="156"/>
      <c r="RYG17" s="156"/>
      <c r="RYH17" s="156"/>
      <c r="RYI17" s="156"/>
      <c r="RYJ17" s="156"/>
      <c r="RYK17" s="156"/>
      <c r="RYL17" s="156"/>
      <c r="RYM17" s="156"/>
      <c r="RYN17" s="156"/>
      <c r="RYO17" s="156"/>
      <c r="RYP17" s="156"/>
      <c r="RYQ17" s="156"/>
      <c r="RYR17" s="156"/>
      <c r="RYS17" s="156"/>
      <c r="RYT17" s="156"/>
      <c r="RYU17" s="156"/>
      <c r="RYV17" s="156"/>
      <c r="RYW17" s="156"/>
      <c r="RYX17" s="156"/>
      <c r="RYY17" s="156"/>
      <c r="RYZ17" s="156"/>
      <c r="RZA17" s="156"/>
      <c r="RZB17" s="156"/>
      <c r="RZC17" s="156"/>
      <c r="RZD17" s="156"/>
      <c r="RZE17" s="156"/>
      <c r="RZF17" s="156"/>
      <c r="RZG17" s="156"/>
      <c r="RZH17" s="156"/>
      <c r="RZI17" s="156"/>
      <c r="RZJ17" s="156"/>
      <c r="RZK17" s="156"/>
      <c r="RZL17" s="156"/>
      <c r="RZM17" s="156"/>
      <c r="RZN17" s="156"/>
      <c r="RZO17" s="156"/>
      <c r="RZP17" s="156"/>
      <c r="RZQ17" s="156"/>
      <c r="RZR17" s="156"/>
      <c r="RZS17" s="156"/>
      <c r="RZT17" s="156"/>
      <c r="RZU17" s="156"/>
      <c r="RZV17" s="156"/>
      <c r="RZW17" s="156"/>
      <c r="RZX17" s="156"/>
      <c r="RZY17" s="156"/>
      <c r="RZZ17" s="156"/>
      <c r="SAA17" s="156"/>
      <c r="SAB17" s="156"/>
      <c r="SAC17" s="156"/>
      <c r="SAD17" s="156"/>
      <c r="SAE17" s="156"/>
      <c r="SAF17" s="156"/>
      <c r="SAG17" s="156"/>
      <c r="SAH17" s="156"/>
      <c r="SAI17" s="156"/>
      <c r="SAJ17" s="156"/>
      <c r="SAK17" s="156"/>
      <c r="SAL17" s="156"/>
      <c r="SAM17" s="156"/>
      <c r="SAN17" s="156"/>
      <c r="SAO17" s="156"/>
      <c r="SAP17" s="156"/>
      <c r="SAQ17" s="156"/>
      <c r="SAR17" s="156"/>
      <c r="SAS17" s="156"/>
      <c r="SAT17" s="156"/>
      <c r="SAU17" s="156"/>
      <c r="SAV17" s="156"/>
      <c r="SAW17" s="156"/>
      <c r="SAX17" s="156"/>
      <c r="SAY17" s="156"/>
      <c r="SAZ17" s="156"/>
      <c r="SBA17" s="156"/>
      <c r="SBB17" s="156"/>
      <c r="SBC17" s="156"/>
      <c r="SBD17" s="156"/>
      <c r="SBE17" s="156"/>
      <c r="SBF17" s="156"/>
      <c r="SBG17" s="156"/>
      <c r="SBH17" s="156"/>
      <c r="SBI17" s="156"/>
      <c r="SBJ17" s="156"/>
      <c r="SBK17" s="156"/>
      <c r="SBL17" s="156"/>
      <c r="SBM17" s="156"/>
      <c r="SBN17" s="156"/>
      <c r="SBO17" s="156"/>
      <c r="SBP17" s="156"/>
      <c r="SBQ17" s="156"/>
      <c r="SBR17" s="156"/>
      <c r="SBS17" s="156"/>
      <c r="SBT17" s="156"/>
      <c r="SBU17" s="156"/>
      <c r="SBV17" s="156"/>
      <c r="SBW17" s="156"/>
      <c r="SBX17" s="156"/>
      <c r="SBY17" s="156"/>
      <c r="SBZ17" s="156"/>
      <c r="SCA17" s="156"/>
      <c r="SCB17" s="156"/>
      <c r="SCC17" s="156"/>
      <c r="SCD17" s="156"/>
      <c r="SCE17" s="156"/>
      <c r="SCF17" s="156"/>
      <c r="SCG17" s="156"/>
      <c r="SCH17" s="156"/>
      <c r="SCI17" s="156"/>
      <c r="SCJ17" s="156"/>
      <c r="SCK17" s="156"/>
      <c r="SCL17" s="156"/>
      <c r="SCM17" s="156"/>
      <c r="SCN17" s="156"/>
      <c r="SCO17" s="156"/>
      <c r="SCP17" s="156"/>
      <c r="SCQ17" s="156"/>
      <c r="SCR17" s="156"/>
      <c r="SCS17" s="156"/>
      <c r="SCT17" s="156"/>
      <c r="SCU17" s="156"/>
      <c r="SCV17" s="156"/>
      <c r="SCW17" s="156"/>
      <c r="SCX17" s="156"/>
      <c r="SCY17" s="156"/>
      <c r="SCZ17" s="156"/>
      <c r="SDA17" s="156"/>
      <c r="SDB17" s="156"/>
      <c r="SDC17" s="156"/>
      <c r="SDD17" s="156"/>
      <c r="SDE17" s="156"/>
      <c r="SDF17" s="156"/>
      <c r="SDG17" s="156"/>
      <c r="SDH17" s="156"/>
      <c r="SDI17" s="156"/>
      <c r="SDJ17" s="156"/>
      <c r="SDK17" s="156"/>
      <c r="SDL17" s="156"/>
      <c r="SDM17" s="156"/>
      <c r="SDN17" s="156"/>
      <c r="SDO17" s="156"/>
      <c r="SDP17" s="156"/>
      <c r="SDQ17" s="156"/>
      <c r="SDR17" s="156"/>
      <c r="SDS17" s="156"/>
      <c r="SDT17" s="156"/>
      <c r="SDU17" s="156"/>
      <c r="SDV17" s="156"/>
      <c r="SDW17" s="156"/>
      <c r="SDX17" s="156"/>
      <c r="SDY17" s="156"/>
      <c r="SDZ17" s="156"/>
      <c r="SEA17" s="156"/>
      <c r="SEB17" s="156"/>
      <c r="SEC17" s="156"/>
      <c r="SED17" s="156"/>
      <c r="SEE17" s="156"/>
      <c r="SEF17" s="156"/>
      <c r="SEG17" s="156"/>
      <c r="SEH17" s="156"/>
      <c r="SEI17" s="156"/>
      <c r="SEJ17" s="156"/>
      <c r="SEK17" s="156"/>
      <c r="SEL17" s="156"/>
      <c r="SEM17" s="156"/>
      <c r="SEN17" s="156"/>
      <c r="SEO17" s="156"/>
      <c r="SEP17" s="156"/>
      <c r="SEQ17" s="156"/>
      <c r="SER17" s="156"/>
      <c r="SES17" s="156"/>
      <c r="SET17" s="156"/>
      <c r="SEU17" s="156"/>
      <c r="SEV17" s="156"/>
      <c r="SEW17" s="156"/>
      <c r="SEX17" s="156"/>
      <c r="SEY17" s="156"/>
      <c r="SEZ17" s="156"/>
      <c r="SFA17" s="156"/>
      <c r="SFB17" s="156"/>
      <c r="SFC17" s="156"/>
      <c r="SFD17" s="156"/>
      <c r="SFE17" s="156"/>
      <c r="SFF17" s="156"/>
      <c r="SFG17" s="156"/>
      <c r="SFH17" s="156"/>
      <c r="SFI17" s="156"/>
      <c r="SFJ17" s="156"/>
      <c r="SFK17" s="156"/>
      <c r="SFL17" s="156"/>
      <c r="SFM17" s="156"/>
      <c r="SFN17" s="156"/>
      <c r="SFO17" s="156"/>
      <c r="SFP17" s="156"/>
      <c r="SFQ17" s="156"/>
      <c r="SFR17" s="156"/>
      <c r="SFS17" s="156"/>
      <c r="SFT17" s="156"/>
      <c r="SFU17" s="156"/>
      <c r="SFV17" s="156"/>
      <c r="SFW17" s="156"/>
      <c r="SFX17" s="156"/>
      <c r="SFY17" s="156"/>
      <c r="SFZ17" s="156"/>
      <c r="SGA17" s="156"/>
      <c r="SGB17" s="156"/>
      <c r="SGC17" s="156"/>
      <c r="SGD17" s="156"/>
      <c r="SGE17" s="156"/>
      <c r="SGF17" s="156"/>
      <c r="SGG17" s="156"/>
      <c r="SGH17" s="156"/>
      <c r="SGI17" s="156"/>
      <c r="SGJ17" s="156"/>
      <c r="SGK17" s="156"/>
      <c r="SGL17" s="156"/>
      <c r="SGM17" s="156"/>
      <c r="SGN17" s="156"/>
      <c r="SGO17" s="156"/>
      <c r="SGP17" s="156"/>
      <c r="SGQ17" s="156"/>
      <c r="SGR17" s="156"/>
      <c r="SGS17" s="156"/>
      <c r="SGT17" s="156"/>
      <c r="SGU17" s="156"/>
      <c r="SGV17" s="156"/>
      <c r="SGW17" s="156"/>
      <c r="SGX17" s="156"/>
      <c r="SGY17" s="156"/>
      <c r="SGZ17" s="156"/>
      <c r="SHA17" s="156"/>
      <c r="SHB17" s="156"/>
      <c r="SHC17" s="156"/>
      <c r="SHD17" s="156"/>
      <c r="SHE17" s="156"/>
      <c r="SHF17" s="156"/>
      <c r="SHG17" s="156"/>
      <c r="SHH17" s="156"/>
      <c r="SHI17" s="156"/>
      <c r="SHJ17" s="156"/>
      <c r="SHK17" s="156"/>
      <c r="SHL17" s="156"/>
      <c r="SHM17" s="156"/>
      <c r="SHN17" s="156"/>
      <c r="SHO17" s="156"/>
      <c r="SHP17" s="156"/>
      <c r="SHQ17" s="156"/>
      <c r="SHR17" s="156"/>
      <c r="SHS17" s="156"/>
      <c r="SHT17" s="156"/>
      <c r="SHU17" s="156"/>
      <c r="SHV17" s="156"/>
      <c r="SHW17" s="156"/>
      <c r="SHX17" s="156"/>
      <c r="SHY17" s="156"/>
      <c r="SHZ17" s="156"/>
      <c r="SIA17" s="156"/>
      <c r="SIB17" s="156"/>
      <c r="SIC17" s="156"/>
      <c r="SID17" s="156"/>
      <c r="SIE17" s="156"/>
      <c r="SIF17" s="156"/>
      <c r="SIG17" s="156"/>
      <c r="SIH17" s="156"/>
      <c r="SII17" s="156"/>
      <c r="SIJ17" s="156"/>
      <c r="SIK17" s="156"/>
      <c r="SIL17" s="156"/>
      <c r="SIM17" s="156"/>
      <c r="SIN17" s="156"/>
      <c r="SIO17" s="156"/>
      <c r="SIP17" s="156"/>
      <c r="SIQ17" s="156"/>
      <c r="SIR17" s="156"/>
      <c r="SIS17" s="156"/>
      <c r="SIT17" s="156"/>
      <c r="SIU17" s="156"/>
      <c r="SIV17" s="156"/>
      <c r="SIW17" s="156"/>
      <c r="SIX17" s="156"/>
      <c r="SIY17" s="156"/>
      <c r="SIZ17" s="156"/>
      <c r="SJA17" s="156"/>
      <c r="SJB17" s="156"/>
      <c r="SJC17" s="156"/>
      <c r="SJD17" s="156"/>
      <c r="SJE17" s="156"/>
      <c r="SJF17" s="156"/>
      <c r="SJG17" s="156"/>
      <c r="SJH17" s="156"/>
      <c r="SJI17" s="156"/>
      <c r="SJJ17" s="156"/>
      <c r="SJK17" s="156"/>
      <c r="SJL17" s="156"/>
      <c r="SJM17" s="156"/>
      <c r="SJN17" s="156"/>
      <c r="SJO17" s="156"/>
      <c r="SJP17" s="156"/>
      <c r="SJQ17" s="156"/>
      <c r="SJR17" s="156"/>
      <c r="SJS17" s="156"/>
      <c r="SJT17" s="156"/>
      <c r="SJU17" s="156"/>
      <c r="SJV17" s="156"/>
      <c r="SJW17" s="156"/>
      <c r="SJX17" s="156"/>
      <c r="SJY17" s="156"/>
      <c r="SJZ17" s="156"/>
      <c r="SKA17" s="156"/>
      <c r="SKB17" s="156"/>
      <c r="SKC17" s="156"/>
      <c r="SKD17" s="156"/>
      <c r="SKE17" s="156"/>
      <c r="SKF17" s="156"/>
      <c r="SKG17" s="156"/>
      <c r="SKH17" s="156"/>
      <c r="SKI17" s="156"/>
      <c r="SKJ17" s="156"/>
      <c r="SKK17" s="156"/>
      <c r="SKL17" s="156"/>
      <c r="SKM17" s="156"/>
      <c r="SKN17" s="156"/>
      <c r="SKO17" s="156"/>
      <c r="SKP17" s="156"/>
      <c r="SKQ17" s="156"/>
      <c r="SKR17" s="156"/>
      <c r="SKS17" s="156"/>
      <c r="SKT17" s="156"/>
      <c r="SKU17" s="156"/>
      <c r="SKV17" s="156"/>
      <c r="SKW17" s="156"/>
      <c r="SKX17" s="156"/>
      <c r="SKY17" s="156"/>
      <c r="SKZ17" s="156"/>
      <c r="SLA17" s="156"/>
      <c r="SLB17" s="156"/>
      <c r="SLC17" s="156"/>
      <c r="SLD17" s="156"/>
      <c r="SLE17" s="156"/>
      <c r="SLF17" s="156"/>
      <c r="SLG17" s="156"/>
      <c r="SLH17" s="156"/>
      <c r="SLI17" s="156"/>
      <c r="SLJ17" s="156"/>
      <c r="SLK17" s="156"/>
      <c r="SLL17" s="156"/>
      <c r="SLM17" s="156"/>
      <c r="SLN17" s="156"/>
      <c r="SLO17" s="156"/>
      <c r="SLP17" s="156"/>
      <c r="SLQ17" s="156"/>
      <c r="SLR17" s="156"/>
      <c r="SLS17" s="156"/>
      <c r="SLT17" s="156"/>
      <c r="SLU17" s="156"/>
      <c r="SLV17" s="156"/>
      <c r="SLW17" s="156"/>
      <c r="SLX17" s="156"/>
      <c r="SLY17" s="156"/>
      <c r="SLZ17" s="156"/>
      <c r="SMA17" s="156"/>
      <c r="SMB17" s="156"/>
      <c r="SMC17" s="156"/>
      <c r="SMD17" s="156"/>
      <c r="SME17" s="156"/>
      <c r="SMF17" s="156"/>
      <c r="SMG17" s="156"/>
      <c r="SMH17" s="156"/>
      <c r="SMI17" s="156"/>
      <c r="SMJ17" s="156"/>
      <c r="SMK17" s="156"/>
      <c r="SML17" s="156"/>
      <c r="SMM17" s="156"/>
      <c r="SMN17" s="156"/>
      <c r="SMO17" s="156"/>
      <c r="SMP17" s="156"/>
      <c r="SMQ17" s="156"/>
      <c r="SMR17" s="156"/>
      <c r="SMS17" s="156"/>
      <c r="SMT17" s="156"/>
      <c r="SMU17" s="156"/>
      <c r="SMV17" s="156"/>
      <c r="SMW17" s="156"/>
      <c r="SMX17" s="156"/>
      <c r="SMY17" s="156"/>
      <c r="SMZ17" s="156"/>
      <c r="SNA17" s="156"/>
      <c r="SNB17" s="156"/>
      <c r="SNC17" s="156"/>
      <c r="SND17" s="156"/>
      <c r="SNE17" s="156"/>
      <c r="SNF17" s="156"/>
      <c r="SNG17" s="156"/>
      <c r="SNH17" s="156"/>
      <c r="SNI17" s="156"/>
      <c r="SNJ17" s="156"/>
      <c r="SNK17" s="156"/>
      <c r="SNL17" s="156"/>
      <c r="SNM17" s="156"/>
      <c r="SNN17" s="156"/>
      <c r="SNO17" s="156"/>
      <c r="SNP17" s="156"/>
      <c r="SNQ17" s="156"/>
      <c r="SNR17" s="156"/>
      <c r="SNS17" s="156"/>
      <c r="SNT17" s="156"/>
      <c r="SNU17" s="156"/>
      <c r="SNV17" s="156"/>
      <c r="SNW17" s="156"/>
      <c r="SNX17" s="156"/>
      <c r="SNY17" s="156"/>
      <c r="SNZ17" s="156"/>
      <c r="SOA17" s="156"/>
      <c r="SOB17" s="156"/>
      <c r="SOC17" s="156"/>
      <c r="SOD17" s="156"/>
      <c r="SOE17" s="156"/>
      <c r="SOF17" s="156"/>
      <c r="SOG17" s="156"/>
      <c r="SOH17" s="156"/>
      <c r="SOI17" s="156"/>
      <c r="SOJ17" s="156"/>
      <c r="SOK17" s="156"/>
      <c r="SOL17" s="156"/>
      <c r="SOM17" s="156"/>
      <c r="SON17" s="156"/>
      <c r="SOO17" s="156"/>
      <c r="SOP17" s="156"/>
      <c r="SOQ17" s="156"/>
      <c r="SOR17" s="156"/>
      <c r="SOS17" s="156"/>
      <c r="SOT17" s="156"/>
      <c r="SOU17" s="156"/>
      <c r="SOV17" s="156"/>
      <c r="SOW17" s="156"/>
      <c r="SOX17" s="156"/>
      <c r="SOY17" s="156"/>
      <c r="SOZ17" s="156"/>
      <c r="SPA17" s="156"/>
      <c r="SPB17" s="156"/>
      <c r="SPC17" s="156"/>
      <c r="SPD17" s="156"/>
      <c r="SPE17" s="156"/>
      <c r="SPF17" s="156"/>
      <c r="SPG17" s="156"/>
      <c r="SPH17" s="156"/>
      <c r="SPI17" s="156"/>
      <c r="SPJ17" s="156"/>
      <c r="SPK17" s="156"/>
      <c r="SPL17" s="156"/>
      <c r="SPM17" s="156"/>
      <c r="SPN17" s="156"/>
      <c r="SPO17" s="156"/>
      <c r="SPP17" s="156"/>
      <c r="SPQ17" s="156"/>
      <c r="SPR17" s="156"/>
      <c r="SPS17" s="156"/>
      <c r="SPT17" s="156"/>
      <c r="SPU17" s="156"/>
      <c r="SPV17" s="156"/>
      <c r="SPW17" s="156"/>
      <c r="SPX17" s="156"/>
      <c r="SPY17" s="156"/>
      <c r="SPZ17" s="156"/>
      <c r="SQA17" s="156"/>
      <c r="SQB17" s="156"/>
      <c r="SQC17" s="156"/>
      <c r="SQD17" s="156"/>
      <c r="SQE17" s="156"/>
      <c r="SQF17" s="156"/>
      <c r="SQG17" s="156"/>
      <c r="SQH17" s="156"/>
      <c r="SQI17" s="156"/>
      <c r="SQJ17" s="156"/>
      <c r="SQK17" s="156"/>
      <c r="SQL17" s="156"/>
      <c r="SQM17" s="156"/>
      <c r="SQN17" s="156"/>
      <c r="SQO17" s="156"/>
      <c r="SQP17" s="156"/>
      <c r="SQQ17" s="156"/>
      <c r="SQR17" s="156"/>
      <c r="SQS17" s="156"/>
      <c r="SQT17" s="156"/>
      <c r="SQU17" s="156"/>
      <c r="SQV17" s="156"/>
      <c r="SQW17" s="156"/>
      <c r="SQX17" s="156"/>
      <c r="SQY17" s="156"/>
      <c r="SQZ17" s="156"/>
      <c r="SRA17" s="156"/>
      <c r="SRB17" s="156"/>
      <c r="SRC17" s="156"/>
      <c r="SRD17" s="156"/>
      <c r="SRE17" s="156"/>
      <c r="SRF17" s="156"/>
      <c r="SRG17" s="156"/>
      <c r="SRH17" s="156"/>
      <c r="SRI17" s="156"/>
      <c r="SRJ17" s="156"/>
      <c r="SRK17" s="156"/>
      <c r="SRL17" s="156"/>
      <c r="SRM17" s="156"/>
      <c r="SRN17" s="156"/>
      <c r="SRO17" s="156"/>
      <c r="SRP17" s="156"/>
      <c r="SRQ17" s="156"/>
      <c r="SRR17" s="156"/>
      <c r="SRS17" s="156"/>
      <c r="SRT17" s="156"/>
      <c r="SRU17" s="156"/>
      <c r="SRV17" s="156"/>
      <c r="SRW17" s="156"/>
      <c r="SRX17" s="156"/>
      <c r="SRY17" s="156"/>
      <c r="SRZ17" s="156"/>
      <c r="SSA17" s="156"/>
      <c r="SSB17" s="156"/>
      <c r="SSC17" s="156"/>
      <c r="SSD17" s="156"/>
      <c r="SSE17" s="156"/>
      <c r="SSF17" s="156"/>
      <c r="SSG17" s="156"/>
      <c r="SSH17" s="156"/>
      <c r="SSI17" s="156"/>
      <c r="SSJ17" s="156"/>
      <c r="SSK17" s="156"/>
      <c r="SSL17" s="156"/>
      <c r="SSM17" s="156"/>
      <c r="SSN17" s="156"/>
      <c r="SSO17" s="156"/>
      <c r="SSP17" s="156"/>
      <c r="SSQ17" s="156"/>
      <c r="SSR17" s="156"/>
      <c r="SSS17" s="156"/>
      <c r="SST17" s="156"/>
      <c r="SSU17" s="156"/>
      <c r="SSV17" s="156"/>
      <c r="SSW17" s="156"/>
      <c r="SSX17" s="156"/>
      <c r="SSY17" s="156"/>
      <c r="SSZ17" s="156"/>
      <c r="STA17" s="156"/>
      <c r="STB17" s="156"/>
      <c r="STC17" s="156"/>
      <c r="STD17" s="156"/>
      <c r="STE17" s="156"/>
      <c r="STF17" s="156"/>
      <c r="STG17" s="156"/>
      <c r="STH17" s="156"/>
      <c r="STI17" s="156"/>
      <c r="STJ17" s="156"/>
      <c r="STK17" s="156"/>
      <c r="STL17" s="156"/>
      <c r="STM17" s="156"/>
      <c r="STN17" s="156"/>
      <c r="STO17" s="156"/>
      <c r="STP17" s="156"/>
      <c r="STQ17" s="156"/>
      <c r="STR17" s="156"/>
      <c r="STS17" s="156"/>
      <c r="STT17" s="156"/>
      <c r="STU17" s="156"/>
      <c r="STV17" s="156"/>
      <c r="STW17" s="156"/>
      <c r="STX17" s="156"/>
      <c r="STY17" s="156"/>
      <c r="STZ17" s="156"/>
      <c r="SUA17" s="156"/>
      <c r="SUB17" s="156"/>
      <c r="SUC17" s="156"/>
      <c r="SUD17" s="156"/>
      <c r="SUE17" s="156"/>
      <c r="SUF17" s="156"/>
      <c r="SUG17" s="156"/>
      <c r="SUH17" s="156"/>
      <c r="SUI17" s="156"/>
      <c r="SUJ17" s="156"/>
      <c r="SUK17" s="156"/>
      <c r="SUL17" s="156"/>
      <c r="SUM17" s="156"/>
      <c r="SUN17" s="156"/>
      <c r="SUO17" s="156"/>
      <c r="SUP17" s="156"/>
      <c r="SUQ17" s="156"/>
      <c r="SUR17" s="156"/>
      <c r="SUS17" s="156"/>
      <c r="SUT17" s="156"/>
      <c r="SUU17" s="156"/>
      <c r="SUV17" s="156"/>
      <c r="SUW17" s="156"/>
      <c r="SUX17" s="156"/>
      <c r="SUY17" s="156"/>
      <c r="SUZ17" s="156"/>
      <c r="SVA17" s="156"/>
      <c r="SVB17" s="156"/>
      <c r="SVC17" s="156"/>
      <c r="SVD17" s="156"/>
      <c r="SVE17" s="156"/>
      <c r="SVF17" s="156"/>
      <c r="SVG17" s="156"/>
      <c r="SVH17" s="156"/>
      <c r="SVI17" s="156"/>
      <c r="SVJ17" s="156"/>
      <c r="SVK17" s="156"/>
      <c r="SVL17" s="156"/>
      <c r="SVM17" s="156"/>
      <c r="SVN17" s="156"/>
      <c r="SVO17" s="156"/>
      <c r="SVP17" s="156"/>
      <c r="SVQ17" s="156"/>
      <c r="SVR17" s="156"/>
      <c r="SVS17" s="156"/>
      <c r="SVT17" s="156"/>
      <c r="SVU17" s="156"/>
      <c r="SVV17" s="156"/>
      <c r="SVW17" s="156"/>
      <c r="SVX17" s="156"/>
      <c r="SVY17" s="156"/>
      <c r="SVZ17" s="156"/>
      <c r="SWA17" s="156"/>
      <c r="SWB17" s="156"/>
      <c r="SWC17" s="156"/>
      <c r="SWD17" s="156"/>
      <c r="SWE17" s="156"/>
      <c r="SWF17" s="156"/>
      <c r="SWG17" s="156"/>
      <c r="SWH17" s="156"/>
      <c r="SWI17" s="156"/>
      <c r="SWJ17" s="156"/>
      <c r="SWK17" s="156"/>
      <c r="SWL17" s="156"/>
      <c r="SWM17" s="156"/>
      <c r="SWN17" s="156"/>
      <c r="SWO17" s="156"/>
      <c r="SWP17" s="156"/>
      <c r="SWQ17" s="156"/>
      <c r="SWR17" s="156"/>
      <c r="SWS17" s="156"/>
      <c r="SWT17" s="156"/>
      <c r="SWU17" s="156"/>
      <c r="SWV17" s="156"/>
      <c r="SWW17" s="156"/>
      <c r="SWX17" s="156"/>
      <c r="SWY17" s="156"/>
      <c r="SWZ17" s="156"/>
      <c r="SXA17" s="156"/>
      <c r="SXB17" s="156"/>
      <c r="SXC17" s="156"/>
      <c r="SXD17" s="156"/>
      <c r="SXE17" s="156"/>
      <c r="SXF17" s="156"/>
      <c r="SXG17" s="156"/>
      <c r="SXH17" s="156"/>
      <c r="SXI17" s="156"/>
      <c r="SXJ17" s="156"/>
      <c r="SXK17" s="156"/>
      <c r="SXL17" s="156"/>
      <c r="SXM17" s="156"/>
      <c r="SXN17" s="156"/>
      <c r="SXO17" s="156"/>
      <c r="SXP17" s="156"/>
      <c r="SXQ17" s="156"/>
      <c r="SXR17" s="156"/>
      <c r="SXS17" s="156"/>
      <c r="SXT17" s="156"/>
      <c r="SXU17" s="156"/>
      <c r="SXV17" s="156"/>
      <c r="SXW17" s="156"/>
      <c r="SXX17" s="156"/>
      <c r="SXY17" s="156"/>
      <c r="SXZ17" s="156"/>
      <c r="SYA17" s="156"/>
      <c r="SYB17" s="156"/>
      <c r="SYC17" s="156"/>
      <c r="SYD17" s="156"/>
      <c r="SYE17" s="156"/>
      <c r="SYF17" s="156"/>
      <c r="SYG17" s="156"/>
      <c r="SYH17" s="156"/>
      <c r="SYI17" s="156"/>
      <c r="SYJ17" s="156"/>
      <c r="SYK17" s="156"/>
      <c r="SYL17" s="156"/>
      <c r="SYM17" s="156"/>
      <c r="SYN17" s="156"/>
      <c r="SYO17" s="156"/>
      <c r="SYP17" s="156"/>
      <c r="SYQ17" s="156"/>
      <c r="SYR17" s="156"/>
      <c r="SYS17" s="156"/>
      <c r="SYT17" s="156"/>
      <c r="SYU17" s="156"/>
      <c r="SYV17" s="156"/>
      <c r="SYW17" s="156"/>
      <c r="SYX17" s="156"/>
      <c r="SYY17" s="156"/>
      <c r="SYZ17" s="156"/>
      <c r="SZA17" s="156"/>
      <c r="SZB17" s="156"/>
      <c r="SZC17" s="156"/>
      <c r="SZD17" s="156"/>
      <c r="SZE17" s="156"/>
      <c r="SZF17" s="156"/>
      <c r="SZG17" s="156"/>
      <c r="SZH17" s="156"/>
      <c r="SZI17" s="156"/>
      <c r="SZJ17" s="156"/>
      <c r="SZK17" s="156"/>
      <c r="SZL17" s="156"/>
      <c r="SZM17" s="156"/>
      <c r="SZN17" s="156"/>
      <c r="SZO17" s="156"/>
      <c r="SZP17" s="156"/>
      <c r="SZQ17" s="156"/>
      <c r="SZR17" s="156"/>
      <c r="SZS17" s="156"/>
      <c r="SZT17" s="156"/>
      <c r="SZU17" s="156"/>
      <c r="SZV17" s="156"/>
      <c r="SZW17" s="156"/>
      <c r="SZX17" s="156"/>
      <c r="SZY17" s="156"/>
      <c r="SZZ17" s="156"/>
      <c r="TAA17" s="156"/>
      <c r="TAB17" s="156"/>
      <c r="TAC17" s="156"/>
      <c r="TAD17" s="156"/>
      <c r="TAE17" s="156"/>
      <c r="TAF17" s="156"/>
      <c r="TAG17" s="156"/>
      <c r="TAH17" s="156"/>
      <c r="TAI17" s="156"/>
      <c r="TAJ17" s="156"/>
      <c r="TAK17" s="156"/>
      <c r="TAL17" s="156"/>
      <c r="TAM17" s="156"/>
      <c r="TAN17" s="156"/>
      <c r="TAO17" s="156"/>
      <c r="TAP17" s="156"/>
      <c r="TAQ17" s="156"/>
      <c r="TAR17" s="156"/>
      <c r="TAS17" s="156"/>
      <c r="TAT17" s="156"/>
      <c r="TAU17" s="156"/>
      <c r="TAV17" s="156"/>
      <c r="TAW17" s="156"/>
      <c r="TAX17" s="156"/>
      <c r="TAY17" s="156"/>
      <c r="TAZ17" s="156"/>
      <c r="TBA17" s="156"/>
      <c r="TBB17" s="156"/>
      <c r="TBC17" s="156"/>
      <c r="TBD17" s="156"/>
      <c r="TBE17" s="156"/>
      <c r="TBF17" s="156"/>
      <c r="TBG17" s="156"/>
      <c r="TBH17" s="156"/>
      <c r="TBI17" s="156"/>
      <c r="TBJ17" s="156"/>
      <c r="TBK17" s="156"/>
      <c r="TBL17" s="156"/>
      <c r="TBM17" s="156"/>
      <c r="TBN17" s="156"/>
      <c r="TBO17" s="156"/>
      <c r="TBP17" s="156"/>
      <c r="TBQ17" s="156"/>
      <c r="TBR17" s="156"/>
      <c r="TBS17" s="156"/>
      <c r="TBT17" s="156"/>
      <c r="TBU17" s="156"/>
      <c r="TBV17" s="156"/>
      <c r="TBW17" s="156"/>
      <c r="TBX17" s="156"/>
      <c r="TBY17" s="156"/>
      <c r="TBZ17" s="156"/>
      <c r="TCA17" s="156"/>
      <c r="TCB17" s="156"/>
      <c r="TCC17" s="156"/>
      <c r="TCD17" s="156"/>
      <c r="TCE17" s="156"/>
      <c r="TCF17" s="156"/>
      <c r="TCG17" s="156"/>
      <c r="TCH17" s="156"/>
      <c r="TCI17" s="156"/>
      <c r="TCJ17" s="156"/>
      <c r="TCK17" s="156"/>
      <c r="TCL17" s="156"/>
      <c r="TCM17" s="156"/>
      <c r="TCN17" s="156"/>
      <c r="TCO17" s="156"/>
      <c r="TCP17" s="156"/>
      <c r="TCQ17" s="156"/>
      <c r="TCR17" s="156"/>
      <c r="TCS17" s="156"/>
      <c r="TCT17" s="156"/>
      <c r="TCU17" s="156"/>
      <c r="TCV17" s="156"/>
      <c r="TCW17" s="156"/>
      <c r="TCX17" s="156"/>
      <c r="TCY17" s="156"/>
      <c r="TCZ17" s="156"/>
      <c r="TDA17" s="156"/>
      <c r="TDB17" s="156"/>
      <c r="TDC17" s="156"/>
      <c r="TDD17" s="156"/>
      <c r="TDE17" s="156"/>
      <c r="TDF17" s="156"/>
      <c r="TDG17" s="156"/>
      <c r="TDH17" s="156"/>
      <c r="TDI17" s="156"/>
      <c r="TDJ17" s="156"/>
      <c r="TDK17" s="156"/>
      <c r="TDL17" s="156"/>
      <c r="TDM17" s="156"/>
      <c r="TDN17" s="156"/>
      <c r="TDO17" s="156"/>
      <c r="TDP17" s="156"/>
      <c r="TDQ17" s="156"/>
      <c r="TDR17" s="156"/>
      <c r="TDS17" s="156"/>
      <c r="TDT17" s="156"/>
      <c r="TDU17" s="156"/>
      <c r="TDV17" s="156"/>
      <c r="TDW17" s="156"/>
      <c r="TDX17" s="156"/>
      <c r="TDY17" s="156"/>
      <c r="TDZ17" s="156"/>
      <c r="TEA17" s="156"/>
      <c r="TEB17" s="156"/>
      <c r="TEC17" s="156"/>
      <c r="TED17" s="156"/>
      <c r="TEE17" s="156"/>
      <c r="TEF17" s="156"/>
      <c r="TEG17" s="156"/>
      <c r="TEH17" s="156"/>
      <c r="TEI17" s="156"/>
      <c r="TEJ17" s="156"/>
      <c r="TEK17" s="156"/>
      <c r="TEL17" s="156"/>
      <c r="TEM17" s="156"/>
      <c r="TEN17" s="156"/>
      <c r="TEO17" s="156"/>
      <c r="TEP17" s="156"/>
      <c r="TEQ17" s="156"/>
      <c r="TER17" s="156"/>
      <c r="TES17" s="156"/>
      <c r="TET17" s="156"/>
      <c r="TEU17" s="156"/>
      <c r="TEV17" s="156"/>
      <c r="TEW17" s="156"/>
      <c r="TEX17" s="156"/>
      <c r="TEY17" s="156"/>
      <c r="TEZ17" s="156"/>
      <c r="TFA17" s="156"/>
      <c r="TFB17" s="156"/>
      <c r="TFC17" s="156"/>
      <c r="TFD17" s="156"/>
      <c r="TFE17" s="156"/>
      <c r="TFF17" s="156"/>
      <c r="TFG17" s="156"/>
      <c r="TFH17" s="156"/>
      <c r="TFI17" s="156"/>
      <c r="TFJ17" s="156"/>
      <c r="TFK17" s="156"/>
      <c r="TFL17" s="156"/>
      <c r="TFM17" s="156"/>
      <c r="TFN17" s="156"/>
      <c r="TFO17" s="156"/>
      <c r="TFP17" s="156"/>
      <c r="TFQ17" s="156"/>
      <c r="TFR17" s="156"/>
      <c r="TFS17" s="156"/>
      <c r="TFT17" s="156"/>
      <c r="TFU17" s="156"/>
      <c r="TFV17" s="156"/>
      <c r="TFW17" s="156"/>
      <c r="TFX17" s="156"/>
      <c r="TFY17" s="156"/>
      <c r="TFZ17" s="156"/>
      <c r="TGA17" s="156"/>
      <c r="TGB17" s="156"/>
      <c r="TGC17" s="156"/>
      <c r="TGD17" s="156"/>
      <c r="TGE17" s="156"/>
      <c r="TGF17" s="156"/>
      <c r="TGG17" s="156"/>
      <c r="TGH17" s="156"/>
      <c r="TGI17" s="156"/>
      <c r="TGJ17" s="156"/>
      <c r="TGK17" s="156"/>
      <c r="TGL17" s="156"/>
      <c r="TGM17" s="156"/>
      <c r="TGN17" s="156"/>
      <c r="TGO17" s="156"/>
      <c r="TGP17" s="156"/>
      <c r="TGQ17" s="156"/>
      <c r="TGR17" s="156"/>
      <c r="TGS17" s="156"/>
      <c r="TGT17" s="156"/>
      <c r="TGU17" s="156"/>
      <c r="TGV17" s="156"/>
      <c r="TGW17" s="156"/>
      <c r="TGX17" s="156"/>
      <c r="TGY17" s="156"/>
      <c r="TGZ17" s="156"/>
      <c r="THA17" s="156"/>
      <c r="THB17" s="156"/>
      <c r="THC17" s="156"/>
      <c r="THD17" s="156"/>
      <c r="THE17" s="156"/>
      <c r="THF17" s="156"/>
      <c r="THG17" s="156"/>
      <c r="THH17" s="156"/>
      <c r="THI17" s="156"/>
      <c r="THJ17" s="156"/>
      <c r="THK17" s="156"/>
      <c r="THL17" s="156"/>
      <c r="THM17" s="156"/>
      <c r="THN17" s="156"/>
      <c r="THO17" s="156"/>
      <c r="THP17" s="156"/>
      <c r="THQ17" s="156"/>
      <c r="THR17" s="156"/>
      <c r="THS17" s="156"/>
      <c r="THT17" s="156"/>
      <c r="THU17" s="156"/>
      <c r="THV17" s="156"/>
      <c r="THW17" s="156"/>
      <c r="THX17" s="156"/>
      <c r="THY17" s="156"/>
      <c r="THZ17" s="156"/>
      <c r="TIA17" s="156"/>
      <c r="TIB17" s="156"/>
      <c r="TIC17" s="156"/>
      <c r="TID17" s="156"/>
      <c r="TIE17" s="156"/>
      <c r="TIF17" s="156"/>
      <c r="TIG17" s="156"/>
      <c r="TIH17" s="156"/>
      <c r="TII17" s="156"/>
      <c r="TIJ17" s="156"/>
      <c r="TIK17" s="156"/>
      <c r="TIL17" s="156"/>
      <c r="TIM17" s="156"/>
      <c r="TIN17" s="156"/>
      <c r="TIO17" s="156"/>
      <c r="TIP17" s="156"/>
      <c r="TIQ17" s="156"/>
      <c r="TIR17" s="156"/>
      <c r="TIS17" s="156"/>
      <c r="TIT17" s="156"/>
      <c r="TIU17" s="156"/>
      <c r="TIV17" s="156"/>
      <c r="TIW17" s="156"/>
      <c r="TIX17" s="156"/>
      <c r="TIY17" s="156"/>
      <c r="TIZ17" s="156"/>
      <c r="TJA17" s="156"/>
      <c r="TJB17" s="156"/>
      <c r="TJC17" s="156"/>
      <c r="TJD17" s="156"/>
      <c r="TJE17" s="156"/>
      <c r="TJF17" s="156"/>
      <c r="TJG17" s="156"/>
      <c r="TJH17" s="156"/>
      <c r="TJI17" s="156"/>
      <c r="TJJ17" s="156"/>
      <c r="TJK17" s="156"/>
      <c r="TJL17" s="156"/>
      <c r="TJM17" s="156"/>
      <c r="TJN17" s="156"/>
      <c r="TJO17" s="156"/>
      <c r="TJP17" s="156"/>
      <c r="TJQ17" s="156"/>
      <c r="TJR17" s="156"/>
      <c r="TJS17" s="156"/>
      <c r="TJT17" s="156"/>
      <c r="TJU17" s="156"/>
      <c r="TJV17" s="156"/>
      <c r="TJW17" s="156"/>
      <c r="TJX17" s="156"/>
      <c r="TJY17" s="156"/>
      <c r="TJZ17" s="156"/>
      <c r="TKA17" s="156"/>
      <c r="TKB17" s="156"/>
      <c r="TKC17" s="156"/>
      <c r="TKD17" s="156"/>
      <c r="TKE17" s="156"/>
      <c r="TKF17" s="156"/>
      <c r="TKG17" s="156"/>
      <c r="TKH17" s="156"/>
      <c r="TKI17" s="156"/>
      <c r="TKJ17" s="156"/>
      <c r="TKK17" s="156"/>
      <c r="TKL17" s="156"/>
      <c r="TKM17" s="156"/>
      <c r="TKN17" s="156"/>
      <c r="TKO17" s="156"/>
      <c r="TKP17" s="156"/>
      <c r="TKQ17" s="156"/>
      <c r="TKR17" s="156"/>
      <c r="TKS17" s="156"/>
      <c r="TKT17" s="156"/>
      <c r="TKU17" s="156"/>
      <c r="TKV17" s="156"/>
      <c r="TKW17" s="156"/>
      <c r="TKX17" s="156"/>
      <c r="TKY17" s="156"/>
      <c r="TKZ17" s="156"/>
      <c r="TLA17" s="156"/>
      <c r="TLB17" s="156"/>
      <c r="TLC17" s="156"/>
      <c r="TLD17" s="156"/>
      <c r="TLE17" s="156"/>
      <c r="TLF17" s="156"/>
      <c r="TLG17" s="156"/>
      <c r="TLH17" s="156"/>
      <c r="TLI17" s="156"/>
      <c r="TLJ17" s="156"/>
      <c r="TLK17" s="156"/>
      <c r="TLL17" s="156"/>
      <c r="TLM17" s="156"/>
      <c r="TLN17" s="156"/>
      <c r="TLO17" s="156"/>
      <c r="TLP17" s="156"/>
      <c r="TLQ17" s="156"/>
      <c r="TLR17" s="156"/>
      <c r="TLS17" s="156"/>
      <c r="TLT17" s="156"/>
      <c r="TLU17" s="156"/>
      <c r="TLV17" s="156"/>
      <c r="TLW17" s="156"/>
      <c r="TLX17" s="156"/>
      <c r="TLY17" s="156"/>
      <c r="TLZ17" s="156"/>
      <c r="TMA17" s="156"/>
      <c r="TMB17" s="156"/>
      <c r="TMC17" s="156"/>
      <c r="TMD17" s="156"/>
      <c r="TME17" s="156"/>
      <c r="TMF17" s="156"/>
      <c r="TMG17" s="156"/>
      <c r="TMH17" s="156"/>
      <c r="TMI17" s="156"/>
      <c r="TMJ17" s="156"/>
      <c r="TMK17" s="156"/>
      <c r="TML17" s="156"/>
      <c r="TMM17" s="156"/>
      <c r="TMN17" s="156"/>
      <c r="TMO17" s="156"/>
      <c r="TMP17" s="156"/>
      <c r="TMQ17" s="156"/>
      <c r="TMR17" s="156"/>
      <c r="TMS17" s="156"/>
      <c r="TMT17" s="156"/>
      <c r="TMU17" s="156"/>
      <c r="TMV17" s="156"/>
      <c r="TMW17" s="156"/>
      <c r="TMX17" s="156"/>
      <c r="TMY17" s="156"/>
      <c r="TMZ17" s="156"/>
      <c r="TNA17" s="156"/>
      <c r="TNB17" s="156"/>
      <c r="TNC17" s="156"/>
      <c r="TND17" s="156"/>
      <c r="TNE17" s="156"/>
      <c r="TNF17" s="156"/>
      <c r="TNG17" s="156"/>
      <c r="TNH17" s="156"/>
      <c r="TNI17" s="156"/>
      <c r="TNJ17" s="156"/>
      <c r="TNK17" s="156"/>
      <c r="TNL17" s="156"/>
      <c r="TNM17" s="156"/>
      <c r="TNN17" s="156"/>
      <c r="TNO17" s="156"/>
      <c r="TNP17" s="156"/>
      <c r="TNQ17" s="156"/>
      <c r="TNR17" s="156"/>
      <c r="TNS17" s="156"/>
      <c r="TNT17" s="156"/>
      <c r="TNU17" s="156"/>
      <c r="TNV17" s="156"/>
      <c r="TNW17" s="156"/>
      <c r="TNX17" s="156"/>
      <c r="TNY17" s="156"/>
      <c r="TNZ17" s="156"/>
      <c r="TOA17" s="156"/>
      <c r="TOB17" s="156"/>
      <c r="TOC17" s="156"/>
      <c r="TOD17" s="156"/>
      <c r="TOE17" s="156"/>
      <c r="TOF17" s="156"/>
      <c r="TOG17" s="156"/>
      <c r="TOH17" s="156"/>
      <c r="TOI17" s="156"/>
      <c r="TOJ17" s="156"/>
      <c r="TOK17" s="156"/>
      <c r="TOL17" s="156"/>
      <c r="TOM17" s="156"/>
      <c r="TON17" s="156"/>
      <c r="TOO17" s="156"/>
      <c r="TOP17" s="156"/>
      <c r="TOQ17" s="156"/>
      <c r="TOR17" s="156"/>
      <c r="TOS17" s="156"/>
      <c r="TOT17" s="156"/>
      <c r="TOU17" s="156"/>
      <c r="TOV17" s="156"/>
      <c r="TOW17" s="156"/>
      <c r="TOX17" s="156"/>
      <c r="TOY17" s="156"/>
      <c r="TOZ17" s="156"/>
      <c r="TPA17" s="156"/>
      <c r="TPB17" s="156"/>
      <c r="TPC17" s="156"/>
      <c r="TPD17" s="156"/>
      <c r="TPE17" s="156"/>
      <c r="TPF17" s="156"/>
      <c r="TPG17" s="156"/>
      <c r="TPH17" s="156"/>
      <c r="TPI17" s="156"/>
      <c r="TPJ17" s="156"/>
      <c r="TPK17" s="156"/>
      <c r="TPL17" s="156"/>
      <c r="TPM17" s="156"/>
      <c r="TPN17" s="156"/>
      <c r="TPO17" s="156"/>
      <c r="TPP17" s="156"/>
      <c r="TPQ17" s="156"/>
      <c r="TPR17" s="156"/>
      <c r="TPS17" s="156"/>
      <c r="TPT17" s="156"/>
      <c r="TPU17" s="156"/>
      <c r="TPV17" s="156"/>
      <c r="TPW17" s="156"/>
      <c r="TPX17" s="156"/>
      <c r="TPY17" s="156"/>
      <c r="TPZ17" s="156"/>
      <c r="TQA17" s="156"/>
      <c r="TQB17" s="156"/>
      <c r="TQC17" s="156"/>
      <c r="TQD17" s="156"/>
      <c r="TQE17" s="156"/>
      <c r="TQF17" s="156"/>
      <c r="TQG17" s="156"/>
      <c r="TQH17" s="156"/>
      <c r="TQI17" s="156"/>
      <c r="TQJ17" s="156"/>
      <c r="TQK17" s="156"/>
      <c r="TQL17" s="156"/>
      <c r="TQM17" s="156"/>
      <c r="TQN17" s="156"/>
      <c r="TQO17" s="156"/>
      <c r="TQP17" s="156"/>
      <c r="TQQ17" s="156"/>
      <c r="TQR17" s="156"/>
      <c r="TQS17" s="156"/>
      <c r="TQT17" s="156"/>
      <c r="TQU17" s="156"/>
      <c r="TQV17" s="156"/>
      <c r="TQW17" s="156"/>
      <c r="TQX17" s="156"/>
      <c r="TQY17" s="156"/>
      <c r="TQZ17" s="156"/>
      <c r="TRA17" s="156"/>
      <c r="TRB17" s="156"/>
      <c r="TRC17" s="156"/>
      <c r="TRD17" s="156"/>
      <c r="TRE17" s="156"/>
      <c r="TRF17" s="156"/>
      <c r="TRG17" s="156"/>
      <c r="TRH17" s="156"/>
      <c r="TRI17" s="156"/>
      <c r="TRJ17" s="156"/>
      <c r="TRK17" s="156"/>
      <c r="TRL17" s="156"/>
      <c r="TRM17" s="156"/>
      <c r="TRN17" s="156"/>
      <c r="TRO17" s="156"/>
      <c r="TRP17" s="156"/>
      <c r="TRQ17" s="156"/>
      <c r="TRR17" s="156"/>
      <c r="TRS17" s="156"/>
      <c r="TRT17" s="156"/>
      <c r="TRU17" s="156"/>
      <c r="TRV17" s="156"/>
      <c r="TRW17" s="156"/>
      <c r="TRX17" s="156"/>
      <c r="TRY17" s="156"/>
      <c r="TRZ17" s="156"/>
      <c r="TSA17" s="156"/>
      <c r="TSB17" s="156"/>
      <c r="TSC17" s="156"/>
      <c r="TSD17" s="156"/>
      <c r="TSE17" s="156"/>
      <c r="TSF17" s="156"/>
      <c r="TSG17" s="156"/>
      <c r="TSH17" s="156"/>
      <c r="TSI17" s="156"/>
      <c r="TSJ17" s="156"/>
      <c r="TSK17" s="156"/>
      <c r="TSL17" s="156"/>
      <c r="TSM17" s="156"/>
      <c r="TSN17" s="156"/>
      <c r="TSO17" s="156"/>
      <c r="TSP17" s="156"/>
      <c r="TSQ17" s="156"/>
      <c r="TSR17" s="156"/>
      <c r="TSS17" s="156"/>
      <c r="TST17" s="156"/>
      <c r="TSU17" s="156"/>
      <c r="TSV17" s="156"/>
      <c r="TSW17" s="156"/>
      <c r="TSX17" s="156"/>
      <c r="TSY17" s="156"/>
      <c r="TSZ17" s="156"/>
      <c r="TTA17" s="156"/>
      <c r="TTB17" s="156"/>
      <c r="TTC17" s="156"/>
      <c r="TTD17" s="156"/>
      <c r="TTE17" s="156"/>
      <c r="TTF17" s="156"/>
      <c r="TTG17" s="156"/>
      <c r="TTH17" s="156"/>
      <c r="TTI17" s="156"/>
      <c r="TTJ17" s="156"/>
      <c r="TTK17" s="156"/>
      <c r="TTL17" s="156"/>
      <c r="TTM17" s="156"/>
      <c r="TTN17" s="156"/>
      <c r="TTO17" s="156"/>
      <c r="TTP17" s="156"/>
      <c r="TTQ17" s="156"/>
      <c r="TTR17" s="156"/>
      <c r="TTS17" s="156"/>
      <c r="TTT17" s="156"/>
      <c r="TTU17" s="156"/>
      <c r="TTV17" s="156"/>
      <c r="TTW17" s="156"/>
      <c r="TTX17" s="156"/>
      <c r="TTY17" s="156"/>
      <c r="TTZ17" s="156"/>
      <c r="TUA17" s="156"/>
      <c r="TUB17" s="156"/>
      <c r="TUC17" s="156"/>
      <c r="TUD17" s="156"/>
      <c r="TUE17" s="156"/>
      <c r="TUF17" s="156"/>
      <c r="TUG17" s="156"/>
      <c r="TUH17" s="156"/>
      <c r="TUI17" s="156"/>
      <c r="TUJ17" s="156"/>
      <c r="TUK17" s="156"/>
      <c r="TUL17" s="156"/>
      <c r="TUM17" s="156"/>
      <c r="TUN17" s="156"/>
      <c r="TUO17" s="156"/>
      <c r="TUP17" s="156"/>
      <c r="TUQ17" s="156"/>
      <c r="TUR17" s="156"/>
      <c r="TUS17" s="156"/>
      <c r="TUT17" s="156"/>
      <c r="TUU17" s="156"/>
      <c r="TUV17" s="156"/>
      <c r="TUW17" s="156"/>
      <c r="TUX17" s="156"/>
      <c r="TUY17" s="156"/>
      <c r="TUZ17" s="156"/>
      <c r="TVA17" s="156"/>
      <c r="TVB17" s="156"/>
      <c r="TVC17" s="156"/>
      <c r="TVD17" s="156"/>
      <c r="TVE17" s="156"/>
      <c r="TVF17" s="156"/>
      <c r="TVG17" s="156"/>
      <c r="TVH17" s="156"/>
      <c r="TVI17" s="156"/>
      <c r="TVJ17" s="156"/>
      <c r="TVK17" s="156"/>
      <c r="TVL17" s="156"/>
      <c r="TVM17" s="156"/>
      <c r="TVN17" s="156"/>
      <c r="TVO17" s="156"/>
      <c r="TVP17" s="156"/>
      <c r="TVQ17" s="156"/>
      <c r="TVR17" s="156"/>
      <c r="TVS17" s="156"/>
      <c r="TVT17" s="156"/>
      <c r="TVU17" s="156"/>
      <c r="TVV17" s="156"/>
      <c r="TVW17" s="156"/>
      <c r="TVX17" s="156"/>
      <c r="TVY17" s="156"/>
      <c r="TVZ17" s="156"/>
      <c r="TWA17" s="156"/>
      <c r="TWB17" s="156"/>
      <c r="TWC17" s="156"/>
      <c r="TWD17" s="156"/>
      <c r="TWE17" s="156"/>
      <c r="TWF17" s="156"/>
      <c r="TWG17" s="156"/>
      <c r="TWH17" s="156"/>
      <c r="TWI17" s="156"/>
      <c r="TWJ17" s="156"/>
      <c r="TWK17" s="156"/>
      <c r="TWL17" s="156"/>
      <c r="TWM17" s="156"/>
      <c r="TWN17" s="156"/>
      <c r="TWO17" s="156"/>
      <c r="TWP17" s="156"/>
      <c r="TWQ17" s="156"/>
      <c r="TWR17" s="156"/>
      <c r="TWS17" s="156"/>
      <c r="TWT17" s="156"/>
      <c r="TWU17" s="156"/>
      <c r="TWV17" s="156"/>
      <c r="TWW17" s="156"/>
      <c r="TWX17" s="156"/>
      <c r="TWY17" s="156"/>
      <c r="TWZ17" s="156"/>
      <c r="TXA17" s="156"/>
      <c r="TXB17" s="156"/>
      <c r="TXC17" s="156"/>
      <c r="TXD17" s="156"/>
      <c r="TXE17" s="156"/>
      <c r="TXF17" s="156"/>
      <c r="TXG17" s="156"/>
      <c r="TXH17" s="156"/>
      <c r="TXI17" s="156"/>
      <c r="TXJ17" s="156"/>
      <c r="TXK17" s="156"/>
      <c r="TXL17" s="156"/>
      <c r="TXM17" s="156"/>
      <c r="TXN17" s="156"/>
      <c r="TXO17" s="156"/>
      <c r="TXP17" s="156"/>
      <c r="TXQ17" s="156"/>
      <c r="TXR17" s="156"/>
      <c r="TXS17" s="156"/>
      <c r="TXT17" s="156"/>
      <c r="TXU17" s="156"/>
      <c r="TXV17" s="156"/>
      <c r="TXW17" s="156"/>
      <c r="TXX17" s="156"/>
      <c r="TXY17" s="156"/>
      <c r="TXZ17" s="156"/>
      <c r="TYA17" s="156"/>
      <c r="TYB17" s="156"/>
      <c r="TYC17" s="156"/>
      <c r="TYD17" s="156"/>
      <c r="TYE17" s="156"/>
      <c r="TYF17" s="156"/>
      <c r="TYG17" s="156"/>
      <c r="TYH17" s="156"/>
      <c r="TYI17" s="156"/>
      <c r="TYJ17" s="156"/>
      <c r="TYK17" s="156"/>
      <c r="TYL17" s="156"/>
      <c r="TYM17" s="156"/>
      <c r="TYN17" s="156"/>
      <c r="TYO17" s="156"/>
      <c r="TYP17" s="156"/>
      <c r="TYQ17" s="156"/>
      <c r="TYR17" s="156"/>
      <c r="TYS17" s="156"/>
      <c r="TYT17" s="156"/>
      <c r="TYU17" s="156"/>
      <c r="TYV17" s="156"/>
      <c r="TYW17" s="156"/>
      <c r="TYX17" s="156"/>
      <c r="TYY17" s="156"/>
      <c r="TYZ17" s="156"/>
      <c r="TZA17" s="156"/>
      <c r="TZB17" s="156"/>
      <c r="TZC17" s="156"/>
      <c r="TZD17" s="156"/>
      <c r="TZE17" s="156"/>
      <c r="TZF17" s="156"/>
      <c r="TZG17" s="156"/>
      <c r="TZH17" s="156"/>
      <c r="TZI17" s="156"/>
      <c r="TZJ17" s="156"/>
      <c r="TZK17" s="156"/>
      <c r="TZL17" s="156"/>
      <c r="TZM17" s="156"/>
      <c r="TZN17" s="156"/>
      <c r="TZO17" s="156"/>
      <c r="TZP17" s="156"/>
      <c r="TZQ17" s="156"/>
      <c r="TZR17" s="156"/>
      <c r="TZS17" s="156"/>
      <c r="TZT17" s="156"/>
      <c r="TZU17" s="156"/>
      <c r="TZV17" s="156"/>
      <c r="TZW17" s="156"/>
      <c r="TZX17" s="156"/>
      <c r="TZY17" s="156"/>
      <c r="TZZ17" s="156"/>
      <c r="UAA17" s="156"/>
      <c r="UAB17" s="156"/>
      <c r="UAC17" s="156"/>
      <c r="UAD17" s="156"/>
      <c r="UAE17" s="156"/>
      <c r="UAF17" s="156"/>
      <c r="UAG17" s="156"/>
      <c r="UAH17" s="156"/>
      <c r="UAI17" s="156"/>
      <c r="UAJ17" s="156"/>
      <c r="UAK17" s="156"/>
      <c r="UAL17" s="156"/>
      <c r="UAM17" s="156"/>
      <c r="UAN17" s="156"/>
      <c r="UAO17" s="156"/>
      <c r="UAP17" s="156"/>
      <c r="UAQ17" s="156"/>
      <c r="UAR17" s="156"/>
      <c r="UAS17" s="156"/>
      <c r="UAT17" s="156"/>
      <c r="UAU17" s="156"/>
      <c r="UAV17" s="156"/>
      <c r="UAW17" s="156"/>
      <c r="UAX17" s="156"/>
      <c r="UAY17" s="156"/>
      <c r="UAZ17" s="156"/>
      <c r="UBA17" s="156"/>
      <c r="UBB17" s="156"/>
      <c r="UBC17" s="156"/>
      <c r="UBD17" s="156"/>
      <c r="UBE17" s="156"/>
      <c r="UBF17" s="156"/>
      <c r="UBG17" s="156"/>
      <c r="UBH17" s="156"/>
      <c r="UBI17" s="156"/>
      <c r="UBJ17" s="156"/>
      <c r="UBK17" s="156"/>
      <c r="UBL17" s="156"/>
      <c r="UBM17" s="156"/>
      <c r="UBN17" s="156"/>
      <c r="UBO17" s="156"/>
      <c r="UBP17" s="156"/>
      <c r="UBQ17" s="156"/>
      <c r="UBR17" s="156"/>
      <c r="UBS17" s="156"/>
      <c r="UBT17" s="156"/>
      <c r="UBU17" s="156"/>
      <c r="UBV17" s="156"/>
      <c r="UBW17" s="156"/>
      <c r="UBX17" s="156"/>
      <c r="UBY17" s="156"/>
      <c r="UBZ17" s="156"/>
      <c r="UCA17" s="156"/>
      <c r="UCB17" s="156"/>
      <c r="UCC17" s="156"/>
      <c r="UCD17" s="156"/>
      <c r="UCE17" s="156"/>
      <c r="UCF17" s="156"/>
      <c r="UCG17" s="156"/>
      <c r="UCH17" s="156"/>
      <c r="UCI17" s="156"/>
      <c r="UCJ17" s="156"/>
      <c r="UCK17" s="156"/>
      <c r="UCL17" s="156"/>
      <c r="UCM17" s="156"/>
      <c r="UCN17" s="156"/>
      <c r="UCO17" s="156"/>
      <c r="UCP17" s="156"/>
      <c r="UCQ17" s="156"/>
      <c r="UCR17" s="156"/>
      <c r="UCS17" s="156"/>
      <c r="UCT17" s="156"/>
      <c r="UCU17" s="156"/>
      <c r="UCV17" s="156"/>
      <c r="UCW17" s="156"/>
      <c r="UCX17" s="156"/>
      <c r="UCY17" s="156"/>
      <c r="UCZ17" s="156"/>
      <c r="UDA17" s="156"/>
      <c r="UDB17" s="156"/>
      <c r="UDC17" s="156"/>
      <c r="UDD17" s="156"/>
      <c r="UDE17" s="156"/>
      <c r="UDF17" s="156"/>
      <c r="UDG17" s="156"/>
      <c r="UDH17" s="156"/>
      <c r="UDI17" s="156"/>
      <c r="UDJ17" s="156"/>
      <c r="UDK17" s="156"/>
      <c r="UDL17" s="156"/>
      <c r="UDM17" s="156"/>
      <c r="UDN17" s="156"/>
      <c r="UDO17" s="156"/>
      <c r="UDP17" s="156"/>
      <c r="UDQ17" s="156"/>
      <c r="UDR17" s="156"/>
      <c r="UDS17" s="156"/>
      <c r="UDT17" s="156"/>
      <c r="UDU17" s="156"/>
      <c r="UDV17" s="156"/>
      <c r="UDW17" s="156"/>
      <c r="UDX17" s="156"/>
      <c r="UDY17" s="156"/>
      <c r="UDZ17" s="156"/>
      <c r="UEA17" s="156"/>
      <c r="UEB17" s="156"/>
      <c r="UEC17" s="156"/>
      <c r="UED17" s="156"/>
      <c r="UEE17" s="156"/>
      <c r="UEF17" s="156"/>
      <c r="UEG17" s="156"/>
      <c r="UEH17" s="156"/>
      <c r="UEI17" s="156"/>
      <c r="UEJ17" s="156"/>
      <c r="UEK17" s="156"/>
      <c r="UEL17" s="156"/>
      <c r="UEM17" s="156"/>
      <c r="UEN17" s="156"/>
      <c r="UEO17" s="156"/>
      <c r="UEP17" s="156"/>
      <c r="UEQ17" s="156"/>
      <c r="UER17" s="156"/>
      <c r="UES17" s="156"/>
      <c r="UET17" s="156"/>
      <c r="UEU17" s="156"/>
      <c r="UEV17" s="156"/>
      <c r="UEW17" s="156"/>
      <c r="UEX17" s="156"/>
      <c r="UEY17" s="156"/>
      <c r="UEZ17" s="156"/>
      <c r="UFA17" s="156"/>
      <c r="UFB17" s="156"/>
      <c r="UFC17" s="156"/>
      <c r="UFD17" s="156"/>
      <c r="UFE17" s="156"/>
      <c r="UFF17" s="156"/>
      <c r="UFG17" s="156"/>
      <c r="UFH17" s="156"/>
      <c r="UFI17" s="156"/>
      <c r="UFJ17" s="156"/>
      <c r="UFK17" s="156"/>
      <c r="UFL17" s="156"/>
      <c r="UFM17" s="156"/>
      <c r="UFN17" s="156"/>
      <c r="UFO17" s="156"/>
      <c r="UFP17" s="156"/>
      <c r="UFQ17" s="156"/>
      <c r="UFR17" s="156"/>
      <c r="UFS17" s="156"/>
      <c r="UFT17" s="156"/>
      <c r="UFU17" s="156"/>
      <c r="UFV17" s="156"/>
      <c r="UFW17" s="156"/>
      <c r="UFX17" s="156"/>
      <c r="UFY17" s="156"/>
      <c r="UFZ17" s="156"/>
      <c r="UGA17" s="156"/>
      <c r="UGB17" s="156"/>
      <c r="UGC17" s="156"/>
      <c r="UGD17" s="156"/>
      <c r="UGE17" s="156"/>
      <c r="UGF17" s="156"/>
      <c r="UGG17" s="156"/>
      <c r="UGH17" s="156"/>
      <c r="UGI17" s="156"/>
      <c r="UGJ17" s="156"/>
      <c r="UGK17" s="156"/>
      <c r="UGL17" s="156"/>
      <c r="UGM17" s="156"/>
      <c r="UGN17" s="156"/>
      <c r="UGO17" s="156"/>
      <c r="UGP17" s="156"/>
      <c r="UGQ17" s="156"/>
      <c r="UGR17" s="156"/>
      <c r="UGS17" s="156"/>
      <c r="UGT17" s="156"/>
      <c r="UGU17" s="156"/>
      <c r="UGV17" s="156"/>
      <c r="UGW17" s="156"/>
      <c r="UGX17" s="156"/>
      <c r="UGY17" s="156"/>
      <c r="UGZ17" s="156"/>
      <c r="UHA17" s="156"/>
      <c r="UHB17" s="156"/>
      <c r="UHC17" s="156"/>
      <c r="UHD17" s="156"/>
      <c r="UHE17" s="156"/>
      <c r="UHF17" s="156"/>
      <c r="UHG17" s="156"/>
      <c r="UHH17" s="156"/>
      <c r="UHI17" s="156"/>
      <c r="UHJ17" s="156"/>
      <c r="UHK17" s="156"/>
      <c r="UHL17" s="156"/>
      <c r="UHM17" s="156"/>
      <c r="UHN17" s="156"/>
      <c r="UHO17" s="156"/>
      <c r="UHP17" s="156"/>
      <c r="UHQ17" s="156"/>
      <c r="UHR17" s="156"/>
      <c r="UHS17" s="156"/>
      <c r="UHT17" s="156"/>
      <c r="UHU17" s="156"/>
      <c r="UHV17" s="156"/>
      <c r="UHW17" s="156"/>
      <c r="UHX17" s="156"/>
      <c r="UHY17" s="156"/>
      <c r="UHZ17" s="156"/>
      <c r="UIA17" s="156"/>
      <c r="UIB17" s="156"/>
      <c r="UIC17" s="156"/>
      <c r="UID17" s="156"/>
      <c r="UIE17" s="156"/>
      <c r="UIF17" s="156"/>
      <c r="UIG17" s="156"/>
      <c r="UIH17" s="156"/>
      <c r="UII17" s="156"/>
      <c r="UIJ17" s="156"/>
      <c r="UIK17" s="156"/>
      <c r="UIL17" s="156"/>
      <c r="UIM17" s="156"/>
      <c r="UIN17" s="156"/>
      <c r="UIO17" s="156"/>
      <c r="UIP17" s="156"/>
      <c r="UIQ17" s="156"/>
      <c r="UIR17" s="156"/>
      <c r="UIS17" s="156"/>
      <c r="UIT17" s="156"/>
      <c r="UIU17" s="156"/>
      <c r="UIV17" s="156"/>
      <c r="UIW17" s="156"/>
      <c r="UIX17" s="156"/>
      <c r="UIY17" s="156"/>
      <c r="UIZ17" s="156"/>
      <c r="UJA17" s="156"/>
      <c r="UJB17" s="156"/>
      <c r="UJC17" s="156"/>
      <c r="UJD17" s="156"/>
      <c r="UJE17" s="156"/>
      <c r="UJF17" s="156"/>
      <c r="UJG17" s="156"/>
      <c r="UJH17" s="156"/>
      <c r="UJI17" s="156"/>
      <c r="UJJ17" s="156"/>
      <c r="UJK17" s="156"/>
      <c r="UJL17" s="156"/>
      <c r="UJM17" s="156"/>
      <c r="UJN17" s="156"/>
      <c r="UJO17" s="156"/>
      <c r="UJP17" s="156"/>
      <c r="UJQ17" s="156"/>
      <c r="UJR17" s="156"/>
      <c r="UJS17" s="156"/>
      <c r="UJT17" s="156"/>
      <c r="UJU17" s="156"/>
      <c r="UJV17" s="156"/>
      <c r="UJW17" s="156"/>
      <c r="UJX17" s="156"/>
      <c r="UJY17" s="156"/>
      <c r="UJZ17" s="156"/>
      <c r="UKA17" s="156"/>
      <c r="UKB17" s="156"/>
      <c r="UKC17" s="156"/>
      <c r="UKD17" s="156"/>
      <c r="UKE17" s="156"/>
      <c r="UKF17" s="156"/>
      <c r="UKG17" s="156"/>
      <c r="UKH17" s="156"/>
      <c r="UKI17" s="156"/>
      <c r="UKJ17" s="156"/>
      <c r="UKK17" s="156"/>
      <c r="UKL17" s="156"/>
      <c r="UKM17" s="156"/>
      <c r="UKN17" s="156"/>
      <c r="UKO17" s="156"/>
      <c r="UKP17" s="156"/>
      <c r="UKQ17" s="156"/>
      <c r="UKR17" s="156"/>
      <c r="UKS17" s="156"/>
      <c r="UKT17" s="156"/>
      <c r="UKU17" s="156"/>
      <c r="UKV17" s="156"/>
      <c r="UKW17" s="156"/>
      <c r="UKX17" s="156"/>
      <c r="UKY17" s="156"/>
      <c r="UKZ17" s="156"/>
      <c r="ULA17" s="156"/>
      <c r="ULB17" s="156"/>
      <c r="ULC17" s="156"/>
      <c r="ULD17" s="156"/>
      <c r="ULE17" s="156"/>
      <c r="ULF17" s="156"/>
      <c r="ULG17" s="156"/>
      <c r="ULH17" s="156"/>
      <c r="ULI17" s="156"/>
      <c r="ULJ17" s="156"/>
      <c r="ULK17" s="156"/>
      <c r="ULL17" s="156"/>
      <c r="ULM17" s="156"/>
      <c r="ULN17" s="156"/>
      <c r="ULO17" s="156"/>
      <c r="ULP17" s="156"/>
      <c r="ULQ17" s="156"/>
      <c r="ULR17" s="156"/>
      <c r="ULS17" s="156"/>
      <c r="ULT17" s="156"/>
      <c r="ULU17" s="156"/>
      <c r="ULV17" s="156"/>
      <c r="ULW17" s="156"/>
      <c r="ULX17" s="156"/>
      <c r="ULY17" s="156"/>
      <c r="ULZ17" s="156"/>
      <c r="UMA17" s="156"/>
      <c r="UMB17" s="156"/>
      <c r="UMC17" s="156"/>
      <c r="UMD17" s="156"/>
      <c r="UME17" s="156"/>
      <c r="UMF17" s="156"/>
      <c r="UMG17" s="156"/>
      <c r="UMH17" s="156"/>
      <c r="UMI17" s="156"/>
      <c r="UMJ17" s="156"/>
      <c r="UMK17" s="156"/>
      <c r="UML17" s="156"/>
      <c r="UMM17" s="156"/>
      <c r="UMN17" s="156"/>
      <c r="UMO17" s="156"/>
      <c r="UMP17" s="156"/>
      <c r="UMQ17" s="156"/>
      <c r="UMR17" s="156"/>
      <c r="UMS17" s="156"/>
      <c r="UMT17" s="156"/>
      <c r="UMU17" s="156"/>
      <c r="UMV17" s="156"/>
      <c r="UMW17" s="156"/>
      <c r="UMX17" s="156"/>
      <c r="UMY17" s="156"/>
      <c r="UMZ17" s="156"/>
      <c r="UNA17" s="156"/>
      <c r="UNB17" s="156"/>
      <c r="UNC17" s="156"/>
      <c r="UND17" s="156"/>
      <c r="UNE17" s="156"/>
      <c r="UNF17" s="156"/>
      <c r="UNG17" s="156"/>
      <c r="UNH17" s="156"/>
      <c r="UNI17" s="156"/>
      <c r="UNJ17" s="156"/>
      <c r="UNK17" s="156"/>
      <c r="UNL17" s="156"/>
      <c r="UNM17" s="156"/>
      <c r="UNN17" s="156"/>
      <c r="UNO17" s="156"/>
      <c r="UNP17" s="156"/>
      <c r="UNQ17" s="156"/>
      <c r="UNR17" s="156"/>
      <c r="UNS17" s="156"/>
      <c r="UNT17" s="156"/>
      <c r="UNU17" s="156"/>
      <c r="UNV17" s="156"/>
      <c r="UNW17" s="156"/>
      <c r="UNX17" s="156"/>
      <c r="UNY17" s="156"/>
      <c r="UNZ17" s="156"/>
      <c r="UOA17" s="156"/>
      <c r="UOB17" s="156"/>
      <c r="UOC17" s="156"/>
      <c r="UOD17" s="156"/>
      <c r="UOE17" s="156"/>
      <c r="UOF17" s="156"/>
      <c r="UOG17" s="156"/>
      <c r="UOH17" s="156"/>
      <c r="UOI17" s="156"/>
      <c r="UOJ17" s="156"/>
      <c r="UOK17" s="156"/>
      <c r="UOL17" s="156"/>
      <c r="UOM17" s="156"/>
      <c r="UON17" s="156"/>
      <c r="UOO17" s="156"/>
      <c r="UOP17" s="156"/>
      <c r="UOQ17" s="156"/>
      <c r="UOR17" s="156"/>
      <c r="UOS17" s="156"/>
      <c r="UOT17" s="156"/>
      <c r="UOU17" s="156"/>
      <c r="UOV17" s="156"/>
      <c r="UOW17" s="156"/>
      <c r="UOX17" s="156"/>
      <c r="UOY17" s="156"/>
      <c r="UOZ17" s="156"/>
      <c r="UPA17" s="156"/>
      <c r="UPB17" s="156"/>
      <c r="UPC17" s="156"/>
      <c r="UPD17" s="156"/>
      <c r="UPE17" s="156"/>
      <c r="UPF17" s="156"/>
      <c r="UPG17" s="156"/>
      <c r="UPH17" s="156"/>
      <c r="UPI17" s="156"/>
      <c r="UPJ17" s="156"/>
      <c r="UPK17" s="156"/>
      <c r="UPL17" s="156"/>
      <c r="UPM17" s="156"/>
      <c r="UPN17" s="156"/>
      <c r="UPO17" s="156"/>
      <c r="UPP17" s="156"/>
      <c r="UPQ17" s="156"/>
      <c r="UPR17" s="156"/>
      <c r="UPS17" s="156"/>
      <c r="UPT17" s="156"/>
      <c r="UPU17" s="156"/>
      <c r="UPV17" s="156"/>
      <c r="UPW17" s="156"/>
      <c r="UPX17" s="156"/>
      <c r="UPY17" s="156"/>
      <c r="UPZ17" s="156"/>
      <c r="UQA17" s="156"/>
      <c r="UQB17" s="156"/>
      <c r="UQC17" s="156"/>
      <c r="UQD17" s="156"/>
      <c r="UQE17" s="156"/>
      <c r="UQF17" s="156"/>
      <c r="UQG17" s="156"/>
      <c r="UQH17" s="156"/>
      <c r="UQI17" s="156"/>
      <c r="UQJ17" s="156"/>
      <c r="UQK17" s="156"/>
      <c r="UQL17" s="156"/>
      <c r="UQM17" s="156"/>
      <c r="UQN17" s="156"/>
      <c r="UQO17" s="156"/>
      <c r="UQP17" s="156"/>
      <c r="UQQ17" s="156"/>
      <c r="UQR17" s="156"/>
      <c r="UQS17" s="156"/>
      <c r="UQT17" s="156"/>
      <c r="UQU17" s="156"/>
      <c r="UQV17" s="156"/>
      <c r="UQW17" s="156"/>
      <c r="UQX17" s="156"/>
      <c r="UQY17" s="156"/>
      <c r="UQZ17" s="156"/>
      <c r="URA17" s="156"/>
      <c r="URB17" s="156"/>
      <c r="URC17" s="156"/>
      <c r="URD17" s="156"/>
      <c r="URE17" s="156"/>
      <c r="URF17" s="156"/>
      <c r="URG17" s="156"/>
      <c r="URH17" s="156"/>
      <c r="URI17" s="156"/>
      <c r="URJ17" s="156"/>
      <c r="URK17" s="156"/>
      <c r="URL17" s="156"/>
      <c r="URM17" s="156"/>
      <c r="URN17" s="156"/>
      <c r="URO17" s="156"/>
      <c r="URP17" s="156"/>
      <c r="URQ17" s="156"/>
      <c r="URR17" s="156"/>
      <c r="URS17" s="156"/>
      <c r="URT17" s="156"/>
      <c r="URU17" s="156"/>
      <c r="URV17" s="156"/>
      <c r="URW17" s="156"/>
      <c r="URX17" s="156"/>
      <c r="URY17" s="156"/>
      <c r="URZ17" s="156"/>
      <c r="USA17" s="156"/>
      <c r="USB17" s="156"/>
      <c r="USC17" s="156"/>
      <c r="USD17" s="156"/>
      <c r="USE17" s="156"/>
      <c r="USF17" s="156"/>
      <c r="USG17" s="156"/>
      <c r="USH17" s="156"/>
      <c r="USI17" s="156"/>
      <c r="USJ17" s="156"/>
      <c r="USK17" s="156"/>
      <c r="USL17" s="156"/>
      <c r="USM17" s="156"/>
      <c r="USN17" s="156"/>
      <c r="USO17" s="156"/>
      <c r="USP17" s="156"/>
      <c r="USQ17" s="156"/>
      <c r="USR17" s="156"/>
      <c r="USS17" s="156"/>
      <c r="UST17" s="156"/>
      <c r="USU17" s="156"/>
      <c r="USV17" s="156"/>
      <c r="USW17" s="156"/>
      <c r="USX17" s="156"/>
      <c r="USY17" s="156"/>
      <c r="USZ17" s="156"/>
      <c r="UTA17" s="156"/>
      <c r="UTB17" s="156"/>
      <c r="UTC17" s="156"/>
      <c r="UTD17" s="156"/>
      <c r="UTE17" s="156"/>
      <c r="UTF17" s="156"/>
      <c r="UTG17" s="156"/>
      <c r="UTH17" s="156"/>
      <c r="UTI17" s="156"/>
      <c r="UTJ17" s="156"/>
      <c r="UTK17" s="156"/>
      <c r="UTL17" s="156"/>
      <c r="UTM17" s="156"/>
      <c r="UTN17" s="156"/>
      <c r="UTO17" s="156"/>
      <c r="UTP17" s="156"/>
      <c r="UTQ17" s="156"/>
      <c r="UTR17" s="156"/>
      <c r="UTS17" s="156"/>
      <c r="UTT17" s="156"/>
      <c r="UTU17" s="156"/>
      <c r="UTV17" s="156"/>
      <c r="UTW17" s="156"/>
      <c r="UTX17" s="156"/>
      <c r="UTY17" s="156"/>
      <c r="UTZ17" s="156"/>
      <c r="UUA17" s="156"/>
      <c r="UUB17" s="156"/>
      <c r="UUC17" s="156"/>
      <c r="UUD17" s="156"/>
      <c r="UUE17" s="156"/>
      <c r="UUF17" s="156"/>
      <c r="UUG17" s="156"/>
      <c r="UUH17" s="156"/>
      <c r="UUI17" s="156"/>
      <c r="UUJ17" s="156"/>
      <c r="UUK17" s="156"/>
      <c r="UUL17" s="156"/>
      <c r="UUM17" s="156"/>
      <c r="UUN17" s="156"/>
      <c r="UUO17" s="156"/>
      <c r="UUP17" s="156"/>
      <c r="UUQ17" s="156"/>
      <c r="UUR17" s="156"/>
      <c r="UUS17" s="156"/>
      <c r="UUT17" s="156"/>
      <c r="UUU17" s="156"/>
      <c r="UUV17" s="156"/>
      <c r="UUW17" s="156"/>
      <c r="UUX17" s="156"/>
      <c r="UUY17" s="156"/>
      <c r="UUZ17" s="156"/>
      <c r="UVA17" s="156"/>
      <c r="UVB17" s="156"/>
      <c r="UVC17" s="156"/>
      <c r="UVD17" s="156"/>
      <c r="UVE17" s="156"/>
      <c r="UVF17" s="156"/>
      <c r="UVG17" s="156"/>
      <c r="UVH17" s="156"/>
      <c r="UVI17" s="156"/>
      <c r="UVJ17" s="156"/>
      <c r="UVK17" s="156"/>
      <c r="UVL17" s="156"/>
      <c r="UVM17" s="156"/>
      <c r="UVN17" s="156"/>
      <c r="UVO17" s="156"/>
      <c r="UVP17" s="156"/>
      <c r="UVQ17" s="156"/>
      <c r="UVR17" s="156"/>
      <c r="UVS17" s="156"/>
      <c r="UVT17" s="156"/>
      <c r="UVU17" s="156"/>
      <c r="UVV17" s="156"/>
      <c r="UVW17" s="156"/>
      <c r="UVX17" s="156"/>
      <c r="UVY17" s="156"/>
      <c r="UVZ17" s="156"/>
      <c r="UWA17" s="156"/>
      <c r="UWB17" s="156"/>
      <c r="UWC17" s="156"/>
      <c r="UWD17" s="156"/>
      <c r="UWE17" s="156"/>
      <c r="UWF17" s="156"/>
      <c r="UWG17" s="156"/>
      <c r="UWH17" s="156"/>
      <c r="UWI17" s="156"/>
      <c r="UWJ17" s="156"/>
      <c r="UWK17" s="156"/>
      <c r="UWL17" s="156"/>
      <c r="UWM17" s="156"/>
      <c r="UWN17" s="156"/>
      <c r="UWO17" s="156"/>
      <c r="UWP17" s="156"/>
      <c r="UWQ17" s="156"/>
      <c r="UWR17" s="156"/>
      <c r="UWS17" s="156"/>
      <c r="UWT17" s="156"/>
      <c r="UWU17" s="156"/>
      <c r="UWV17" s="156"/>
      <c r="UWW17" s="156"/>
      <c r="UWX17" s="156"/>
      <c r="UWY17" s="156"/>
      <c r="UWZ17" s="156"/>
      <c r="UXA17" s="156"/>
      <c r="UXB17" s="156"/>
      <c r="UXC17" s="156"/>
      <c r="UXD17" s="156"/>
      <c r="UXE17" s="156"/>
      <c r="UXF17" s="156"/>
      <c r="UXG17" s="156"/>
      <c r="UXH17" s="156"/>
      <c r="UXI17" s="156"/>
      <c r="UXJ17" s="156"/>
      <c r="UXK17" s="156"/>
      <c r="UXL17" s="156"/>
      <c r="UXM17" s="156"/>
      <c r="UXN17" s="156"/>
      <c r="UXO17" s="156"/>
      <c r="UXP17" s="156"/>
      <c r="UXQ17" s="156"/>
      <c r="UXR17" s="156"/>
      <c r="UXS17" s="156"/>
      <c r="UXT17" s="156"/>
      <c r="UXU17" s="156"/>
      <c r="UXV17" s="156"/>
      <c r="UXW17" s="156"/>
      <c r="UXX17" s="156"/>
      <c r="UXY17" s="156"/>
      <c r="UXZ17" s="156"/>
      <c r="UYA17" s="156"/>
      <c r="UYB17" s="156"/>
      <c r="UYC17" s="156"/>
      <c r="UYD17" s="156"/>
      <c r="UYE17" s="156"/>
      <c r="UYF17" s="156"/>
      <c r="UYG17" s="156"/>
      <c r="UYH17" s="156"/>
      <c r="UYI17" s="156"/>
      <c r="UYJ17" s="156"/>
      <c r="UYK17" s="156"/>
      <c r="UYL17" s="156"/>
      <c r="UYM17" s="156"/>
      <c r="UYN17" s="156"/>
      <c r="UYO17" s="156"/>
      <c r="UYP17" s="156"/>
      <c r="UYQ17" s="156"/>
      <c r="UYR17" s="156"/>
      <c r="UYS17" s="156"/>
      <c r="UYT17" s="156"/>
      <c r="UYU17" s="156"/>
      <c r="UYV17" s="156"/>
      <c r="UYW17" s="156"/>
      <c r="UYX17" s="156"/>
      <c r="UYY17" s="156"/>
      <c r="UYZ17" s="156"/>
      <c r="UZA17" s="156"/>
      <c r="UZB17" s="156"/>
      <c r="UZC17" s="156"/>
      <c r="UZD17" s="156"/>
      <c r="UZE17" s="156"/>
      <c r="UZF17" s="156"/>
      <c r="UZG17" s="156"/>
      <c r="UZH17" s="156"/>
      <c r="UZI17" s="156"/>
      <c r="UZJ17" s="156"/>
      <c r="UZK17" s="156"/>
      <c r="UZL17" s="156"/>
      <c r="UZM17" s="156"/>
      <c r="UZN17" s="156"/>
      <c r="UZO17" s="156"/>
      <c r="UZP17" s="156"/>
      <c r="UZQ17" s="156"/>
      <c r="UZR17" s="156"/>
      <c r="UZS17" s="156"/>
      <c r="UZT17" s="156"/>
      <c r="UZU17" s="156"/>
      <c r="UZV17" s="156"/>
      <c r="UZW17" s="156"/>
      <c r="UZX17" s="156"/>
      <c r="UZY17" s="156"/>
      <c r="UZZ17" s="156"/>
      <c r="VAA17" s="156"/>
      <c r="VAB17" s="156"/>
      <c r="VAC17" s="156"/>
      <c r="VAD17" s="156"/>
      <c r="VAE17" s="156"/>
      <c r="VAF17" s="156"/>
      <c r="VAG17" s="156"/>
      <c r="VAH17" s="156"/>
      <c r="VAI17" s="156"/>
      <c r="VAJ17" s="156"/>
      <c r="VAK17" s="156"/>
      <c r="VAL17" s="156"/>
      <c r="VAM17" s="156"/>
      <c r="VAN17" s="156"/>
      <c r="VAO17" s="156"/>
      <c r="VAP17" s="156"/>
      <c r="VAQ17" s="156"/>
      <c r="VAR17" s="156"/>
      <c r="VAS17" s="156"/>
      <c r="VAT17" s="156"/>
      <c r="VAU17" s="156"/>
      <c r="VAV17" s="156"/>
      <c r="VAW17" s="156"/>
      <c r="VAX17" s="156"/>
      <c r="VAY17" s="156"/>
      <c r="VAZ17" s="156"/>
      <c r="VBA17" s="156"/>
      <c r="VBB17" s="156"/>
      <c r="VBC17" s="156"/>
      <c r="VBD17" s="156"/>
      <c r="VBE17" s="156"/>
      <c r="VBF17" s="156"/>
      <c r="VBG17" s="156"/>
      <c r="VBH17" s="156"/>
      <c r="VBI17" s="156"/>
      <c r="VBJ17" s="156"/>
      <c r="VBK17" s="156"/>
      <c r="VBL17" s="156"/>
      <c r="VBM17" s="156"/>
      <c r="VBN17" s="156"/>
      <c r="VBO17" s="156"/>
      <c r="VBP17" s="156"/>
      <c r="VBQ17" s="156"/>
      <c r="VBR17" s="156"/>
      <c r="VBS17" s="156"/>
      <c r="VBT17" s="156"/>
      <c r="VBU17" s="156"/>
      <c r="VBV17" s="156"/>
      <c r="VBW17" s="156"/>
      <c r="VBX17" s="156"/>
      <c r="VBY17" s="156"/>
      <c r="VBZ17" s="156"/>
      <c r="VCA17" s="156"/>
      <c r="VCB17" s="156"/>
      <c r="VCC17" s="156"/>
      <c r="VCD17" s="156"/>
      <c r="VCE17" s="156"/>
      <c r="VCF17" s="156"/>
      <c r="VCG17" s="156"/>
      <c r="VCH17" s="156"/>
      <c r="VCI17" s="156"/>
      <c r="VCJ17" s="156"/>
      <c r="VCK17" s="156"/>
      <c r="VCL17" s="156"/>
      <c r="VCM17" s="156"/>
      <c r="VCN17" s="156"/>
      <c r="VCO17" s="156"/>
      <c r="VCP17" s="156"/>
      <c r="VCQ17" s="156"/>
      <c r="VCR17" s="156"/>
      <c r="VCS17" s="156"/>
      <c r="VCT17" s="156"/>
      <c r="VCU17" s="156"/>
      <c r="VCV17" s="156"/>
      <c r="VCW17" s="156"/>
      <c r="VCX17" s="156"/>
      <c r="VCY17" s="156"/>
      <c r="VCZ17" s="156"/>
      <c r="VDA17" s="156"/>
      <c r="VDB17" s="156"/>
      <c r="VDC17" s="156"/>
      <c r="VDD17" s="156"/>
      <c r="VDE17" s="156"/>
      <c r="VDF17" s="156"/>
      <c r="VDG17" s="156"/>
      <c r="VDH17" s="156"/>
      <c r="VDI17" s="156"/>
      <c r="VDJ17" s="156"/>
      <c r="VDK17" s="156"/>
      <c r="VDL17" s="156"/>
      <c r="VDM17" s="156"/>
      <c r="VDN17" s="156"/>
      <c r="VDO17" s="156"/>
      <c r="VDP17" s="156"/>
      <c r="VDQ17" s="156"/>
      <c r="VDR17" s="156"/>
      <c r="VDS17" s="156"/>
      <c r="VDT17" s="156"/>
      <c r="VDU17" s="156"/>
      <c r="VDV17" s="156"/>
      <c r="VDW17" s="156"/>
      <c r="VDX17" s="156"/>
      <c r="VDY17" s="156"/>
      <c r="VDZ17" s="156"/>
      <c r="VEA17" s="156"/>
      <c r="VEB17" s="156"/>
      <c r="VEC17" s="156"/>
      <c r="VED17" s="156"/>
      <c r="VEE17" s="156"/>
      <c r="VEF17" s="156"/>
      <c r="VEG17" s="156"/>
      <c r="VEH17" s="156"/>
      <c r="VEI17" s="156"/>
      <c r="VEJ17" s="156"/>
      <c r="VEK17" s="156"/>
      <c r="VEL17" s="156"/>
      <c r="VEM17" s="156"/>
      <c r="VEN17" s="156"/>
      <c r="VEO17" s="156"/>
      <c r="VEP17" s="156"/>
      <c r="VEQ17" s="156"/>
      <c r="VER17" s="156"/>
      <c r="VES17" s="156"/>
      <c r="VET17" s="156"/>
      <c r="VEU17" s="156"/>
      <c r="VEV17" s="156"/>
      <c r="VEW17" s="156"/>
      <c r="VEX17" s="156"/>
      <c r="VEY17" s="156"/>
      <c r="VEZ17" s="156"/>
      <c r="VFA17" s="156"/>
      <c r="VFB17" s="156"/>
      <c r="VFC17" s="156"/>
      <c r="VFD17" s="156"/>
      <c r="VFE17" s="156"/>
      <c r="VFF17" s="156"/>
      <c r="VFG17" s="156"/>
      <c r="VFH17" s="156"/>
      <c r="VFI17" s="156"/>
      <c r="VFJ17" s="156"/>
      <c r="VFK17" s="156"/>
      <c r="VFL17" s="156"/>
      <c r="VFM17" s="156"/>
      <c r="VFN17" s="156"/>
      <c r="VFO17" s="156"/>
      <c r="VFP17" s="156"/>
      <c r="VFQ17" s="156"/>
      <c r="VFR17" s="156"/>
      <c r="VFS17" s="156"/>
      <c r="VFT17" s="156"/>
      <c r="VFU17" s="156"/>
      <c r="VFV17" s="156"/>
      <c r="VFW17" s="156"/>
      <c r="VFX17" s="156"/>
      <c r="VFY17" s="156"/>
      <c r="VFZ17" s="156"/>
      <c r="VGA17" s="156"/>
      <c r="VGB17" s="156"/>
      <c r="VGC17" s="156"/>
      <c r="VGD17" s="156"/>
      <c r="VGE17" s="156"/>
      <c r="VGF17" s="156"/>
      <c r="VGG17" s="156"/>
      <c r="VGH17" s="156"/>
      <c r="VGI17" s="156"/>
      <c r="VGJ17" s="156"/>
      <c r="VGK17" s="156"/>
      <c r="VGL17" s="156"/>
      <c r="VGM17" s="156"/>
      <c r="VGN17" s="156"/>
      <c r="VGO17" s="156"/>
      <c r="VGP17" s="156"/>
      <c r="VGQ17" s="156"/>
      <c r="VGR17" s="156"/>
      <c r="VGS17" s="156"/>
      <c r="VGT17" s="156"/>
      <c r="VGU17" s="156"/>
      <c r="VGV17" s="156"/>
      <c r="VGW17" s="156"/>
      <c r="VGX17" s="156"/>
      <c r="VGY17" s="156"/>
      <c r="VGZ17" s="156"/>
      <c r="VHA17" s="156"/>
      <c r="VHB17" s="156"/>
      <c r="VHC17" s="156"/>
      <c r="VHD17" s="156"/>
      <c r="VHE17" s="156"/>
      <c r="VHF17" s="156"/>
      <c r="VHG17" s="156"/>
      <c r="VHH17" s="156"/>
      <c r="VHI17" s="156"/>
      <c r="VHJ17" s="156"/>
      <c r="VHK17" s="156"/>
      <c r="VHL17" s="156"/>
      <c r="VHM17" s="156"/>
      <c r="VHN17" s="156"/>
      <c r="VHO17" s="156"/>
      <c r="VHP17" s="156"/>
      <c r="VHQ17" s="156"/>
      <c r="VHR17" s="156"/>
      <c r="VHS17" s="156"/>
      <c r="VHT17" s="156"/>
      <c r="VHU17" s="156"/>
      <c r="VHV17" s="156"/>
      <c r="VHW17" s="156"/>
      <c r="VHX17" s="156"/>
      <c r="VHY17" s="156"/>
      <c r="VHZ17" s="156"/>
      <c r="VIA17" s="156"/>
      <c r="VIB17" s="156"/>
      <c r="VIC17" s="156"/>
      <c r="VID17" s="156"/>
      <c r="VIE17" s="156"/>
      <c r="VIF17" s="156"/>
      <c r="VIG17" s="156"/>
      <c r="VIH17" s="156"/>
      <c r="VII17" s="156"/>
      <c r="VIJ17" s="156"/>
      <c r="VIK17" s="156"/>
      <c r="VIL17" s="156"/>
      <c r="VIM17" s="156"/>
      <c r="VIN17" s="156"/>
      <c r="VIO17" s="156"/>
      <c r="VIP17" s="156"/>
      <c r="VIQ17" s="156"/>
      <c r="VIR17" s="156"/>
      <c r="VIS17" s="156"/>
      <c r="VIT17" s="156"/>
      <c r="VIU17" s="156"/>
      <c r="VIV17" s="156"/>
      <c r="VIW17" s="156"/>
      <c r="VIX17" s="156"/>
      <c r="VIY17" s="156"/>
      <c r="VIZ17" s="156"/>
      <c r="VJA17" s="156"/>
      <c r="VJB17" s="156"/>
      <c r="VJC17" s="156"/>
      <c r="VJD17" s="156"/>
      <c r="VJE17" s="156"/>
      <c r="VJF17" s="156"/>
      <c r="VJG17" s="156"/>
      <c r="VJH17" s="156"/>
      <c r="VJI17" s="156"/>
      <c r="VJJ17" s="156"/>
      <c r="VJK17" s="156"/>
      <c r="VJL17" s="156"/>
      <c r="VJM17" s="156"/>
      <c r="VJN17" s="156"/>
      <c r="VJO17" s="156"/>
      <c r="VJP17" s="156"/>
      <c r="VJQ17" s="156"/>
      <c r="VJR17" s="156"/>
      <c r="VJS17" s="156"/>
      <c r="VJT17" s="156"/>
      <c r="VJU17" s="156"/>
      <c r="VJV17" s="156"/>
      <c r="VJW17" s="156"/>
      <c r="VJX17" s="156"/>
      <c r="VJY17" s="156"/>
      <c r="VJZ17" s="156"/>
      <c r="VKA17" s="156"/>
      <c r="VKB17" s="156"/>
      <c r="VKC17" s="156"/>
      <c r="VKD17" s="156"/>
      <c r="VKE17" s="156"/>
      <c r="VKF17" s="156"/>
      <c r="VKG17" s="156"/>
      <c r="VKH17" s="156"/>
      <c r="VKI17" s="156"/>
      <c r="VKJ17" s="156"/>
      <c r="VKK17" s="156"/>
      <c r="VKL17" s="156"/>
      <c r="VKM17" s="156"/>
      <c r="VKN17" s="156"/>
      <c r="VKO17" s="156"/>
      <c r="VKP17" s="156"/>
      <c r="VKQ17" s="156"/>
      <c r="VKR17" s="156"/>
      <c r="VKS17" s="156"/>
      <c r="VKT17" s="156"/>
      <c r="VKU17" s="156"/>
      <c r="VKV17" s="156"/>
      <c r="VKW17" s="156"/>
      <c r="VKX17" s="156"/>
      <c r="VKY17" s="156"/>
      <c r="VKZ17" s="156"/>
      <c r="VLA17" s="156"/>
      <c r="VLB17" s="156"/>
      <c r="VLC17" s="156"/>
      <c r="VLD17" s="156"/>
      <c r="VLE17" s="156"/>
      <c r="VLF17" s="156"/>
      <c r="VLG17" s="156"/>
      <c r="VLH17" s="156"/>
      <c r="VLI17" s="156"/>
      <c r="VLJ17" s="156"/>
      <c r="VLK17" s="156"/>
      <c r="VLL17" s="156"/>
      <c r="VLM17" s="156"/>
      <c r="VLN17" s="156"/>
      <c r="VLO17" s="156"/>
      <c r="VLP17" s="156"/>
      <c r="VLQ17" s="156"/>
      <c r="VLR17" s="156"/>
      <c r="VLS17" s="156"/>
      <c r="VLT17" s="156"/>
      <c r="VLU17" s="156"/>
      <c r="VLV17" s="156"/>
      <c r="VLW17" s="156"/>
      <c r="VLX17" s="156"/>
      <c r="VLY17" s="156"/>
      <c r="VLZ17" s="156"/>
      <c r="VMA17" s="156"/>
      <c r="VMB17" s="156"/>
      <c r="VMC17" s="156"/>
      <c r="VMD17" s="156"/>
      <c r="VME17" s="156"/>
      <c r="VMF17" s="156"/>
      <c r="VMG17" s="156"/>
      <c r="VMH17" s="156"/>
      <c r="VMI17" s="156"/>
      <c r="VMJ17" s="156"/>
      <c r="VMK17" s="156"/>
      <c r="VML17" s="156"/>
      <c r="VMM17" s="156"/>
      <c r="VMN17" s="156"/>
      <c r="VMO17" s="156"/>
      <c r="VMP17" s="156"/>
      <c r="VMQ17" s="156"/>
      <c r="VMR17" s="156"/>
      <c r="VMS17" s="156"/>
      <c r="VMT17" s="156"/>
      <c r="VMU17" s="156"/>
      <c r="VMV17" s="156"/>
      <c r="VMW17" s="156"/>
      <c r="VMX17" s="156"/>
      <c r="VMY17" s="156"/>
      <c r="VMZ17" s="156"/>
      <c r="VNA17" s="156"/>
      <c r="VNB17" s="156"/>
      <c r="VNC17" s="156"/>
      <c r="VND17" s="156"/>
      <c r="VNE17" s="156"/>
      <c r="VNF17" s="156"/>
      <c r="VNG17" s="156"/>
      <c r="VNH17" s="156"/>
      <c r="VNI17" s="156"/>
      <c r="VNJ17" s="156"/>
      <c r="VNK17" s="156"/>
      <c r="VNL17" s="156"/>
      <c r="VNM17" s="156"/>
      <c r="VNN17" s="156"/>
      <c r="VNO17" s="156"/>
      <c r="VNP17" s="156"/>
      <c r="VNQ17" s="156"/>
      <c r="VNR17" s="156"/>
      <c r="VNS17" s="156"/>
      <c r="VNT17" s="156"/>
      <c r="VNU17" s="156"/>
      <c r="VNV17" s="156"/>
      <c r="VNW17" s="156"/>
      <c r="VNX17" s="156"/>
      <c r="VNY17" s="156"/>
      <c r="VNZ17" s="156"/>
      <c r="VOA17" s="156"/>
      <c r="VOB17" s="156"/>
      <c r="VOC17" s="156"/>
      <c r="VOD17" s="156"/>
      <c r="VOE17" s="156"/>
      <c r="VOF17" s="156"/>
      <c r="VOG17" s="156"/>
      <c r="VOH17" s="156"/>
      <c r="VOI17" s="156"/>
      <c r="VOJ17" s="156"/>
      <c r="VOK17" s="156"/>
      <c r="VOL17" s="156"/>
      <c r="VOM17" s="156"/>
      <c r="VON17" s="156"/>
      <c r="VOO17" s="156"/>
      <c r="VOP17" s="156"/>
      <c r="VOQ17" s="156"/>
      <c r="VOR17" s="156"/>
      <c r="VOS17" s="156"/>
      <c r="VOT17" s="156"/>
      <c r="VOU17" s="156"/>
      <c r="VOV17" s="156"/>
      <c r="VOW17" s="156"/>
      <c r="VOX17" s="156"/>
      <c r="VOY17" s="156"/>
      <c r="VOZ17" s="156"/>
      <c r="VPA17" s="156"/>
      <c r="VPB17" s="156"/>
      <c r="VPC17" s="156"/>
      <c r="VPD17" s="156"/>
      <c r="VPE17" s="156"/>
      <c r="VPF17" s="156"/>
      <c r="VPG17" s="156"/>
      <c r="VPH17" s="156"/>
      <c r="VPI17" s="156"/>
      <c r="VPJ17" s="156"/>
      <c r="VPK17" s="156"/>
      <c r="VPL17" s="156"/>
      <c r="VPM17" s="156"/>
      <c r="VPN17" s="156"/>
      <c r="VPO17" s="156"/>
      <c r="VPP17" s="156"/>
      <c r="VPQ17" s="156"/>
      <c r="VPR17" s="156"/>
      <c r="VPS17" s="156"/>
      <c r="VPT17" s="156"/>
      <c r="VPU17" s="156"/>
      <c r="VPV17" s="156"/>
      <c r="VPW17" s="156"/>
      <c r="VPX17" s="156"/>
      <c r="VPY17" s="156"/>
      <c r="VPZ17" s="156"/>
      <c r="VQA17" s="156"/>
      <c r="VQB17" s="156"/>
      <c r="VQC17" s="156"/>
      <c r="VQD17" s="156"/>
      <c r="VQE17" s="156"/>
      <c r="VQF17" s="156"/>
      <c r="VQG17" s="156"/>
      <c r="VQH17" s="156"/>
      <c r="VQI17" s="156"/>
      <c r="VQJ17" s="156"/>
      <c r="VQK17" s="156"/>
      <c r="VQL17" s="156"/>
      <c r="VQM17" s="156"/>
      <c r="VQN17" s="156"/>
      <c r="VQO17" s="156"/>
      <c r="VQP17" s="156"/>
      <c r="VQQ17" s="156"/>
      <c r="VQR17" s="156"/>
      <c r="VQS17" s="156"/>
      <c r="VQT17" s="156"/>
      <c r="VQU17" s="156"/>
      <c r="VQV17" s="156"/>
      <c r="VQW17" s="156"/>
      <c r="VQX17" s="156"/>
      <c r="VQY17" s="156"/>
      <c r="VQZ17" s="156"/>
      <c r="VRA17" s="156"/>
      <c r="VRB17" s="156"/>
      <c r="VRC17" s="156"/>
      <c r="VRD17" s="156"/>
      <c r="VRE17" s="156"/>
      <c r="VRF17" s="156"/>
      <c r="VRG17" s="156"/>
      <c r="VRH17" s="156"/>
      <c r="VRI17" s="156"/>
      <c r="VRJ17" s="156"/>
      <c r="VRK17" s="156"/>
      <c r="VRL17" s="156"/>
      <c r="VRM17" s="156"/>
      <c r="VRN17" s="156"/>
      <c r="VRO17" s="156"/>
      <c r="VRP17" s="156"/>
      <c r="VRQ17" s="156"/>
      <c r="VRR17" s="156"/>
      <c r="VRS17" s="156"/>
      <c r="VRT17" s="156"/>
      <c r="VRU17" s="156"/>
      <c r="VRV17" s="156"/>
      <c r="VRW17" s="156"/>
      <c r="VRX17" s="156"/>
      <c r="VRY17" s="156"/>
      <c r="VRZ17" s="156"/>
      <c r="VSA17" s="156"/>
      <c r="VSB17" s="156"/>
      <c r="VSC17" s="156"/>
      <c r="VSD17" s="156"/>
      <c r="VSE17" s="156"/>
      <c r="VSF17" s="156"/>
      <c r="VSG17" s="156"/>
      <c r="VSH17" s="156"/>
      <c r="VSI17" s="156"/>
      <c r="VSJ17" s="156"/>
      <c r="VSK17" s="156"/>
      <c r="VSL17" s="156"/>
      <c r="VSM17" s="156"/>
      <c r="VSN17" s="156"/>
      <c r="VSO17" s="156"/>
      <c r="VSP17" s="156"/>
      <c r="VSQ17" s="156"/>
      <c r="VSR17" s="156"/>
      <c r="VSS17" s="156"/>
      <c r="VST17" s="156"/>
      <c r="VSU17" s="156"/>
      <c r="VSV17" s="156"/>
      <c r="VSW17" s="156"/>
      <c r="VSX17" s="156"/>
      <c r="VSY17" s="156"/>
      <c r="VSZ17" s="156"/>
      <c r="VTA17" s="156"/>
      <c r="VTB17" s="156"/>
      <c r="VTC17" s="156"/>
      <c r="VTD17" s="156"/>
      <c r="VTE17" s="156"/>
      <c r="VTF17" s="156"/>
      <c r="VTG17" s="156"/>
      <c r="VTH17" s="156"/>
      <c r="VTI17" s="156"/>
      <c r="VTJ17" s="156"/>
      <c r="VTK17" s="156"/>
      <c r="VTL17" s="156"/>
      <c r="VTM17" s="156"/>
      <c r="VTN17" s="156"/>
      <c r="VTO17" s="156"/>
      <c r="VTP17" s="156"/>
      <c r="VTQ17" s="156"/>
      <c r="VTR17" s="156"/>
      <c r="VTS17" s="156"/>
      <c r="VTT17" s="156"/>
      <c r="VTU17" s="156"/>
      <c r="VTV17" s="156"/>
      <c r="VTW17" s="156"/>
      <c r="VTX17" s="156"/>
      <c r="VTY17" s="156"/>
      <c r="VTZ17" s="156"/>
      <c r="VUA17" s="156"/>
      <c r="VUB17" s="156"/>
      <c r="VUC17" s="156"/>
      <c r="VUD17" s="156"/>
      <c r="VUE17" s="156"/>
      <c r="VUF17" s="156"/>
      <c r="VUG17" s="156"/>
      <c r="VUH17" s="156"/>
      <c r="VUI17" s="156"/>
      <c r="VUJ17" s="156"/>
      <c r="VUK17" s="156"/>
      <c r="VUL17" s="156"/>
      <c r="VUM17" s="156"/>
      <c r="VUN17" s="156"/>
      <c r="VUO17" s="156"/>
      <c r="VUP17" s="156"/>
      <c r="VUQ17" s="156"/>
      <c r="VUR17" s="156"/>
      <c r="VUS17" s="156"/>
      <c r="VUT17" s="156"/>
      <c r="VUU17" s="156"/>
      <c r="VUV17" s="156"/>
      <c r="VUW17" s="156"/>
      <c r="VUX17" s="156"/>
      <c r="VUY17" s="156"/>
      <c r="VUZ17" s="156"/>
      <c r="VVA17" s="156"/>
      <c r="VVB17" s="156"/>
      <c r="VVC17" s="156"/>
      <c r="VVD17" s="156"/>
      <c r="VVE17" s="156"/>
      <c r="VVF17" s="156"/>
      <c r="VVG17" s="156"/>
      <c r="VVH17" s="156"/>
      <c r="VVI17" s="156"/>
      <c r="VVJ17" s="156"/>
      <c r="VVK17" s="156"/>
      <c r="VVL17" s="156"/>
      <c r="VVM17" s="156"/>
      <c r="VVN17" s="156"/>
      <c r="VVO17" s="156"/>
      <c r="VVP17" s="156"/>
      <c r="VVQ17" s="156"/>
      <c r="VVR17" s="156"/>
      <c r="VVS17" s="156"/>
      <c r="VVT17" s="156"/>
      <c r="VVU17" s="156"/>
      <c r="VVV17" s="156"/>
      <c r="VVW17" s="156"/>
      <c r="VVX17" s="156"/>
      <c r="VVY17" s="156"/>
      <c r="VVZ17" s="156"/>
      <c r="VWA17" s="156"/>
      <c r="VWB17" s="156"/>
      <c r="VWC17" s="156"/>
      <c r="VWD17" s="156"/>
      <c r="VWE17" s="156"/>
      <c r="VWF17" s="156"/>
      <c r="VWG17" s="156"/>
      <c r="VWH17" s="156"/>
      <c r="VWI17" s="156"/>
      <c r="VWJ17" s="156"/>
      <c r="VWK17" s="156"/>
      <c r="VWL17" s="156"/>
      <c r="VWM17" s="156"/>
      <c r="VWN17" s="156"/>
      <c r="VWO17" s="156"/>
      <c r="VWP17" s="156"/>
      <c r="VWQ17" s="156"/>
      <c r="VWR17" s="156"/>
      <c r="VWS17" s="156"/>
      <c r="VWT17" s="156"/>
      <c r="VWU17" s="156"/>
      <c r="VWV17" s="156"/>
      <c r="VWW17" s="156"/>
      <c r="VWX17" s="156"/>
      <c r="VWY17" s="156"/>
      <c r="VWZ17" s="156"/>
      <c r="VXA17" s="156"/>
      <c r="VXB17" s="156"/>
      <c r="VXC17" s="156"/>
      <c r="VXD17" s="156"/>
      <c r="VXE17" s="156"/>
      <c r="VXF17" s="156"/>
      <c r="VXG17" s="156"/>
      <c r="VXH17" s="156"/>
      <c r="VXI17" s="156"/>
      <c r="VXJ17" s="156"/>
      <c r="VXK17" s="156"/>
      <c r="VXL17" s="156"/>
      <c r="VXM17" s="156"/>
      <c r="VXN17" s="156"/>
      <c r="VXO17" s="156"/>
      <c r="VXP17" s="156"/>
      <c r="VXQ17" s="156"/>
      <c r="VXR17" s="156"/>
      <c r="VXS17" s="156"/>
      <c r="VXT17" s="156"/>
      <c r="VXU17" s="156"/>
      <c r="VXV17" s="156"/>
      <c r="VXW17" s="156"/>
      <c r="VXX17" s="156"/>
      <c r="VXY17" s="156"/>
      <c r="VXZ17" s="156"/>
      <c r="VYA17" s="156"/>
      <c r="VYB17" s="156"/>
      <c r="VYC17" s="156"/>
      <c r="VYD17" s="156"/>
      <c r="VYE17" s="156"/>
      <c r="VYF17" s="156"/>
      <c r="VYG17" s="156"/>
      <c r="VYH17" s="156"/>
      <c r="VYI17" s="156"/>
      <c r="VYJ17" s="156"/>
      <c r="VYK17" s="156"/>
      <c r="VYL17" s="156"/>
      <c r="VYM17" s="156"/>
      <c r="VYN17" s="156"/>
      <c r="VYO17" s="156"/>
      <c r="VYP17" s="156"/>
      <c r="VYQ17" s="156"/>
      <c r="VYR17" s="156"/>
      <c r="VYS17" s="156"/>
      <c r="VYT17" s="156"/>
      <c r="VYU17" s="156"/>
      <c r="VYV17" s="156"/>
      <c r="VYW17" s="156"/>
      <c r="VYX17" s="156"/>
      <c r="VYY17" s="156"/>
      <c r="VYZ17" s="156"/>
      <c r="VZA17" s="156"/>
      <c r="VZB17" s="156"/>
      <c r="VZC17" s="156"/>
      <c r="VZD17" s="156"/>
      <c r="VZE17" s="156"/>
      <c r="VZF17" s="156"/>
      <c r="VZG17" s="156"/>
      <c r="VZH17" s="156"/>
      <c r="VZI17" s="156"/>
      <c r="VZJ17" s="156"/>
      <c r="VZK17" s="156"/>
      <c r="VZL17" s="156"/>
      <c r="VZM17" s="156"/>
      <c r="VZN17" s="156"/>
      <c r="VZO17" s="156"/>
      <c r="VZP17" s="156"/>
      <c r="VZQ17" s="156"/>
      <c r="VZR17" s="156"/>
      <c r="VZS17" s="156"/>
      <c r="VZT17" s="156"/>
      <c r="VZU17" s="156"/>
      <c r="VZV17" s="156"/>
      <c r="VZW17" s="156"/>
      <c r="VZX17" s="156"/>
      <c r="VZY17" s="156"/>
      <c r="VZZ17" s="156"/>
      <c r="WAA17" s="156"/>
      <c r="WAB17" s="156"/>
      <c r="WAC17" s="156"/>
      <c r="WAD17" s="156"/>
      <c r="WAE17" s="156"/>
      <c r="WAF17" s="156"/>
      <c r="WAG17" s="156"/>
      <c r="WAH17" s="156"/>
      <c r="WAI17" s="156"/>
      <c r="WAJ17" s="156"/>
      <c r="WAK17" s="156"/>
      <c r="WAL17" s="156"/>
      <c r="WAM17" s="156"/>
      <c r="WAN17" s="156"/>
      <c r="WAO17" s="156"/>
      <c r="WAP17" s="156"/>
      <c r="WAQ17" s="156"/>
      <c r="WAR17" s="156"/>
      <c r="WAS17" s="156"/>
      <c r="WAT17" s="156"/>
      <c r="WAU17" s="156"/>
      <c r="WAV17" s="156"/>
      <c r="WAW17" s="156"/>
      <c r="WAX17" s="156"/>
      <c r="WAY17" s="156"/>
      <c r="WAZ17" s="156"/>
      <c r="WBA17" s="156"/>
      <c r="WBB17" s="156"/>
      <c r="WBC17" s="156"/>
      <c r="WBD17" s="156"/>
      <c r="WBE17" s="156"/>
      <c r="WBF17" s="156"/>
      <c r="WBG17" s="156"/>
      <c r="WBH17" s="156"/>
      <c r="WBI17" s="156"/>
      <c r="WBJ17" s="156"/>
      <c r="WBK17" s="156"/>
      <c r="WBL17" s="156"/>
      <c r="WBM17" s="156"/>
      <c r="WBN17" s="156"/>
      <c r="WBO17" s="156"/>
      <c r="WBP17" s="156"/>
      <c r="WBQ17" s="156"/>
      <c r="WBR17" s="156"/>
      <c r="WBS17" s="156"/>
      <c r="WBT17" s="156"/>
      <c r="WBU17" s="156"/>
      <c r="WBV17" s="156"/>
      <c r="WBW17" s="156"/>
      <c r="WBX17" s="156"/>
      <c r="WBY17" s="156"/>
      <c r="WBZ17" s="156"/>
      <c r="WCA17" s="156"/>
      <c r="WCB17" s="156"/>
      <c r="WCC17" s="156"/>
      <c r="WCD17" s="156"/>
      <c r="WCE17" s="156"/>
      <c r="WCF17" s="156"/>
      <c r="WCG17" s="156"/>
      <c r="WCH17" s="156"/>
      <c r="WCI17" s="156"/>
      <c r="WCJ17" s="156"/>
      <c r="WCK17" s="156"/>
      <c r="WCL17" s="156"/>
      <c r="WCM17" s="156"/>
      <c r="WCN17" s="156"/>
      <c r="WCO17" s="156"/>
      <c r="WCP17" s="156"/>
      <c r="WCQ17" s="156"/>
      <c r="WCR17" s="156"/>
      <c r="WCS17" s="156"/>
      <c r="WCT17" s="156"/>
      <c r="WCU17" s="156"/>
      <c r="WCV17" s="156"/>
      <c r="WCW17" s="156"/>
      <c r="WCX17" s="156"/>
      <c r="WCY17" s="156"/>
      <c r="WCZ17" s="156"/>
      <c r="WDA17" s="156"/>
      <c r="WDB17" s="156"/>
      <c r="WDC17" s="156"/>
      <c r="WDD17" s="156"/>
      <c r="WDE17" s="156"/>
      <c r="WDF17" s="156"/>
      <c r="WDG17" s="156"/>
      <c r="WDH17" s="156"/>
      <c r="WDI17" s="156"/>
      <c r="WDJ17" s="156"/>
      <c r="WDK17" s="156"/>
      <c r="WDL17" s="156"/>
      <c r="WDM17" s="156"/>
      <c r="WDN17" s="156"/>
      <c r="WDO17" s="156"/>
      <c r="WDP17" s="156"/>
      <c r="WDQ17" s="156"/>
      <c r="WDR17" s="156"/>
      <c r="WDS17" s="156"/>
      <c r="WDT17" s="156"/>
      <c r="WDU17" s="156"/>
      <c r="WDV17" s="156"/>
      <c r="WDW17" s="156"/>
      <c r="WDX17" s="156"/>
      <c r="WDY17" s="156"/>
      <c r="WDZ17" s="156"/>
      <c r="WEA17" s="156"/>
      <c r="WEB17" s="156"/>
      <c r="WEC17" s="156"/>
      <c r="WED17" s="156"/>
      <c r="WEE17" s="156"/>
      <c r="WEF17" s="156"/>
      <c r="WEG17" s="156"/>
      <c r="WEH17" s="156"/>
      <c r="WEI17" s="156"/>
      <c r="WEJ17" s="156"/>
      <c r="WEK17" s="156"/>
      <c r="WEL17" s="156"/>
      <c r="WEM17" s="156"/>
      <c r="WEN17" s="156"/>
      <c r="WEO17" s="156"/>
      <c r="WEP17" s="156"/>
      <c r="WEQ17" s="156"/>
      <c r="WER17" s="156"/>
      <c r="WES17" s="156"/>
      <c r="WET17" s="156"/>
      <c r="WEU17" s="156"/>
      <c r="WEV17" s="156"/>
      <c r="WEW17" s="156"/>
      <c r="WEX17" s="156"/>
      <c r="WEY17" s="156"/>
      <c r="WEZ17" s="156"/>
      <c r="WFA17" s="156"/>
      <c r="WFB17" s="156"/>
      <c r="WFC17" s="156"/>
      <c r="WFD17" s="156"/>
      <c r="WFE17" s="156"/>
      <c r="WFF17" s="156"/>
      <c r="WFG17" s="156"/>
      <c r="WFH17" s="156"/>
      <c r="WFI17" s="156"/>
      <c r="WFJ17" s="156"/>
      <c r="WFK17" s="156"/>
      <c r="WFL17" s="156"/>
      <c r="WFM17" s="156"/>
      <c r="WFN17" s="156"/>
      <c r="WFO17" s="156"/>
      <c r="WFP17" s="156"/>
      <c r="WFQ17" s="156"/>
      <c r="WFR17" s="156"/>
      <c r="WFS17" s="156"/>
      <c r="WFT17" s="156"/>
      <c r="WFU17" s="156"/>
      <c r="WFV17" s="156"/>
      <c r="WFW17" s="156"/>
      <c r="WFX17" s="156"/>
      <c r="WFY17" s="156"/>
      <c r="WFZ17" s="156"/>
      <c r="WGA17" s="156"/>
      <c r="WGB17" s="156"/>
      <c r="WGC17" s="156"/>
      <c r="WGD17" s="156"/>
      <c r="WGE17" s="156"/>
      <c r="WGF17" s="156"/>
      <c r="WGG17" s="156"/>
      <c r="WGH17" s="156"/>
      <c r="WGI17" s="156"/>
      <c r="WGJ17" s="156"/>
      <c r="WGK17" s="156"/>
      <c r="WGL17" s="156"/>
      <c r="WGM17" s="156"/>
      <c r="WGN17" s="156"/>
      <c r="WGO17" s="156"/>
      <c r="WGP17" s="156"/>
      <c r="WGQ17" s="156"/>
      <c r="WGR17" s="156"/>
      <c r="WGS17" s="156"/>
      <c r="WGT17" s="156"/>
      <c r="WGU17" s="156"/>
      <c r="WGV17" s="156"/>
      <c r="WGW17" s="156"/>
      <c r="WGX17" s="156"/>
      <c r="WGY17" s="156"/>
      <c r="WGZ17" s="156"/>
      <c r="WHA17" s="156"/>
      <c r="WHB17" s="156"/>
      <c r="WHC17" s="156"/>
      <c r="WHD17" s="156"/>
      <c r="WHE17" s="156"/>
      <c r="WHF17" s="156"/>
      <c r="WHG17" s="156"/>
      <c r="WHH17" s="156"/>
      <c r="WHI17" s="156"/>
      <c r="WHJ17" s="156"/>
      <c r="WHK17" s="156"/>
      <c r="WHL17" s="156"/>
      <c r="WHM17" s="156"/>
      <c r="WHN17" s="156"/>
      <c r="WHO17" s="156"/>
      <c r="WHP17" s="156"/>
      <c r="WHQ17" s="156"/>
      <c r="WHR17" s="156"/>
      <c r="WHS17" s="156"/>
      <c r="WHT17" s="156"/>
      <c r="WHU17" s="156"/>
      <c r="WHV17" s="156"/>
      <c r="WHW17" s="156"/>
      <c r="WHX17" s="156"/>
      <c r="WHY17" s="156"/>
      <c r="WHZ17" s="156"/>
      <c r="WIA17" s="156"/>
      <c r="WIB17" s="156"/>
      <c r="WIC17" s="156"/>
      <c r="WID17" s="156"/>
      <c r="WIE17" s="156"/>
      <c r="WIF17" s="156"/>
      <c r="WIG17" s="156"/>
      <c r="WIH17" s="156"/>
      <c r="WII17" s="156"/>
      <c r="WIJ17" s="156"/>
      <c r="WIK17" s="156"/>
      <c r="WIL17" s="156"/>
      <c r="WIM17" s="156"/>
      <c r="WIN17" s="156"/>
      <c r="WIO17" s="156"/>
      <c r="WIP17" s="156"/>
      <c r="WIQ17" s="156"/>
      <c r="WIR17" s="156"/>
      <c r="WIS17" s="156"/>
      <c r="WIT17" s="156"/>
      <c r="WIU17" s="156"/>
      <c r="WIV17" s="156"/>
      <c r="WIW17" s="156"/>
      <c r="WIX17" s="156"/>
      <c r="WIY17" s="156"/>
      <c r="WIZ17" s="156"/>
      <c r="WJA17" s="156"/>
      <c r="WJB17" s="156"/>
      <c r="WJC17" s="156"/>
      <c r="WJD17" s="156"/>
      <c r="WJE17" s="156"/>
      <c r="WJF17" s="156"/>
      <c r="WJG17" s="156"/>
      <c r="WJH17" s="156"/>
      <c r="WJI17" s="156"/>
      <c r="WJJ17" s="156"/>
      <c r="WJK17" s="156"/>
      <c r="WJL17" s="156"/>
      <c r="WJM17" s="156"/>
      <c r="WJN17" s="156"/>
      <c r="WJO17" s="156"/>
      <c r="WJP17" s="156"/>
      <c r="WJQ17" s="156"/>
      <c r="WJR17" s="156"/>
      <c r="WJS17" s="156"/>
      <c r="WJT17" s="156"/>
      <c r="WJU17" s="156"/>
      <c r="WJV17" s="156"/>
      <c r="WJW17" s="156"/>
      <c r="WJX17" s="156"/>
      <c r="WJY17" s="156"/>
      <c r="WJZ17" s="156"/>
      <c r="WKA17" s="156"/>
      <c r="WKB17" s="156"/>
      <c r="WKC17" s="156"/>
      <c r="WKD17" s="156"/>
      <c r="WKE17" s="156"/>
      <c r="WKF17" s="156"/>
      <c r="WKG17" s="156"/>
      <c r="WKH17" s="156"/>
      <c r="WKI17" s="156"/>
      <c r="WKJ17" s="156"/>
      <c r="WKK17" s="156"/>
      <c r="WKL17" s="156"/>
      <c r="WKM17" s="156"/>
      <c r="WKN17" s="156"/>
      <c r="WKO17" s="156"/>
      <c r="WKP17" s="156"/>
      <c r="WKQ17" s="156"/>
      <c r="WKR17" s="156"/>
      <c r="WKS17" s="156"/>
      <c r="WKT17" s="156"/>
      <c r="WKU17" s="156"/>
      <c r="WKV17" s="156"/>
      <c r="WKW17" s="156"/>
      <c r="WKX17" s="156"/>
      <c r="WKY17" s="156"/>
      <c r="WKZ17" s="156"/>
      <c r="WLA17" s="156"/>
      <c r="WLB17" s="156"/>
      <c r="WLC17" s="156"/>
      <c r="WLD17" s="156"/>
      <c r="WLE17" s="156"/>
      <c r="WLF17" s="156"/>
      <c r="WLG17" s="156"/>
      <c r="WLH17" s="156"/>
      <c r="WLI17" s="156"/>
      <c r="WLJ17" s="156"/>
      <c r="WLK17" s="156"/>
      <c r="WLL17" s="156"/>
      <c r="WLM17" s="156"/>
      <c r="WLN17" s="156"/>
      <c r="WLO17" s="156"/>
      <c r="WLP17" s="156"/>
      <c r="WLQ17" s="156"/>
      <c r="WLR17" s="156"/>
      <c r="WLS17" s="156"/>
      <c r="WLT17" s="156"/>
      <c r="WLU17" s="156"/>
      <c r="WLV17" s="156"/>
      <c r="WLW17" s="156"/>
      <c r="WLX17" s="156"/>
      <c r="WLY17" s="156"/>
      <c r="WLZ17" s="156"/>
      <c r="WMA17" s="156"/>
      <c r="WMB17" s="156"/>
      <c r="WMC17" s="156"/>
      <c r="WMD17" s="156"/>
      <c r="WME17" s="156"/>
      <c r="WMF17" s="156"/>
      <c r="WMG17" s="156"/>
      <c r="WMH17" s="156"/>
      <c r="WMI17" s="156"/>
      <c r="WMJ17" s="156"/>
      <c r="WMK17" s="156"/>
      <c r="WML17" s="156"/>
      <c r="WMM17" s="156"/>
      <c r="WMN17" s="156"/>
      <c r="WMO17" s="156"/>
      <c r="WMP17" s="156"/>
      <c r="WMQ17" s="156"/>
      <c r="WMR17" s="156"/>
      <c r="WMS17" s="156"/>
      <c r="WMT17" s="156"/>
      <c r="WMU17" s="156"/>
      <c r="WMV17" s="156"/>
      <c r="WMW17" s="156"/>
      <c r="WMX17" s="156"/>
      <c r="WMY17" s="156"/>
      <c r="WMZ17" s="156"/>
      <c r="WNA17" s="156"/>
      <c r="WNB17" s="156"/>
      <c r="WNC17" s="156"/>
      <c r="WND17" s="156"/>
      <c r="WNE17" s="156"/>
      <c r="WNF17" s="156"/>
      <c r="WNG17" s="156"/>
      <c r="WNH17" s="156"/>
      <c r="WNI17" s="156"/>
      <c r="WNJ17" s="156"/>
      <c r="WNK17" s="156"/>
      <c r="WNL17" s="156"/>
      <c r="WNM17" s="156"/>
      <c r="WNN17" s="156"/>
      <c r="WNO17" s="156"/>
      <c r="WNP17" s="156"/>
      <c r="WNQ17" s="156"/>
      <c r="WNR17" s="156"/>
      <c r="WNS17" s="156"/>
      <c r="WNT17" s="156"/>
      <c r="WNU17" s="156"/>
      <c r="WNV17" s="156"/>
      <c r="WNW17" s="156"/>
      <c r="WNX17" s="156"/>
      <c r="WNY17" s="156"/>
      <c r="WNZ17" s="156"/>
      <c r="WOA17" s="156"/>
      <c r="WOB17" s="156"/>
      <c r="WOC17" s="156"/>
      <c r="WOD17" s="156"/>
      <c r="WOE17" s="156"/>
      <c r="WOF17" s="156"/>
      <c r="WOG17" s="156"/>
      <c r="WOH17" s="156"/>
      <c r="WOI17" s="156"/>
      <c r="WOJ17" s="156"/>
      <c r="WOK17" s="156"/>
      <c r="WOL17" s="156"/>
      <c r="WOM17" s="156"/>
      <c r="WON17" s="156"/>
      <c r="WOO17" s="156"/>
      <c r="WOP17" s="156"/>
      <c r="WOQ17" s="156"/>
      <c r="WOR17" s="156"/>
      <c r="WOS17" s="156"/>
      <c r="WOT17" s="156"/>
      <c r="WOU17" s="156"/>
      <c r="WOV17" s="156"/>
      <c r="WOW17" s="156"/>
      <c r="WOX17" s="156"/>
      <c r="WOY17" s="156"/>
      <c r="WOZ17" s="156"/>
      <c r="WPA17" s="156"/>
      <c r="WPB17" s="156"/>
      <c r="WPC17" s="156"/>
      <c r="WPD17" s="156"/>
      <c r="WPE17" s="156"/>
      <c r="WPF17" s="156"/>
      <c r="WPG17" s="156"/>
      <c r="WPH17" s="156"/>
      <c r="WPI17" s="156"/>
      <c r="WPJ17" s="156"/>
      <c r="WPK17" s="156"/>
      <c r="WPL17" s="156"/>
      <c r="WPM17" s="156"/>
      <c r="WPN17" s="156"/>
      <c r="WPO17" s="156"/>
      <c r="WPP17" s="156"/>
      <c r="WPQ17" s="156"/>
      <c r="WPR17" s="156"/>
      <c r="WPS17" s="156"/>
      <c r="WPT17" s="156"/>
      <c r="WPU17" s="156"/>
      <c r="WPV17" s="156"/>
      <c r="WPW17" s="156"/>
      <c r="WPX17" s="156"/>
      <c r="WPY17" s="156"/>
      <c r="WPZ17" s="156"/>
      <c r="WQA17" s="156"/>
      <c r="WQB17" s="156"/>
      <c r="WQC17" s="156"/>
      <c r="WQD17" s="156"/>
      <c r="WQE17" s="156"/>
      <c r="WQF17" s="156"/>
      <c r="WQG17" s="156"/>
      <c r="WQH17" s="156"/>
      <c r="WQI17" s="156"/>
      <c r="WQJ17" s="156"/>
      <c r="WQK17" s="156"/>
      <c r="WQL17" s="156"/>
      <c r="WQM17" s="156"/>
      <c r="WQN17" s="156"/>
      <c r="WQO17" s="156"/>
      <c r="WQP17" s="156"/>
      <c r="WQQ17" s="156"/>
      <c r="WQR17" s="156"/>
      <c r="WQS17" s="156"/>
      <c r="WQT17" s="156"/>
      <c r="WQU17" s="156"/>
      <c r="WQV17" s="156"/>
      <c r="WQW17" s="156"/>
      <c r="WQX17" s="156"/>
      <c r="WQY17" s="156"/>
      <c r="WQZ17" s="156"/>
      <c r="WRA17" s="156"/>
      <c r="WRB17" s="156"/>
      <c r="WRC17" s="156"/>
      <c r="WRD17" s="156"/>
      <c r="WRE17" s="156"/>
      <c r="WRF17" s="156"/>
      <c r="WRG17" s="156"/>
      <c r="WRH17" s="156"/>
      <c r="WRI17" s="156"/>
      <c r="WRJ17" s="156"/>
      <c r="WRK17" s="156"/>
      <c r="WRL17" s="156"/>
      <c r="WRM17" s="156"/>
      <c r="WRN17" s="156"/>
      <c r="WRO17" s="156"/>
      <c r="WRP17" s="156"/>
      <c r="WRQ17" s="156"/>
      <c r="WRR17" s="156"/>
      <c r="WRS17" s="156"/>
      <c r="WRT17" s="156"/>
      <c r="WRU17" s="156"/>
      <c r="WRV17" s="156"/>
      <c r="WRW17" s="156"/>
      <c r="WRX17" s="156"/>
      <c r="WRY17" s="156"/>
      <c r="WRZ17" s="156"/>
      <c r="WSA17" s="156"/>
      <c r="WSB17" s="156"/>
      <c r="WSC17" s="156"/>
      <c r="WSD17" s="156"/>
      <c r="WSE17" s="156"/>
      <c r="WSF17" s="156"/>
      <c r="WSG17" s="156"/>
      <c r="WSH17" s="156"/>
      <c r="WSI17" s="156"/>
      <c r="WSJ17" s="156"/>
      <c r="WSK17" s="156"/>
      <c r="WSL17" s="156"/>
      <c r="WSM17" s="156"/>
      <c r="WSN17" s="156"/>
      <c r="WSO17" s="156"/>
      <c r="WSP17" s="156"/>
      <c r="WSQ17" s="156"/>
      <c r="WSR17" s="156"/>
      <c r="WSS17" s="156"/>
      <c r="WST17" s="156"/>
      <c r="WSU17" s="156"/>
      <c r="WSV17" s="156"/>
      <c r="WSW17" s="156"/>
      <c r="WSX17" s="156"/>
      <c r="WSY17" s="156"/>
      <c r="WSZ17" s="156"/>
      <c r="WTA17" s="156"/>
      <c r="WTB17" s="156"/>
      <c r="WTC17" s="156"/>
      <c r="WTD17" s="156"/>
      <c r="WTE17" s="156"/>
      <c r="WTF17" s="156"/>
      <c r="WTG17" s="156"/>
      <c r="WTH17" s="156"/>
      <c r="WTI17" s="156"/>
      <c r="WTJ17" s="156"/>
      <c r="WTK17" s="156"/>
      <c r="WTL17" s="156"/>
      <c r="WTM17" s="156"/>
      <c r="WTN17" s="156"/>
      <c r="WTO17" s="156"/>
      <c r="WTP17" s="156"/>
      <c r="WTQ17" s="156"/>
      <c r="WTR17" s="156"/>
      <c r="WTS17" s="156"/>
      <c r="WTT17" s="156"/>
      <c r="WTU17" s="156"/>
      <c r="WTV17" s="156"/>
      <c r="WTW17" s="156"/>
      <c r="WTX17" s="156"/>
      <c r="WTY17" s="156"/>
      <c r="WTZ17" s="156"/>
      <c r="WUA17" s="156"/>
      <c r="WUB17" s="156"/>
      <c r="WUC17" s="156"/>
      <c r="WUD17" s="156"/>
      <c r="WUE17" s="156"/>
      <c r="WUF17" s="156"/>
      <c r="WUG17" s="156"/>
      <c r="WUH17" s="156"/>
      <c r="WUI17" s="156"/>
      <c r="WUJ17" s="156"/>
      <c r="WUK17" s="156"/>
      <c r="WUL17" s="156"/>
      <c r="WUM17" s="156"/>
      <c r="WUN17" s="156"/>
      <c r="WUO17" s="156"/>
      <c r="WUP17" s="156"/>
      <c r="WUQ17" s="156"/>
      <c r="WUR17" s="156"/>
      <c r="WUS17" s="156"/>
      <c r="WUT17" s="156"/>
      <c r="WUU17" s="156"/>
      <c r="WUV17" s="156"/>
      <c r="WUW17" s="156"/>
      <c r="WUX17" s="156"/>
      <c r="WUY17" s="156"/>
      <c r="WUZ17" s="156"/>
      <c r="WVA17" s="156"/>
      <c r="WVB17" s="156"/>
      <c r="WVC17" s="156"/>
      <c r="WVD17" s="156"/>
      <c r="WVE17" s="156"/>
      <c r="WVF17" s="156"/>
      <c r="WVG17" s="156"/>
      <c r="WVH17" s="156"/>
      <c r="WVI17" s="156"/>
      <c r="WVJ17" s="156"/>
      <c r="WVK17" s="156"/>
      <c r="WVL17" s="156"/>
      <c r="WVM17" s="156"/>
      <c r="WVN17" s="156"/>
      <c r="WVO17" s="156"/>
      <c r="WVP17" s="156"/>
      <c r="WVQ17" s="156"/>
      <c r="WVR17" s="156"/>
      <c r="WVS17" s="156"/>
      <c r="WVT17" s="156"/>
      <c r="WVU17" s="156"/>
      <c r="WVV17" s="156"/>
      <c r="WVW17" s="156"/>
      <c r="WVX17" s="156"/>
      <c r="WVY17" s="156"/>
      <c r="WVZ17" s="156"/>
      <c r="WWA17" s="156"/>
      <c r="WWB17" s="156"/>
      <c r="WWC17" s="156"/>
      <c r="WWD17" s="156"/>
      <c r="WWE17" s="156"/>
      <c r="WWF17" s="156"/>
      <c r="WWG17" s="156"/>
      <c r="WWH17" s="156"/>
      <c r="WWI17" s="156"/>
      <c r="WWJ17" s="156"/>
      <c r="WWK17" s="156"/>
      <c r="WWL17" s="156"/>
      <c r="WWM17" s="156"/>
      <c r="WWN17" s="156"/>
      <c r="WWO17" s="156"/>
      <c r="WWP17" s="156"/>
      <c r="WWQ17" s="156"/>
      <c r="WWR17" s="156"/>
      <c r="WWS17" s="156"/>
      <c r="WWT17" s="156"/>
      <c r="WWU17" s="156"/>
      <c r="WWV17" s="156"/>
      <c r="WWW17" s="156"/>
      <c r="WWX17" s="156"/>
      <c r="WWY17" s="156"/>
      <c r="WWZ17" s="156"/>
      <c r="WXA17" s="156"/>
      <c r="WXB17" s="156"/>
      <c r="WXC17" s="156"/>
      <c r="WXD17" s="156"/>
      <c r="WXE17" s="156"/>
      <c r="WXF17" s="156"/>
      <c r="WXG17" s="156"/>
      <c r="WXH17" s="156"/>
      <c r="WXI17" s="156"/>
      <c r="WXJ17" s="156"/>
      <c r="WXK17" s="156"/>
      <c r="WXL17" s="156"/>
      <c r="WXM17" s="156"/>
      <c r="WXN17" s="156"/>
      <c r="WXO17" s="156"/>
      <c r="WXP17" s="156"/>
      <c r="WXQ17" s="156"/>
      <c r="WXR17" s="156"/>
      <c r="WXS17" s="156"/>
      <c r="WXT17" s="156"/>
      <c r="WXU17" s="156"/>
      <c r="WXV17" s="156"/>
      <c r="WXW17" s="156"/>
      <c r="WXX17" s="156"/>
      <c r="WXY17" s="156"/>
      <c r="WXZ17" s="156"/>
      <c r="WYA17" s="156"/>
      <c r="WYB17" s="156"/>
      <c r="WYC17" s="156"/>
      <c r="WYD17" s="156"/>
      <c r="WYE17" s="156"/>
      <c r="WYF17" s="156"/>
      <c r="WYG17" s="156"/>
      <c r="WYH17" s="156"/>
      <c r="WYI17" s="156"/>
      <c r="WYJ17" s="156"/>
      <c r="WYK17" s="156"/>
      <c r="WYL17" s="156"/>
      <c r="WYM17" s="156"/>
      <c r="WYN17" s="156"/>
      <c r="WYO17" s="156"/>
      <c r="WYP17" s="156"/>
      <c r="WYQ17" s="156"/>
      <c r="WYR17" s="156"/>
      <c r="WYS17" s="156"/>
      <c r="WYT17" s="156"/>
      <c r="WYU17" s="156"/>
      <c r="WYV17" s="156"/>
      <c r="WYW17" s="156"/>
      <c r="WYX17" s="156"/>
      <c r="WYY17" s="156"/>
      <c r="WYZ17" s="156"/>
      <c r="WZA17" s="156"/>
      <c r="WZB17" s="156"/>
      <c r="WZC17" s="156"/>
      <c r="WZD17" s="156"/>
      <c r="WZE17" s="156"/>
      <c r="WZF17" s="156"/>
      <c r="WZG17" s="156"/>
      <c r="WZH17" s="156"/>
      <c r="WZI17" s="156"/>
      <c r="WZJ17" s="156"/>
      <c r="WZK17" s="156"/>
      <c r="WZL17" s="156"/>
      <c r="WZM17" s="156"/>
      <c r="WZN17" s="156"/>
      <c r="WZO17" s="156"/>
      <c r="WZP17" s="156"/>
      <c r="WZQ17" s="156"/>
      <c r="WZR17" s="156"/>
      <c r="WZS17" s="156"/>
      <c r="WZT17" s="156"/>
      <c r="WZU17" s="156"/>
      <c r="WZV17" s="156"/>
      <c r="WZW17" s="156"/>
      <c r="WZX17" s="156"/>
      <c r="WZY17" s="156"/>
      <c r="WZZ17" s="156"/>
      <c r="XAA17" s="156"/>
      <c r="XAB17" s="156"/>
      <c r="XAC17" s="156"/>
      <c r="XAD17" s="156"/>
      <c r="XAE17" s="156"/>
      <c r="XAF17" s="156"/>
      <c r="XAG17" s="156"/>
      <c r="XAH17" s="156"/>
      <c r="XAI17" s="156"/>
      <c r="XAJ17" s="156"/>
      <c r="XAK17" s="156"/>
      <c r="XAL17" s="156"/>
      <c r="XAM17" s="156"/>
      <c r="XAN17" s="156"/>
      <c r="XAO17" s="156"/>
      <c r="XAP17" s="156"/>
      <c r="XAQ17" s="156"/>
      <c r="XAR17" s="156"/>
      <c r="XAS17" s="156"/>
      <c r="XAT17" s="156"/>
      <c r="XAU17" s="156"/>
      <c r="XAV17" s="156"/>
      <c r="XAW17" s="156"/>
      <c r="XAX17" s="156"/>
      <c r="XAY17" s="156"/>
      <c r="XAZ17" s="156"/>
      <c r="XBA17" s="156"/>
      <c r="XBB17" s="156"/>
      <c r="XBC17" s="156"/>
      <c r="XBD17" s="156"/>
      <c r="XBE17" s="156"/>
      <c r="XBF17" s="156"/>
      <c r="XBG17" s="156"/>
      <c r="XBH17" s="156"/>
      <c r="XBI17" s="156"/>
      <c r="XBJ17" s="156"/>
      <c r="XBK17" s="156"/>
      <c r="XBL17" s="156"/>
      <c r="XBM17" s="156"/>
      <c r="XBN17" s="156"/>
      <c r="XBO17" s="156"/>
      <c r="XBP17" s="156"/>
      <c r="XBQ17" s="156"/>
      <c r="XBR17" s="156"/>
      <c r="XBS17" s="156"/>
      <c r="XBT17" s="156"/>
      <c r="XBU17" s="156"/>
      <c r="XBV17" s="156"/>
      <c r="XBW17" s="156"/>
      <c r="XBX17" s="156"/>
      <c r="XBY17" s="156"/>
      <c r="XBZ17" s="156"/>
      <c r="XCA17" s="156"/>
      <c r="XCB17" s="156"/>
      <c r="XCC17" s="156"/>
      <c r="XCD17" s="156"/>
      <c r="XCE17" s="156"/>
      <c r="XCF17" s="156"/>
      <c r="XCG17" s="156"/>
      <c r="XCH17" s="156"/>
      <c r="XCI17" s="156"/>
      <c r="XCJ17" s="156"/>
      <c r="XCK17" s="156"/>
      <c r="XCL17" s="156"/>
      <c r="XCM17" s="156"/>
      <c r="XCN17" s="156"/>
      <c r="XCO17" s="156"/>
      <c r="XCP17" s="156"/>
      <c r="XCQ17" s="156"/>
      <c r="XCR17" s="156"/>
      <c r="XCS17" s="156"/>
      <c r="XCT17" s="156"/>
      <c r="XCU17" s="156"/>
      <c r="XCV17" s="156"/>
      <c r="XCW17" s="156"/>
      <c r="XCX17" s="156"/>
      <c r="XCY17" s="156"/>
      <c r="XCZ17" s="156"/>
      <c r="XDA17" s="156"/>
      <c r="XDB17" s="156"/>
      <c r="XDC17" s="156"/>
      <c r="XDD17" s="156"/>
      <c r="XDE17" s="156"/>
      <c r="XDF17" s="156"/>
      <c r="XDG17" s="156"/>
      <c r="XDH17" s="156"/>
      <c r="XDI17" s="156"/>
      <c r="XDJ17" s="156"/>
      <c r="XDK17" s="156"/>
      <c r="XDL17" s="156"/>
      <c r="XDM17" s="156"/>
      <c r="XDN17" s="156"/>
      <c r="XDO17" s="156"/>
      <c r="XDP17" s="156"/>
      <c r="XDQ17" s="156"/>
      <c r="XDR17" s="156"/>
      <c r="XDS17" s="156"/>
      <c r="XDT17" s="156"/>
      <c r="XDU17" s="156"/>
      <c r="XDV17" s="156"/>
      <c r="XDW17" s="156"/>
      <c r="XDX17" s="156"/>
      <c r="XDY17" s="156"/>
      <c r="XDZ17" s="156"/>
      <c r="XEA17" s="156"/>
      <c r="XEB17" s="156"/>
      <c r="XEC17" s="156"/>
      <c r="XED17" s="156"/>
      <c r="XEE17" s="156"/>
      <c r="XEF17" s="156"/>
      <c r="XEG17" s="156"/>
      <c r="XEH17" s="156"/>
      <c r="XEI17" s="156"/>
      <c r="XEJ17" s="156"/>
      <c r="XEK17" s="156"/>
      <c r="XEL17" s="156"/>
      <c r="XEM17" s="156"/>
      <c r="XEN17" s="156"/>
      <c r="XEO17" s="156"/>
      <c r="XEP17" s="156"/>
      <c r="XEQ17" s="156"/>
      <c r="XER17" s="156"/>
      <c r="XES17" s="156"/>
      <c r="XET17" s="156"/>
      <c r="XEU17" s="156"/>
      <c r="XEV17" s="156"/>
      <c r="XEW17" s="156"/>
      <c r="XEX17" s="156"/>
      <c r="XEY17" s="156"/>
      <c r="XEZ17" s="156"/>
      <c r="XFA17" s="156"/>
      <c r="XFB17" s="156"/>
    </row>
    <row r="18" spans="1:16382" s="156" customFormat="1" ht="76.5">
      <c r="H18" s="4"/>
      <c r="I18" s="156" t="s">
        <v>389</v>
      </c>
      <c r="K18" s="156" t="s">
        <v>388</v>
      </c>
      <c r="N18" s="156" t="s">
        <v>376</v>
      </c>
      <c r="O18" s="156" t="s">
        <v>375</v>
      </c>
      <c r="P18" s="157">
        <f>P16/$P17-1</f>
        <v>0</v>
      </c>
      <c r="Q18" s="157">
        <f>Q16/$P17-1</f>
        <v>0.25</v>
      </c>
      <c r="R18" s="157">
        <f>R16/$P17-1</f>
        <v>3.125E-2</v>
      </c>
      <c r="S18" s="157" t="s">
        <v>372</v>
      </c>
      <c r="T18" s="157">
        <f>T16/$P17-1</f>
        <v>9.375E-2</v>
      </c>
      <c r="U18" s="157">
        <f>U16/$P17-1</f>
        <v>0.1875</v>
      </c>
      <c r="V18" s="157">
        <f>V16/$P17-1</f>
        <v>0.25</v>
      </c>
      <c r="W18" s="159">
        <v>0.34</v>
      </c>
      <c r="X18" s="156" t="s">
        <v>379</v>
      </c>
      <c r="Y18" s="4"/>
    </row>
    <row r="19" spans="1:16382" ht="76.5">
      <c r="I19" s="156" t="s">
        <v>389</v>
      </c>
      <c r="J19" s="156"/>
      <c r="K19" s="156" t="s">
        <v>390</v>
      </c>
      <c r="L19" s="156"/>
      <c r="M19" s="156"/>
      <c r="N19" s="156" t="s">
        <v>377</v>
      </c>
      <c r="O19" s="156" t="s">
        <v>375</v>
      </c>
      <c r="P19" s="157">
        <v>0</v>
      </c>
      <c r="Q19" s="157">
        <v>0.15</v>
      </c>
      <c r="R19" s="157">
        <v>3.125E-2</v>
      </c>
      <c r="S19" s="157">
        <v>6.25E-2</v>
      </c>
      <c r="T19" s="157">
        <v>2.375E-2</v>
      </c>
      <c r="U19" s="157">
        <f>V19-T19-S19-R19</f>
        <v>3.2500000000000001E-2</v>
      </c>
      <c r="V19" s="157">
        <f>Q19</f>
        <v>0.15</v>
      </c>
      <c r="W19" s="159">
        <v>0.33</v>
      </c>
      <c r="X19" s="156" t="s">
        <v>379</v>
      </c>
    </row>
    <row r="20" spans="1:16382" s="156" customFormat="1" ht="76.5">
      <c r="I20" s="156" t="s">
        <v>389</v>
      </c>
      <c r="K20" s="156" t="s">
        <v>391</v>
      </c>
      <c r="N20" s="156" t="s">
        <v>378</v>
      </c>
      <c r="O20" s="157" t="s">
        <v>375</v>
      </c>
      <c r="P20" s="157">
        <v>0</v>
      </c>
      <c r="Q20" s="157">
        <v>0.1</v>
      </c>
      <c r="R20" s="157">
        <v>3.125E-2</v>
      </c>
      <c r="S20" s="157">
        <v>4.2500000000000003E-2</v>
      </c>
      <c r="T20" s="157">
        <v>1.375E-2</v>
      </c>
      <c r="U20" s="157">
        <f>V20-T20-S20-R20</f>
        <v>1.2500000000000004E-2</v>
      </c>
      <c r="V20" s="158">
        <f>Q20</f>
        <v>0.1</v>
      </c>
      <c r="W20" s="159">
        <v>0.33</v>
      </c>
      <c r="X20" s="156" t="s">
        <v>379</v>
      </c>
      <c r="Y20" s="4"/>
    </row>
    <row r="21" spans="1:16382" ht="63.75">
      <c r="A21" s="156"/>
      <c r="B21" s="156"/>
      <c r="C21" s="156"/>
      <c r="D21" s="156"/>
      <c r="E21" s="156"/>
      <c r="F21" s="156"/>
      <c r="G21" s="156"/>
      <c r="H21" s="156"/>
      <c r="I21" s="156" t="s">
        <v>111</v>
      </c>
      <c r="J21" s="156"/>
      <c r="K21" s="156"/>
      <c r="L21" s="156" t="s">
        <v>384</v>
      </c>
      <c r="M21" s="156"/>
      <c r="N21" s="157"/>
      <c r="O21" s="157"/>
      <c r="P21" s="157"/>
      <c r="Q21" s="157"/>
      <c r="R21" s="157"/>
      <c r="S21" s="157"/>
      <c r="T21" s="157"/>
      <c r="U21" s="158"/>
      <c r="V21" s="159"/>
      <c r="W21" s="156"/>
      <c r="X21" s="156"/>
      <c r="Y21" s="156"/>
      <c r="Z21" s="156"/>
      <c r="AA21" s="4" t="s">
        <v>392</v>
      </c>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DU21" s="156"/>
      <c r="DV21" s="156"/>
      <c r="DW21" s="156"/>
      <c r="DX21" s="156"/>
      <c r="DY21" s="156"/>
      <c r="DZ21" s="156"/>
      <c r="EA21" s="156"/>
      <c r="EB21" s="156"/>
      <c r="EC21" s="156"/>
      <c r="ED21" s="156"/>
      <c r="EE21" s="156"/>
      <c r="EF21" s="156"/>
      <c r="EG21" s="156"/>
      <c r="EH21" s="156"/>
      <c r="EI21" s="156"/>
      <c r="EJ21" s="156"/>
      <c r="EK21" s="156"/>
      <c r="EL21" s="156"/>
      <c r="EM21" s="156"/>
      <c r="EN21" s="156"/>
      <c r="EO21" s="156"/>
      <c r="EP21" s="156"/>
      <c r="EQ21" s="156"/>
      <c r="ER21" s="156"/>
      <c r="ES21" s="156"/>
      <c r="ET21" s="156"/>
      <c r="EU21" s="156"/>
      <c r="EV21" s="156"/>
      <c r="EW21" s="156"/>
      <c r="EX21" s="156"/>
      <c r="EY21" s="156"/>
      <c r="EZ21" s="156"/>
      <c r="FA21" s="156"/>
      <c r="FB21" s="156"/>
      <c r="FC21" s="156"/>
      <c r="FD21" s="156"/>
      <c r="FE21" s="156"/>
      <c r="FF21" s="156"/>
      <c r="FG21" s="156"/>
      <c r="FH21" s="156"/>
      <c r="FI21" s="156"/>
      <c r="FJ21" s="156"/>
      <c r="FK21" s="156"/>
      <c r="FL21" s="156"/>
      <c r="FM21" s="156"/>
      <c r="FN21" s="156"/>
      <c r="FO21" s="156"/>
      <c r="FP21" s="156"/>
      <c r="FQ21" s="156"/>
      <c r="FR21" s="156"/>
      <c r="FS21" s="156"/>
      <c r="FT21" s="156"/>
      <c r="FU21" s="156"/>
      <c r="FV21" s="156"/>
      <c r="FW21" s="156"/>
      <c r="FX21" s="156"/>
      <c r="FY21" s="156"/>
      <c r="FZ21" s="156"/>
      <c r="GA21" s="156"/>
      <c r="GB21" s="156"/>
      <c r="GC21" s="156"/>
      <c r="GD21" s="156"/>
      <c r="GE21" s="156"/>
      <c r="GF21" s="156"/>
      <c r="GG21" s="156"/>
      <c r="GH21" s="156"/>
      <c r="GI21" s="156"/>
      <c r="GJ21" s="156"/>
      <c r="GK21" s="156"/>
      <c r="GL21" s="156"/>
      <c r="GM21" s="156"/>
      <c r="GN21" s="156"/>
      <c r="GO21" s="156"/>
      <c r="GP21" s="156"/>
      <c r="GQ21" s="156"/>
      <c r="GR21" s="156"/>
      <c r="GS21" s="156"/>
      <c r="GT21" s="156"/>
      <c r="GU21" s="156"/>
      <c r="GV21" s="156"/>
      <c r="GW21" s="156"/>
      <c r="GX21" s="156"/>
      <c r="GY21" s="156"/>
      <c r="GZ21" s="156"/>
      <c r="HA21" s="156"/>
      <c r="HB21" s="156"/>
      <c r="HC21" s="156"/>
      <c r="HD21" s="156"/>
      <c r="HE21" s="156"/>
      <c r="HF21" s="156"/>
      <c r="HG21" s="156"/>
      <c r="HH21" s="156"/>
      <c r="HI21" s="156"/>
      <c r="HJ21" s="156"/>
      <c r="HK21" s="156"/>
      <c r="HL21" s="156"/>
      <c r="HM21" s="156"/>
      <c r="HN21" s="156"/>
      <c r="HO21" s="156"/>
      <c r="HP21" s="156"/>
      <c r="HQ21" s="156"/>
      <c r="HR21" s="156"/>
      <c r="HS21" s="156"/>
      <c r="HT21" s="156"/>
      <c r="HU21" s="156"/>
      <c r="HV21" s="156"/>
      <c r="HW21" s="156"/>
      <c r="HX21" s="156"/>
      <c r="HY21" s="156"/>
      <c r="HZ21" s="156"/>
      <c r="IA21" s="156"/>
      <c r="IB21" s="156"/>
      <c r="IC21" s="156"/>
      <c r="ID21" s="156"/>
      <c r="IE21" s="156"/>
      <c r="IF21" s="156"/>
      <c r="IG21" s="156"/>
      <c r="IH21" s="156"/>
      <c r="II21" s="156"/>
      <c r="IJ21" s="156"/>
      <c r="IK21" s="156"/>
      <c r="IL21" s="156"/>
      <c r="IM21" s="156"/>
      <c r="IN21" s="156"/>
      <c r="IO21" s="156"/>
      <c r="IP21" s="156"/>
      <c r="IQ21" s="156"/>
      <c r="IR21" s="156"/>
      <c r="IS21" s="156"/>
      <c r="IT21" s="156"/>
      <c r="IU21" s="156"/>
      <c r="IV21" s="156"/>
      <c r="IW21" s="156"/>
      <c r="IX21" s="156"/>
      <c r="IY21" s="156"/>
      <c r="IZ21" s="156"/>
      <c r="JA21" s="156"/>
      <c r="JB21" s="156"/>
      <c r="JC21" s="156"/>
      <c r="JD21" s="156"/>
      <c r="JE21" s="156"/>
      <c r="JF21" s="156"/>
      <c r="JG21" s="156"/>
      <c r="JH21" s="156"/>
      <c r="JI21" s="156"/>
      <c r="JJ21" s="156"/>
      <c r="JK21" s="156"/>
      <c r="JL21" s="156"/>
      <c r="JM21" s="156"/>
      <c r="JN21" s="156"/>
      <c r="JO21" s="156"/>
      <c r="JP21" s="156"/>
      <c r="JQ21" s="156"/>
      <c r="JR21" s="156"/>
      <c r="JS21" s="156"/>
      <c r="JT21" s="156"/>
      <c r="JU21" s="156"/>
      <c r="JV21" s="156"/>
      <c r="JW21" s="156"/>
      <c r="JX21" s="156"/>
      <c r="JY21" s="156"/>
      <c r="JZ21" s="156"/>
      <c r="KA21" s="156"/>
      <c r="KB21" s="156"/>
      <c r="KC21" s="156"/>
      <c r="KD21" s="156"/>
      <c r="KE21" s="156"/>
      <c r="KF21" s="156"/>
      <c r="KG21" s="156"/>
      <c r="KH21" s="156"/>
      <c r="KI21" s="156"/>
      <c r="KJ21" s="156"/>
      <c r="KK21" s="156"/>
      <c r="KL21" s="156"/>
      <c r="KM21" s="156"/>
      <c r="KN21" s="156"/>
      <c r="KO21" s="156"/>
      <c r="KP21" s="156"/>
      <c r="KQ21" s="156"/>
      <c r="KR21" s="156"/>
      <c r="KS21" s="156"/>
      <c r="KT21" s="156"/>
      <c r="KU21" s="156"/>
      <c r="KV21" s="156"/>
      <c r="KW21" s="156"/>
      <c r="KX21" s="156"/>
      <c r="KY21" s="156"/>
      <c r="KZ21" s="156"/>
      <c r="LA21" s="156"/>
      <c r="LB21" s="156"/>
      <c r="LC21" s="156"/>
      <c r="LD21" s="156"/>
      <c r="LE21" s="156"/>
      <c r="LF21" s="156"/>
      <c r="LG21" s="156"/>
      <c r="LH21" s="156"/>
      <c r="LI21" s="156"/>
      <c r="LJ21" s="156"/>
      <c r="LK21" s="156"/>
      <c r="LL21" s="156"/>
      <c r="LM21" s="156"/>
      <c r="LN21" s="156"/>
      <c r="LO21" s="156"/>
      <c r="LP21" s="156"/>
      <c r="LQ21" s="156"/>
      <c r="LR21" s="156"/>
      <c r="LS21" s="156"/>
      <c r="LT21" s="156"/>
      <c r="LU21" s="156"/>
      <c r="LV21" s="156"/>
      <c r="LW21" s="156"/>
      <c r="LX21" s="156"/>
      <c r="LY21" s="156"/>
      <c r="LZ21" s="156"/>
      <c r="MA21" s="156"/>
      <c r="MB21" s="156"/>
      <c r="MC21" s="156"/>
      <c r="MD21" s="156"/>
      <c r="ME21" s="156"/>
      <c r="MF21" s="156"/>
      <c r="MG21" s="156"/>
      <c r="MH21" s="156"/>
      <c r="MI21" s="156"/>
      <c r="MJ21" s="156"/>
      <c r="MK21" s="156"/>
      <c r="ML21" s="156"/>
      <c r="MM21" s="156"/>
      <c r="MN21" s="156"/>
      <c r="MO21" s="156"/>
      <c r="MP21" s="156"/>
      <c r="MQ21" s="156"/>
      <c r="MR21" s="156"/>
      <c r="MS21" s="156"/>
      <c r="MT21" s="156"/>
      <c r="MU21" s="156"/>
      <c r="MV21" s="156"/>
      <c r="MW21" s="156"/>
      <c r="MX21" s="156"/>
      <c r="MY21" s="156"/>
      <c r="MZ21" s="156"/>
      <c r="NA21" s="156"/>
      <c r="NB21" s="156"/>
      <c r="NC21" s="156"/>
      <c r="ND21" s="156"/>
      <c r="NE21" s="156"/>
      <c r="NF21" s="156"/>
      <c r="NG21" s="156"/>
      <c r="NH21" s="156"/>
      <c r="NI21" s="156"/>
      <c r="NJ21" s="156"/>
      <c r="NK21" s="156"/>
      <c r="NL21" s="156"/>
      <c r="NM21" s="156"/>
      <c r="NN21" s="156"/>
      <c r="NO21" s="156"/>
      <c r="NP21" s="156"/>
      <c r="NQ21" s="156"/>
      <c r="NR21" s="156"/>
      <c r="NS21" s="156"/>
      <c r="NT21" s="156"/>
      <c r="NU21" s="156"/>
      <c r="NV21" s="156"/>
      <c r="NW21" s="156"/>
      <c r="NX21" s="156"/>
      <c r="NY21" s="156"/>
      <c r="NZ21" s="156"/>
      <c r="OA21" s="156"/>
      <c r="OB21" s="156"/>
      <c r="OC21" s="156"/>
      <c r="OD21" s="156"/>
      <c r="OE21" s="156"/>
      <c r="OF21" s="156"/>
      <c r="OG21" s="156"/>
      <c r="OH21" s="156"/>
      <c r="OI21" s="156"/>
      <c r="OJ21" s="156"/>
      <c r="OK21" s="156"/>
      <c r="OL21" s="156"/>
      <c r="OM21" s="156"/>
      <c r="ON21" s="156"/>
      <c r="OO21" s="156"/>
      <c r="OP21" s="156"/>
      <c r="OQ21" s="156"/>
      <c r="OR21" s="156"/>
      <c r="OS21" s="156"/>
      <c r="OT21" s="156"/>
      <c r="OU21" s="156"/>
      <c r="OV21" s="156"/>
      <c r="OW21" s="156"/>
      <c r="OX21" s="156"/>
      <c r="OY21" s="156"/>
      <c r="OZ21" s="156"/>
      <c r="PA21" s="156"/>
      <c r="PB21" s="156"/>
      <c r="PC21" s="156"/>
      <c r="PD21" s="156"/>
      <c r="PE21" s="156"/>
      <c r="PF21" s="156"/>
      <c r="PG21" s="156"/>
      <c r="PH21" s="156"/>
      <c r="PI21" s="156"/>
      <c r="PJ21" s="156"/>
      <c r="PK21" s="156"/>
      <c r="PL21" s="156"/>
      <c r="PM21" s="156"/>
      <c r="PN21" s="156"/>
      <c r="PO21" s="156"/>
      <c r="PP21" s="156"/>
      <c r="PQ21" s="156"/>
      <c r="PR21" s="156"/>
      <c r="PS21" s="156"/>
      <c r="PT21" s="156"/>
      <c r="PU21" s="156"/>
      <c r="PV21" s="156"/>
      <c r="PW21" s="156"/>
      <c r="PX21" s="156"/>
      <c r="PY21" s="156"/>
      <c r="PZ21" s="156"/>
      <c r="QA21" s="156"/>
      <c r="QB21" s="156"/>
      <c r="QC21" s="156"/>
      <c r="QD21" s="156"/>
      <c r="QE21" s="156"/>
      <c r="QF21" s="156"/>
      <c r="QG21" s="156"/>
      <c r="QH21" s="156"/>
      <c r="QI21" s="156"/>
      <c r="QJ21" s="156"/>
      <c r="QK21" s="156"/>
      <c r="QL21" s="156"/>
      <c r="QM21" s="156"/>
      <c r="QN21" s="156"/>
      <c r="QO21" s="156"/>
      <c r="QP21" s="156"/>
      <c r="QQ21" s="156"/>
      <c r="QR21" s="156"/>
      <c r="QS21" s="156"/>
      <c r="QT21" s="156"/>
      <c r="QU21" s="156"/>
      <c r="QV21" s="156"/>
      <c r="QW21" s="156"/>
      <c r="QX21" s="156"/>
      <c r="QY21" s="156"/>
      <c r="QZ21" s="156"/>
      <c r="RA21" s="156"/>
      <c r="RB21" s="156"/>
      <c r="RC21" s="156"/>
      <c r="RD21" s="156"/>
      <c r="RE21" s="156"/>
      <c r="RF21" s="156"/>
      <c r="RG21" s="156"/>
      <c r="RH21" s="156"/>
      <c r="RI21" s="156"/>
      <c r="RJ21" s="156"/>
      <c r="RK21" s="156"/>
      <c r="RL21" s="156"/>
      <c r="RM21" s="156"/>
      <c r="RN21" s="156"/>
      <c r="RO21" s="156"/>
      <c r="RP21" s="156"/>
      <c r="RQ21" s="156"/>
      <c r="RR21" s="156"/>
      <c r="RS21" s="156"/>
      <c r="RT21" s="156"/>
      <c r="RU21" s="156"/>
      <c r="RV21" s="156"/>
      <c r="RW21" s="156"/>
      <c r="RX21" s="156"/>
      <c r="RY21" s="156"/>
      <c r="RZ21" s="156"/>
      <c r="SA21" s="156"/>
      <c r="SB21" s="156"/>
      <c r="SC21" s="156"/>
      <c r="SD21" s="156"/>
      <c r="SE21" s="156"/>
      <c r="SF21" s="156"/>
      <c r="SG21" s="156"/>
      <c r="SH21" s="156"/>
      <c r="SI21" s="156"/>
      <c r="SJ21" s="156"/>
      <c r="SK21" s="156"/>
      <c r="SL21" s="156"/>
      <c r="SM21" s="156"/>
      <c r="SN21" s="156"/>
      <c r="SO21" s="156"/>
      <c r="SP21" s="156"/>
      <c r="SQ21" s="156"/>
      <c r="SR21" s="156"/>
      <c r="SS21" s="156"/>
      <c r="ST21" s="156"/>
      <c r="SU21" s="156"/>
      <c r="SV21" s="156"/>
      <c r="SW21" s="156"/>
      <c r="SX21" s="156"/>
      <c r="SY21" s="156"/>
      <c r="SZ21" s="156"/>
      <c r="TA21" s="156"/>
      <c r="TB21" s="156"/>
      <c r="TC21" s="156"/>
      <c r="TD21" s="156"/>
      <c r="TE21" s="156"/>
      <c r="TF21" s="156"/>
      <c r="TG21" s="156"/>
      <c r="TH21" s="156"/>
      <c r="TI21" s="156"/>
      <c r="TJ21" s="156"/>
      <c r="TK21" s="156"/>
      <c r="TL21" s="156"/>
      <c r="TM21" s="156"/>
      <c r="TN21" s="156"/>
      <c r="TO21" s="156"/>
      <c r="TP21" s="156"/>
      <c r="TQ21" s="156"/>
      <c r="TR21" s="156"/>
      <c r="TS21" s="156"/>
      <c r="TT21" s="156"/>
      <c r="TU21" s="156"/>
      <c r="TV21" s="156"/>
      <c r="TW21" s="156"/>
      <c r="TX21" s="156"/>
      <c r="TY21" s="156"/>
      <c r="TZ21" s="156"/>
      <c r="UA21" s="156"/>
      <c r="UB21" s="156"/>
      <c r="UC21" s="156"/>
      <c r="UD21" s="156"/>
      <c r="UE21" s="156"/>
      <c r="UF21" s="156"/>
      <c r="UG21" s="156"/>
      <c r="UH21" s="156"/>
      <c r="UI21" s="156"/>
      <c r="UJ21" s="156"/>
      <c r="UK21" s="156"/>
      <c r="UL21" s="156"/>
      <c r="UM21" s="156"/>
      <c r="UN21" s="156"/>
      <c r="UO21" s="156"/>
      <c r="UP21" s="156"/>
      <c r="UQ21" s="156"/>
      <c r="UR21" s="156"/>
      <c r="US21" s="156"/>
      <c r="UT21" s="156"/>
      <c r="UU21" s="156"/>
      <c r="UV21" s="156"/>
      <c r="UW21" s="156"/>
      <c r="UX21" s="156"/>
      <c r="UY21" s="156"/>
      <c r="UZ21" s="156"/>
      <c r="VA21" s="156"/>
      <c r="VB21" s="156"/>
      <c r="VC21" s="156"/>
      <c r="VD21" s="156"/>
      <c r="VE21" s="156"/>
      <c r="VF21" s="156"/>
      <c r="VG21" s="156"/>
      <c r="VH21" s="156"/>
      <c r="VI21" s="156"/>
      <c r="VJ21" s="156"/>
      <c r="VK21" s="156"/>
      <c r="VL21" s="156"/>
      <c r="VM21" s="156"/>
      <c r="VN21" s="156"/>
      <c r="VO21" s="156"/>
      <c r="VP21" s="156"/>
      <c r="VQ21" s="156"/>
      <c r="VR21" s="156"/>
      <c r="VS21" s="156"/>
      <c r="VT21" s="156"/>
      <c r="VU21" s="156"/>
      <c r="VV21" s="156"/>
      <c r="VW21" s="156"/>
      <c r="VX21" s="156"/>
      <c r="VY21" s="156"/>
      <c r="VZ21" s="156"/>
      <c r="WA21" s="156"/>
      <c r="WB21" s="156"/>
      <c r="WC21" s="156"/>
      <c r="WD21" s="156"/>
      <c r="WE21" s="156"/>
      <c r="WF21" s="156"/>
      <c r="WG21" s="156"/>
      <c r="WH21" s="156"/>
      <c r="WI21" s="156"/>
      <c r="WJ21" s="156"/>
      <c r="WK21" s="156"/>
      <c r="WL21" s="156"/>
      <c r="WM21" s="156"/>
      <c r="WN21" s="156"/>
      <c r="WO21" s="156"/>
      <c r="WP21" s="156"/>
      <c r="WQ21" s="156"/>
      <c r="WR21" s="156"/>
      <c r="WS21" s="156"/>
      <c r="WT21" s="156"/>
      <c r="WU21" s="156"/>
      <c r="WV21" s="156"/>
      <c r="WW21" s="156"/>
      <c r="WX21" s="156"/>
      <c r="WY21" s="156"/>
      <c r="WZ21" s="156"/>
      <c r="XA21" s="156"/>
      <c r="XB21" s="156"/>
      <c r="XC21" s="156"/>
      <c r="XD21" s="156"/>
      <c r="XE21" s="156"/>
      <c r="XF21" s="156"/>
      <c r="XG21" s="156"/>
      <c r="XH21" s="156"/>
      <c r="XI21" s="156"/>
      <c r="XJ21" s="156"/>
      <c r="XK21" s="156"/>
      <c r="XL21" s="156"/>
      <c r="XM21" s="156"/>
      <c r="XN21" s="156"/>
      <c r="XO21" s="156"/>
      <c r="XP21" s="156"/>
      <c r="XQ21" s="156"/>
      <c r="XR21" s="156"/>
      <c r="XS21" s="156"/>
      <c r="XT21" s="156"/>
      <c r="XU21" s="156"/>
      <c r="XV21" s="156"/>
      <c r="XW21" s="156"/>
      <c r="XX21" s="156"/>
      <c r="XY21" s="156"/>
      <c r="XZ21" s="156"/>
      <c r="YA21" s="156"/>
      <c r="YB21" s="156"/>
      <c r="YC21" s="156"/>
      <c r="YD21" s="156"/>
      <c r="YE21" s="156"/>
      <c r="YF21" s="156"/>
      <c r="YG21" s="156"/>
      <c r="YH21" s="156"/>
      <c r="YI21" s="156"/>
      <c r="YJ21" s="156"/>
      <c r="YK21" s="156"/>
      <c r="YL21" s="156"/>
      <c r="YM21" s="156"/>
      <c r="YN21" s="156"/>
      <c r="YO21" s="156"/>
      <c r="YP21" s="156"/>
      <c r="YQ21" s="156"/>
      <c r="YR21" s="156"/>
      <c r="YS21" s="156"/>
      <c r="YT21" s="156"/>
      <c r="YU21" s="156"/>
      <c r="YV21" s="156"/>
      <c r="YW21" s="156"/>
      <c r="YX21" s="156"/>
      <c r="YY21" s="156"/>
      <c r="YZ21" s="156"/>
      <c r="ZA21" s="156"/>
      <c r="ZB21" s="156"/>
      <c r="ZC21" s="156"/>
      <c r="ZD21" s="156"/>
      <c r="ZE21" s="156"/>
      <c r="ZF21" s="156"/>
      <c r="ZG21" s="156"/>
      <c r="ZH21" s="156"/>
      <c r="ZI21" s="156"/>
      <c r="ZJ21" s="156"/>
      <c r="ZK21" s="156"/>
      <c r="ZL21" s="156"/>
      <c r="ZM21" s="156"/>
      <c r="ZN21" s="156"/>
      <c r="ZO21" s="156"/>
      <c r="ZP21" s="156"/>
      <c r="ZQ21" s="156"/>
      <c r="ZR21" s="156"/>
      <c r="ZS21" s="156"/>
      <c r="ZT21" s="156"/>
      <c r="ZU21" s="156"/>
      <c r="ZV21" s="156"/>
      <c r="ZW21" s="156"/>
      <c r="ZX21" s="156"/>
      <c r="ZY21" s="156"/>
      <c r="ZZ21" s="156"/>
      <c r="AAA21" s="156"/>
      <c r="AAB21" s="156"/>
      <c r="AAC21" s="156"/>
      <c r="AAD21" s="156"/>
      <c r="AAE21" s="156"/>
      <c r="AAF21" s="156"/>
      <c r="AAG21" s="156"/>
      <c r="AAH21" s="156"/>
      <c r="AAI21" s="156"/>
      <c r="AAJ21" s="156"/>
      <c r="AAK21" s="156"/>
      <c r="AAL21" s="156"/>
      <c r="AAM21" s="156"/>
      <c r="AAN21" s="156"/>
      <c r="AAO21" s="156"/>
      <c r="AAP21" s="156"/>
      <c r="AAQ21" s="156"/>
      <c r="AAR21" s="156"/>
      <c r="AAS21" s="156"/>
      <c r="AAT21" s="156"/>
      <c r="AAU21" s="156"/>
      <c r="AAV21" s="156"/>
      <c r="AAW21" s="156"/>
      <c r="AAX21" s="156"/>
      <c r="AAY21" s="156"/>
      <c r="AAZ21" s="156"/>
      <c r="ABA21" s="156"/>
      <c r="ABB21" s="156"/>
      <c r="ABC21" s="156"/>
      <c r="ABD21" s="156"/>
      <c r="ABE21" s="156"/>
      <c r="ABF21" s="156"/>
      <c r="ABG21" s="156"/>
      <c r="ABH21" s="156"/>
      <c r="ABI21" s="156"/>
      <c r="ABJ21" s="156"/>
      <c r="ABK21" s="156"/>
      <c r="ABL21" s="156"/>
      <c r="ABM21" s="156"/>
      <c r="ABN21" s="156"/>
      <c r="ABO21" s="156"/>
      <c r="ABP21" s="156"/>
      <c r="ABQ21" s="156"/>
      <c r="ABR21" s="156"/>
      <c r="ABS21" s="156"/>
      <c r="ABT21" s="156"/>
      <c r="ABU21" s="156"/>
      <c r="ABV21" s="156"/>
      <c r="ABW21" s="156"/>
      <c r="ABX21" s="156"/>
      <c r="ABY21" s="156"/>
      <c r="ABZ21" s="156"/>
      <c r="ACA21" s="156"/>
      <c r="ACB21" s="156"/>
      <c r="ACC21" s="156"/>
      <c r="ACD21" s="156"/>
      <c r="ACE21" s="156"/>
      <c r="ACF21" s="156"/>
      <c r="ACG21" s="156"/>
      <c r="ACH21" s="156"/>
      <c r="ACI21" s="156"/>
      <c r="ACJ21" s="156"/>
      <c r="ACK21" s="156"/>
      <c r="ACL21" s="156"/>
      <c r="ACM21" s="156"/>
      <c r="ACN21" s="156"/>
      <c r="ACO21" s="156"/>
      <c r="ACP21" s="156"/>
      <c r="ACQ21" s="156"/>
      <c r="ACR21" s="156"/>
      <c r="ACS21" s="156"/>
      <c r="ACT21" s="156"/>
      <c r="ACU21" s="156"/>
      <c r="ACV21" s="156"/>
      <c r="ACW21" s="156"/>
      <c r="ACX21" s="156"/>
      <c r="ACY21" s="156"/>
      <c r="ACZ21" s="156"/>
      <c r="ADA21" s="156"/>
      <c r="ADB21" s="156"/>
      <c r="ADC21" s="156"/>
      <c r="ADD21" s="156"/>
      <c r="ADE21" s="156"/>
      <c r="ADF21" s="156"/>
      <c r="ADG21" s="156"/>
      <c r="ADH21" s="156"/>
      <c r="ADI21" s="156"/>
      <c r="ADJ21" s="156"/>
      <c r="ADK21" s="156"/>
      <c r="ADL21" s="156"/>
      <c r="ADM21" s="156"/>
      <c r="ADN21" s="156"/>
      <c r="ADO21" s="156"/>
      <c r="ADP21" s="156"/>
      <c r="ADQ21" s="156"/>
      <c r="ADR21" s="156"/>
      <c r="ADS21" s="156"/>
      <c r="ADT21" s="156"/>
      <c r="ADU21" s="156"/>
      <c r="ADV21" s="156"/>
      <c r="ADW21" s="156"/>
      <c r="ADX21" s="156"/>
      <c r="ADY21" s="156"/>
      <c r="ADZ21" s="156"/>
      <c r="AEA21" s="156"/>
      <c r="AEB21" s="156"/>
      <c r="AEC21" s="156"/>
      <c r="AED21" s="156"/>
      <c r="AEE21" s="156"/>
      <c r="AEF21" s="156"/>
      <c r="AEG21" s="156"/>
      <c r="AEH21" s="156"/>
      <c r="AEI21" s="156"/>
      <c r="AEJ21" s="156"/>
      <c r="AEK21" s="156"/>
      <c r="AEL21" s="156"/>
      <c r="AEM21" s="156"/>
      <c r="AEN21" s="156"/>
      <c r="AEO21" s="156"/>
      <c r="AEP21" s="156"/>
      <c r="AEQ21" s="156"/>
      <c r="AER21" s="156"/>
      <c r="AES21" s="156"/>
      <c r="AET21" s="156"/>
      <c r="AEU21" s="156"/>
      <c r="AEV21" s="156"/>
      <c r="AEW21" s="156"/>
      <c r="AEX21" s="156"/>
      <c r="AEY21" s="156"/>
      <c r="AEZ21" s="156"/>
      <c r="AFA21" s="156"/>
      <c r="AFB21" s="156"/>
      <c r="AFC21" s="156"/>
      <c r="AFD21" s="156"/>
      <c r="AFE21" s="156"/>
      <c r="AFF21" s="156"/>
      <c r="AFG21" s="156"/>
      <c r="AFH21" s="156"/>
      <c r="AFI21" s="156"/>
      <c r="AFJ21" s="156"/>
      <c r="AFK21" s="156"/>
      <c r="AFL21" s="156"/>
      <c r="AFM21" s="156"/>
      <c r="AFN21" s="156"/>
      <c r="AFO21" s="156"/>
      <c r="AFP21" s="156"/>
      <c r="AFQ21" s="156"/>
      <c r="AFR21" s="156"/>
      <c r="AFS21" s="156"/>
      <c r="AFT21" s="156"/>
      <c r="AFU21" s="156"/>
      <c r="AFV21" s="156"/>
      <c r="AFW21" s="156"/>
      <c r="AFX21" s="156"/>
      <c r="AFY21" s="156"/>
      <c r="AFZ21" s="156"/>
      <c r="AGA21" s="156"/>
      <c r="AGB21" s="156"/>
      <c r="AGC21" s="156"/>
      <c r="AGD21" s="156"/>
      <c r="AGE21" s="156"/>
      <c r="AGF21" s="156"/>
      <c r="AGG21" s="156"/>
      <c r="AGH21" s="156"/>
      <c r="AGI21" s="156"/>
      <c r="AGJ21" s="156"/>
      <c r="AGK21" s="156"/>
      <c r="AGL21" s="156"/>
      <c r="AGM21" s="156"/>
      <c r="AGN21" s="156"/>
      <c r="AGO21" s="156"/>
      <c r="AGP21" s="156"/>
      <c r="AGQ21" s="156"/>
      <c r="AGR21" s="156"/>
      <c r="AGS21" s="156"/>
      <c r="AGT21" s="156"/>
      <c r="AGU21" s="156"/>
      <c r="AGV21" s="156"/>
      <c r="AGW21" s="156"/>
      <c r="AGX21" s="156"/>
      <c r="AGY21" s="156"/>
      <c r="AGZ21" s="156"/>
      <c r="AHA21" s="156"/>
      <c r="AHB21" s="156"/>
      <c r="AHC21" s="156"/>
      <c r="AHD21" s="156"/>
      <c r="AHE21" s="156"/>
      <c r="AHF21" s="156"/>
      <c r="AHG21" s="156"/>
      <c r="AHH21" s="156"/>
      <c r="AHI21" s="156"/>
      <c r="AHJ21" s="156"/>
      <c r="AHK21" s="156"/>
      <c r="AHL21" s="156"/>
      <c r="AHM21" s="156"/>
      <c r="AHN21" s="156"/>
      <c r="AHO21" s="156"/>
      <c r="AHP21" s="156"/>
      <c r="AHQ21" s="156"/>
      <c r="AHR21" s="156"/>
      <c r="AHS21" s="156"/>
      <c r="AHT21" s="156"/>
      <c r="AHU21" s="156"/>
      <c r="AHV21" s="156"/>
      <c r="AHW21" s="156"/>
      <c r="AHX21" s="156"/>
      <c r="AHY21" s="156"/>
      <c r="AHZ21" s="156"/>
      <c r="AIA21" s="156"/>
      <c r="AIB21" s="156"/>
      <c r="AIC21" s="156"/>
      <c r="AID21" s="156"/>
      <c r="AIE21" s="156"/>
      <c r="AIF21" s="156"/>
      <c r="AIG21" s="156"/>
      <c r="AIH21" s="156"/>
      <c r="AII21" s="156"/>
      <c r="AIJ21" s="156"/>
      <c r="AIK21" s="156"/>
      <c r="AIL21" s="156"/>
      <c r="AIM21" s="156"/>
      <c r="AIN21" s="156"/>
      <c r="AIO21" s="156"/>
      <c r="AIP21" s="156"/>
      <c r="AIQ21" s="156"/>
      <c r="AIR21" s="156"/>
      <c r="AIS21" s="156"/>
      <c r="AIT21" s="156"/>
      <c r="AIU21" s="156"/>
      <c r="AIV21" s="156"/>
      <c r="AIW21" s="156"/>
      <c r="AIX21" s="156"/>
      <c r="AIY21" s="156"/>
      <c r="AIZ21" s="156"/>
      <c r="AJA21" s="156"/>
      <c r="AJB21" s="156"/>
      <c r="AJC21" s="156"/>
      <c r="AJD21" s="156"/>
      <c r="AJE21" s="156"/>
      <c r="AJF21" s="156"/>
      <c r="AJG21" s="156"/>
      <c r="AJH21" s="156"/>
      <c r="AJI21" s="156"/>
      <c r="AJJ21" s="156"/>
      <c r="AJK21" s="156"/>
      <c r="AJL21" s="156"/>
      <c r="AJM21" s="156"/>
      <c r="AJN21" s="156"/>
      <c r="AJO21" s="156"/>
      <c r="AJP21" s="156"/>
      <c r="AJQ21" s="156"/>
      <c r="AJR21" s="156"/>
      <c r="AJS21" s="156"/>
      <c r="AJT21" s="156"/>
      <c r="AJU21" s="156"/>
      <c r="AJV21" s="156"/>
      <c r="AJW21" s="156"/>
      <c r="AJX21" s="156"/>
      <c r="AJY21" s="156"/>
      <c r="AJZ21" s="156"/>
      <c r="AKA21" s="156"/>
      <c r="AKB21" s="156"/>
      <c r="AKC21" s="156"/>
      <c r="AKD21" s="156"/>
      <c r="AKE21" s="156"/>
      <c r="AKF21" s="156"/>
      <c r="AKG21" s="156"/>
      <c r="AKH21" s="156"/>
      <c r="AKI21" s="156"/>
      <c r="AKJ21" s="156"/>
      <c r="AKK21" s="156"/>
      <c r="AKL21" s="156"/>
      <c r="AKM21" s="156"/>
      <c r="AKN21" s="156"/>
      <c r="AKO21" s="156"/>
      <c r="AKP21" s="156"/>
      <c r="AKQ21" s="156"/>
      <c r="AKR21" s="156"/>
      <c r="AKS21" s="156"/>
      <c r="AKT21" s="156"/>
      <c r="AKU21" s="156"/>
      <c r="AKV21" s="156"/>
      <c r="AKW21" s="156"/>
      <c r="AKX21" s="156"/>
      <c r="AKY21" s="156"/>
      <c r="AKZ21" s="156"/>
      <c r="ALA21" s="156"/>
      <c r="ALB21" s="156"/>
      <c r="ALC21" s="156"/>
      <c r="ALD21" s="156"/>
      <c r="ALE21" s="156"/>
      <c r="ALF21" s="156"/>
      <c r="ALG21" s="156"/>
      <c r="ALH21" s="156"/>
      <c r="ALI21" s="156"/>
      <c r="ALJ21" s="156"/>
      <c r="ALK21" s="156"/>
      <c r="ALL21" s="156"/>
      <c r="ALM21" s="156"/>
      <c r="ALN21" s="156"/>
      <c r="ALO21" s="156"/>
      <c r="ALP21" s="156"/>
      <c r="ALQ21" s="156"/>
      <c r="ALR21" s="156"/>
      <c r="ALS21" s="156"/>
      <c r="ALT21" s="156"/>
      <c r="ALU21" s="156"/>
      <c r="ALV21" s="156"/>
      <c r="ALW21" s="156"/>
      <c r="ALX21" s="156"/>
      <c r="ALY21" s="156"/>
      <c r="ALZ21" s="156"/>
      <c r="AMA21" s="156"/>
      <c r="AMB21" s="156"/>
      <c r="AMC21" s="156"/>
      <c r="AMD21" s="156"/>
      <c r="AME21" s="156"/>
      <c r="AMF21" s="156"/>
      <c r="AMG21" s="156"/>
      <c r="AMH21" s="156"/>
      <c r="AMI21" s="156"/>
      <c r="AMJ21" s="156"/>
      <c r="AMK21" s="156"/>
      <c r="AML21" s="156"/>
      <c r="AMM21" s="156"/>
      <c r="AMN21" s="156"/>
      <c r="AMO21" s="156"/>
      <c r="AMP21" s="156"/>
      <c r="AMQ21" s="156"/>
      <c r="AMR21" s="156"/>
      <c r="AMS21" s="156"/>
      <c r="AMT21" s="156"/>
      <c r="AMU21" s="156"/>
      <c r="AMV21" s="156"/>
      <c r="AMW21" s="156"/>
      <c r="AMX21" s="156"/>
      <c r="AMY21" s="156"/>
      <c r="AMZ21" s="156"/>
      <c r="ANA21" s="156"/>
      <c r="ANB21" s="156"/>
      <c r="ANC21" s="156"/>
      <c r="AND21" s="156"/>
      <c r="ANE21" s="156"/>
      <c r="ANF21" s="156"/>
      <c r="ANG21" s="156"/>
      <c r="ANH21" s="156"/>
      <c r="ANI21" s="156"/>
      <c r="ANJ21" s="156"/>
      <c r="ANK21" s="156"/>
      <c r="ANL21" s="156"/>
      <c r="ANM21" s="156"/>
      <c r="ANN21" s="156"/>
      <c r="ANO21" s="156"/>
      <c r="ANP21" s="156"/>
      <c r="ANQ21" s="156"/>
      <c r="ANR21" s="156"/>
      <c r="ANS21" s="156"/>
      <c r="ANT21" s="156"/>
      <c r="ANU21" s="156"/>
      <c r="ANV21" s="156"/>
      <c r="ANW21" s="156"/>
      <c r="ANX21" s="156"/>
      <c r="ANY21" s="156"/>
      <c r="ANZ21" s="156"/>
      <c r="AOA21" s="156"/>
      <c r="AOB21" s="156"/>
      <c r="AOC21" s="156"/>
      <c r="AOD21" s="156"/>
      <c r="AOE21" s="156"/>
      <c r="AOF21" s="156"/>
      <c r="AOG21" s="156"/>
      <c r="AOH21" s="156"/>
      <c r="AOI21" s="156"/>
      <c r="AOJ21" s="156"/>
      <c r="AOK21" s="156"/>
      <c r="AOL21" s="156"/>
      <c r="AOM21" s="156"/>
      <c r="AON21" s="156"/>
      <c r="AOO21" s="156"/>
      <c r="AOP21" s="156"/>
      <c r="AOQ21" s="156"/>
      <c r="AOR21" s="156"/>
      <c r="AOS21" s="156"/>
      <c r="AOT21" s="156"/>
      <c r="AOU21" s="156"/>
      <c r="AOV21" s="156"/>
      <c r="AOW21" s="156"/>
      <c r="AOX21" s="156"/>
      <c r="AOY21" s="156"/>
      <c r="AOZ21" s="156"/>
      <c r="APA21" s="156"/>
      <c r="APB21" s="156"/>
      <c r="APC21" s="156"/>
      <c r="APD21" s="156"/>
      <c r="APE21" s="156"/>
      <c r="APF21" s="156"/>
      <c r="APG21" s="156"/>
      <c r="APH21" s="156"/>
      <c r="API21" s="156"/>
      <c r="APJ21" s="156"/>
      <c r="APK21" s="156"/>
      <c r="APL21" s="156"/>
      <c r="APM21" s="156"/>
      <c r="APN21" s="156"/>
      <c r="APO21" s="156"/>
      <c r="APP21" s="156"/>
      <c r="APQ21" s="156"/>
      <c r="APR21" s="156"/>
      <c r="APS21" s="156"/>
      <c r="APT21" s="156"/>
      <c r="APU21" s="156"/>
      <c r="APV21" s="156"/>
      <c r="APW21" s="156"/>
      <c r="APX21" s="156"/>
      <c r="APY21" s="156"/>
      <c r="APZ21" s="156"/>
      <c r="AQA21" s="156"/>
      <c r="AQB21" s="156"/>
      <c r="AQC21" s="156"/>
      <c r="AQD21" s="156"/>
      <c r="AQE21" s="156"/>
      <c r="AQF21" s="156"/>
      <c r="AQG21" s="156"/>
      <c r="AQH21" s="156"/>
      <c r="AQI21" s="156"/>
      <c r="AQJ21" s="156"/>
      <c r="AQK21" s="156"/>
      <c r="AQL21" s="156"/>
      <c r="AQM21" s="156"/>
      <c r="AQN21" s="156"/>
      <c r="AQO21" s="156"/>
      <c r="AQP21" s="156"/>
      <c r="AQQ21" s="156"/>
      <c r="AQR21" s="156"/>
      <c r="AQS21" s="156"/>
      <c r="AQT21" s="156"/>
      <c r="AQU21" s="156"/>
      <c r="AQV21" s="156"/>
      <c r="AQW21" s="156"/>
      <c r="AQX21" s="156"/>
      <c r="AQY21" s="156"/>
      <c r="AQZ21" s="156"/>
      <c r="ARA21" s="156"/>
      <c r="ARB21" s="156"/>
      <c r="ARC21" s="156"/>
      <c r="ARD21" s="156"/>
      <c r="ARE21" s="156"/>
      <c r="ARF21" s="156"/>
      <c r="ARG21" s="156"/>
      <c r="ARH21" s="156"/>
      <c r="ARI21" s="156"/>
      <c r="ARJ21" s="156"/>
      <c r="ARK21" s="156"/>
      <c r="ARL21" s="156"/>
      <c r="ARM21" s="156"/>
      <c r="ARN21" s="156"/>
      <c r="ARO21" s="156"/>
      <c r="ARP21" s="156"/>
      <c r="ARQ21" s="156"/>
      <c r="ARR21" s="156"/>
      <c r="ARS21" s="156"/>
      <c r="ART21" s="156"/>
      <c r="ARU21" s="156"/>
      <c r="ARV21" s="156"/>
      <c r="ARW21" s="156"/>
      <c r="ARX21" s="156"/>
      <c r="ARY21" s="156"/>
      <c r="ARZ21" s="156"/>
      <c r="ASA21" s="156"/>
      <c r="ASB21" s="156"/>
      <c r="ASC21" s="156"/>
      <c r="ASD21" s="156"/>
      <c r="ASE21" s="156"/>
      <c r="ASF21" s="156"/>
      <c r="ASG21" s="156"/>
      <c r="ASH21" s="156"/>
      <c r="ASI21" s="156"/>
      <c r="ASJ21" s="156"/>
      <c r="ASK21" s="156"/>
      <c r="ASL21" s="156"/>
      <c r="ASM21" s="156"/>
      <c r="ASN21" s="156"/>
      <c r="ASO21" s="156"/>
      <c r="ASP21" s="156"/>
      <c r="ASQ21" s="156"/>
      <c r="ASR21" s="156"/>
      <c r="ASS21" s="156"/>
      <c r="AST21" s="156"/>
      <c r="ASU21" s="156"/>
      <c r="ASV21" s="156"/>
      <c r="ASW21" s="156"/>
      <c r="ASX21" s="156"/>
      <c r="ASY21" s="156"/>
      <c r="ASZ21" s="156"/>
      <c r="ATA21" s="156"/>
      <c r="ATB21" s="156"/>
      <c r="ATC21" s="156"/>
      <c r="ATD21" s="156"/>
      <c r="ATE21" s="156"/>
      <c r="ATF21" s="156"/>
      <c r="ATG21" s="156"/>
      <c r="ATH21" s="156"/>
      <c r="ATI21" s="156"/>
      <c r="ATJ21" s="156"/>
      <c r="ATK21" s="156"/>
      <c r="ATL21" s="156"/>
      <c r="ATM21" s="156"/>
      <c r="ATN21" s="156"/>
      <c r="ATO21" s="156"/>
      <c r="ATP21" s="156"/>
      <c r="ATQ21" s="156"/>
      <c r="ATR21" s="156"/>
      <c r="ATS21" s="156"/>
      <c r="ATT21" s="156"/>
      <c r="ATU21" s="156"/>
      <c r="ATV21" s="156"/>
      <c r="ATW21" s="156"/>
      <c r="ATX21" s="156"/>
      <c r="ATY21" s="156"/>
      <c r="ATZ21" s="156"/>
      <c r="AUA21" s="156"/>
      <c r="AUB21" s="156"/>
      <c r="AUC21" s="156"/>
      <c r="AUD21" s="156"/>
      <c r="AUE21" s="156"/>
      <c r="AUF21" s="156"/>
      <c r="AUG21" s="156"/>
      <c r="AUH21" s="156"/>
      <c r="AUI21" s="156"/>
      <c r="AUJ21" s="156"/>
      <c r="AUK21" s="156"/>
      <c r="AUL21" s="156"/>
      <c r="AUM21" s="156"/>
      <c r="AUN21" s="156"/>
      <c r="AUO21" s="156"/>
      <c r="AUP21" s="156"/>
      <c r="AUQ21" s="156"/>
      <c r="AUR21" s="156"/>
      <c r="AUS21" s="156"/>
      <c r="AUT21" s="156"/>
      <c r="AUU21" s="156"/>
      <c r="AUV21" s="156"/>
      <c r="AUW21" s="156"/>
      <c r="AUX21" s="156"/>
      <c r="AUY21" s="156"/>
      <c r="AUZ21" s="156"/>
      <c r="AVA21" s="156"/>
      <c r="AVB21" s="156"/>
      <c r="AVC21" s="156"/>
      <c r="AVD21" s="156"/>
      <c r="AVE21" s="156"/>
      <c r="AVF21" s="156"/>
      <c r="AVG21" s="156"/>
      <c r="AVH21" s="156"/>
      <c r="AVI21" s="156"/>
      <c r="AVJ21" s="156"/>
      <c r="AVK21" s="156"/>
      <c r="AVL21" s="156"/>
      <c r="AVM21" s="156"/>
      <c r="AVN21" s="156"/>
      <c r="AVO21" s="156"/>
      <c r="AVP21" s="156"/>
      <c r="AVQ21" s="156"/>
      <c r="AVR21" s="156"/>
      <c r="AVS21" s="156"/>
      <c r="AVT21" s="156"/>
      <c r="AVU21" s="156"/>
      <c r="AVV21" s="156"/>
      <c r="AVW21" s="156"/>
      <c r="AVX21" s="156"/>
      <c r="AVY21" s="156"/>
      <c r="AVZ21" s="156"/>
      <c r="AWA21" s="156"/>
      <c r="AWB21" s="156"/>
      <c r="AWC21" s="156"/>
      <c r="AWD21" s="156"/>
      <c r="AWE21" s="156"/>
      <c r="AWF21" s="156"/>
      <c r="AWG21" s="156"/>
      <c r="AWH21" s="156"/>
      <c r="AWI21" s="156"/>
      <c r="AWJ21" s="156"/>
      <c r="AWK21" s="156"/>
      <c r="AWL21" s="156"/>
      <c r="AWM21" s="156"/>
      <c r="AWN21" s="156"/>
      <c r="AWO21" s="156"/>
      <c r="AWP21" s="156"/>
      <c r="AWQ21" s="156"/>
      <c r="AWR21" s="156"/>
      <c r="AWS21" s="156"/>
      <c r="AWT21" s="156"/>
      <c r="AWU21" s="156"/>
      <c r="AWV21" s="156"/>
      <c r="AWW21" s="156"/>
      <c r="AWX21" s="156"/>
      <c r="AWY21" s="156"/>
      <c r="AWZ21" s="156"/>
      <c r="AXA21" s="156"/>
      <c r="AXB21" s="156"/>
      <c r="AXC21" s="156"/>
      <c r="AXD21" s="156"/>
      <c r="AXE21" s="156"/>
      <c r="AXF21" s="156"/>
      <c r="AXG21" s="156"/>
      <c r="AXH21" s="156"/>
      <c r="AXI21" s="156"/>
      <c r="AXJ21" s="156"/>
      <c r="AXK21" s="156"/>
      <c r="AXL21" s="156"/>
      <c r="AXM21" s="156"/>
      <c r="AXN21" s="156"/>
      <c r="AXO21" s="156"/>
      <c r="AXP21" s="156"/>
      <c r="AXQ21" s="156"/>
      <c r="AXR21" s="156"/>
      <c r="AXS21" s="156"/>
      <c r="AXT21" s="156"/>
      <c r="AXU21" s="156"/>
      <c r="AXV21" s="156"/>
      <c r="AXW21" s="156"/>
      <c r="AXX21" s="156"/>
      <c r="AXY21" s="156"/>
      <c r="AXZ21" s="156"/>
      <c r="AYA21" s="156"/>
      <c r="AYB21" s="156"/>
      <c r="AYC21" s="156"/>
      <c r="AYD21" s="156"/>
      <c r="AYE21" s="156"/>
      <c r="AYF21" s="156"/>
      <c r="AYG21" s="156"/>
      <c r="AYH21" s="156"/>
      <c r="AYI21" s="156"/>
      <c r="AYJ21" s="156"/>
      <c r="AYK21" s="156"/>
      <c r="AYL21" s="156"/>
      <c r="AYM21" s="156"/>
      <c r="AYN21" s="156"/>
      <c r="AYO21" s="156"/>
      <c r="AYP21" s="156"/>
      <c r="AYQ21" s="156"/>
      <c r="AYR21" s="156"/>
      <c r="AYS21" s="156"/>
      <c r="AYT21" s="156"/>
      <c r="AYU21" s="156"/>
      <c r="AYV21" s="156"/>
      <c r="AYW21" s="156"/>
      <c r="AYX21" s="156"/>
      <c r="AYY21" s="156"/>
      <c r="AYZ21" s="156"/>
      <c r="AZA21" s="156"/>
      <c r="AZB21" s="156"/>
      <c r="AZC21" s="156"/>
      <c r="AZD21" s="156"/>
      <c r="AZE21" s="156"/>
      <c r="AZF21" s="156"/>
      <c r="AZG21" s="156"/>
      <c r="AZH21" s="156"/>
      <c r="AZI21" s="156"/>
      <c r="AZJ21" s="156"/>
      <c r="AZK21" s="156"/>
      <c r="AZL21" s="156"/>
      <c r="AZM21" s="156"/>
      <c r="AZN21" s="156"/>
      <c r="AZO21" s="156"/>
      <c r="AZP21" s="156"/>
      <c r="AZQ21" s="156"/>
      <c r="AZR21" s="156"/>
      <c r="AZS21" s="156"/>
      <c r="AZT21" s="156"/>
      <c r="AZU21" s="156"/>
      <c r="AZV21" s="156"/>
      <c r="AZW21" s="156"/>
      <c r="AZX21" s="156"/>
      <c r="AZY21" s="156"/>
      <c r="AZZ21" s="156"/>
      <c r="BAA21" s="156"/>
      <c r="BAB21" s="156"/>
      <c r="BAC21" s="156"/>
      <c r="BAD21" s="156"/>
      <c r="BAE21" s="156"/>
      <c r="BAF21" s="156"/>
      <c r="BAG21" s="156"/>
      <c r="BAH21" s="156"/>
      <c r="BAI21" s="156"/>
      <c r="BAJ21" s="156"/>
      <c r="BAK21" s="156"/>
      <c r="BAL21" s="156"/>
      <c r="BAM21" s="156"/>
      <c r="BAN21" s="156"/>
      <c r="BAO21" s="156"/>
      <c r="BAP21" s="156"/>
      <c r="BAQ21" s="156"/>
      <c r="BAR21" s="156"/>
      <c r="BAS21" s="156"/>
      <c r="BAT21" s="156"/>
      <c r="BAU21" s="156"/>
      <c r="BAV21" s="156"/>
      <c r="BAW21" s="156"/>
      <c r="BAX21" s="156"/>
      <c r="BAY21" s="156"/>
      <c r="BAZ21" s="156"/>
      <c r="BBA21" s="156"/>
      <c r="BBB21" s="156"/>
      <c r="BBC21" s="156"/>
      <c r="BBD21" s="156"/>
      <c r="BBE21" s="156"/>
      <c r="BBF21" s="156"/>
      <c r="BBG21" s="156"/>
      <c r="BBH21" s="156"/>
      <c r="BBI21" s="156"/>
      <c r="BBJ21" s="156"/>
      <c r="BBK21" s="156"/>
      <c r="BBL21" s="156"/>
      <c r="BBM21" s="156"/>
      <c r="BBN21" s="156"/>
      <c r="BBO21" s="156"/>
      <c r="BBP21" s="156"/>
      <c r="BBQ21" s="156"/>
      <c r="BBR21" s="156"/>
      <c r="BBS21" s="156"/>
      <c r="BBT21" s="156"/>
      <c r="BBU21" s="156"/>
      <c r="BBV21" s="156"/>
      <c r="BBW21" s="156"/>
      <c r="BBX21" s="156"/>
      <c r="BBY21" s="156"/>
      <c r="BBZ21" s="156"/>
      <c r="BCA21" s="156"/>
      <c r="BCB21" s="156"/>
      <c r="BCC21" s="156"/>
      <c r="BCD21" s="156"/>
      <c r="BCE21" s="156"/>
      <c r="BCF21" s="156"/>
      <c r="BCG21" s="156"/>
      <c r="BCH21" s="156"/>
      <c r="BCI21" s="156"/>
      <c r="BCJ21" s="156"/>
      <c r="BCK21" s="156"/>
      <c r="BCL21" s="156"/>
      <c r="BCM21" s="156"/>
      <c r="BCN21" s="156"/>
      <c r="BCO21" s="156"/>
      <c r="BCP21" s="156"/>
      <c r="BCQ21" s="156"/>
      <c r="BCR21" s="156"/>
      <c r="BCS21" s="156"/>
      <c r="BCT21" s="156"/>
      <c r="BCU21" s="156"/>
      <c r="BCV21" s="156"/>
      <c r="BCW21" s="156"/>
      <c r="BCX21" s="156"/>
      <c r="BCY21" s="156"/>
      <c r="BCZ21" s="156"/>
      <c r="BDA21" s="156"/>
      <c r="BDB21" s="156"/>
      <c r="BDC21" s="156"/>
      <c r="BDD21" s="156"/>
      <c r="BDE21" s="156"/>
      <c r="BDF21" s="156"/>
      <c r="BDG21" s="156"/>
      <c r="BDH21" s="156"/>
      <c r="BDI21" s="156"/>
      <c r="BDJ21" s="156"/>
      <c r="BDK21" s="156"/>
      <c r="BDL21" s="156"/>
      <c r="BDM21" s="156"/>
      <c r="BDN21" s="156"/>
      <c r="BDO21" s="156"/>
      <c r="BDP21" s="156"/>
      <c r="BDQ21" s="156"/>
      <c r="BDR21" s="156"/>
      <c r="BDS21" s="156"/>
      <c r="BDT21" s="156"/>
      <c r="BDU21" s="156"/>
      <c r="BDV21" s="156"/>
      <c r="BDW21" s="156"/>
      <c r="BDX21" s="156"/>
      <c r="BDY21" s="156"/>
      <c r="BDZ21" s="156"/>
      <c r="BEA21" s="156"/>
      <c r="BEB21" s="156"/>
      <c r="BEC21" s="156"/>
      <c r="BED21" s="156"/>
      <c r="BEE21" s="156"/>
      <c r="BEF21" s="156"/>
      <c r="BEG21" s="156"/>
      <c r="BEH21" s="156"/>
      <c r="BEI21" s="156"/>
      <c r="BEJ21" s="156"/>
      <c r="BEK21" s="156"/>
      <c r="BEL21" s="156"/>
      <c r="BEM21" s="156"/>
      <c r="BEN21" s="156"/>
      <c r="BEO21" s="156"/>
      <c r="BEP21" s="156"/>
      <c r="BEQ21" s="156"/>
      <c r="BER21" s="156"/>
      <c r="BES21" s="156"/>
      <c r="BET21" s="156"/>
      <c r="BEU21" s="156"/>
      <c r="BEV21" s="156"/>
      <c r="BEW21" s="156"/>
      <c r="BEX21" s="156"/>
      <c r="BEY21" s="156"/>
      <c r="BEZ21" s="156"/>
      <c r="BFA21" s="156"/>
      <c r="BFB21" s="156"/>
      <c r="BFC21" s="156"/>
      <c r="BFD21" s="156"/>
      <c r="BFE21" s="156"/>
      <c r="BFF21" s="156"/>
      <c r="BFG21" s="156"/>
      <c r="BFH21" s="156"/>
      <c r="BFI21" s="156"/>
      <c r="BFJ21" s="156"/>
      <c r="BFK21" s="156"/>
      <c r="BFL21" s="156"/>
      <c r="BFM21" s="156"/>
      <c r="BFN21" s="156"/>
      <c r="BFO21" s="156"/>
      <c r="BFP21" s="156"/>
      <c r="BFQ21" s="156"/>
      <c r="BFR21" s="156"/>
      <c r="BFS21" s="156"/>
      <c r="BFT21" s="156"/>
      <c r="BFU21" s="156"/>
      <c r="BFV21" s="156"/>
      <c r="BFW21" s="156"/>
      <c r="BFX21" s="156"/>
      <c r="BFY21" s="156"/>
      <c r="BFZ21" s="156"/>
      <c r="BGA21" s="156"/>
      <c r="BGB21" s="156"/>
      <c r="BGC21" s="156"/>
      <c r="BGD21" s="156"/>
      <c r="BGE21" s="156"/>
      <c r="BGF21" s="156"/>
      <c r="BGG21" s="156"/>
      <c r="BGH21" s="156"/>
      <c r="BGI21" s="156"/>
      <c r="BGJ21" s="156"/>
      <c r="BGK21" s="156"/>
      <c r="BGL21" s="156"/>
      <c r="BGM21" s="156"/>
      <c r="BGN21" s="156"/>
      <c r="BGO21" s="156"/>
      <c r="BGP21" s="156"/>
      <c r="BGQ21" s="156"/>
      <c r="BGR21" s="156"/>
      <c r="BGS21" s="156"/>
      <c r="BGT21" s="156"/>
      <c r="BGU21" s="156"/>
      <c r="BGV21" s="156"/>
      <c r="BGW21" s="156"/>
      <c r="BGX21" s="156"/>
      <c r="BGY21" s="156"/>
      <c r="BGZ21" s="156"/>
      <c r="BHA21" s="156"/>
      <c r="BHB21" s="156"/>
      <c r="BHC21" s="156"/>
      <c r="BHD21" s="156"/>
      <c r="BHE21" s="156"/>
      <c r="BHF21" s="156"/>
      <c r="BHG21" s="156"/>
      <c r="BHH21" s="156"/>
      <c r="BHI21" s="156"/>
      <c r="BHJ21" s="156"/>
      <c r="BHK21" s="156"/>
      <c r="BHL21" s="156"/>
      <c r="BHM21" s="156"/>
      <c r="BHN21" s="156"/>
      <c r="BHO21" s="156"/>
      <c r="BHP21" s="156"/>
      <c r="BHQ21" s="156"/>
      <c r="BHR21" s="156"/>
      <c r="BHS21" s="156"/>
      <c r="BHT21" s="156"/>
      <c r="BHU21" s="156"/>
      <c r="BHV21" s="156"/>
      <c r="BHW21" s="156"/>
      <c r="BHX21" s="156"/>
      <c r="BHY21" s="156"/>
      <c r="BHZ21" s="156"/>
      <c r="BIA21" s="156"/>
      <c r="BIB21" s="156"/>
      <c r="BIC21" s="156"/>
      <c r="BID21" s="156"/>
      <c r="BIE21" s="156"/>
      <c r="BIF21" s="156"/>
      <c r="BIG21" s="156"/>
      <c r="BIH21" s="156"/>
      <c r="BII21" s="156"/>
      <c r="BIJ21" s="156"/>
      <c r="BIK21" s="156"/>
      <c r="BIL21" s="156"/>
      <c r="BIM21" s="156"/>
      <c r="BIN21" s="156"/>
      <c r="BIO21" s="156"/>
      <c r="BIP21" s="156"/>
      <c r="BIQ21" s="156"/>
      <c r="BIR21" s="156"/>
      <c r="BIS21" s="156"/>
      <c r="BIT21" s="156"/>
      <c r="BIU21" s="156"/>
      <c r="BIV21" s="156"/>
      <c r="BIW21" s="156"/>
      <c r="BIX21" s="156"/>
      <c r="BIY21" s="156"/>
      <c r="BIZ21" s="156"/>
      <c r="BJA21" s="156"/>
      <c r="BJB21" s="156"/>
      <c r="BJC21" s="156"/>
      <c r="BJD21" s="156"/>
      <c r="BJE21" s="156"/>
      <c r="BJF21" s="156"/>
      <c r="BJG21" s="156"/>
      <c r="BJH21" s="156"/>
      <c r="BJI21" s="156"/>
      <c r="BJJ21" s="156"/>
      <c r="BJK21" s="156"/>
      <c r="BJL21" s="156"/>
      <c r="BJM21" s="156"/>
      <c r="BJN21" s="156"/>
      <c r="BJO21" s="156"/>
      <c r="BJP21" s="156"/>
      <c r="BJQ21" s="156"/>
      <c r="BJR21" s="156"/>
      <c r="BJS21" s="156"/>
      <c r="BJT21" s="156"/>
      <c r="BJU21" s="156"/>
      <c r="BJV21" s="156"/>
      <c r="BJW21" s="156"/>
      <c r="BJX21" s="156"/>
      <c r="BJY21" s="156"/>
      <c r="BJZ21" s="156"/>
      <c r="BKA21" s="156"/>
      <c r="BKB21" s="156"/>
      <c r="BKC21" s="156"/>
      <c r="BKD21" s="156"/>
      <c r="BKE21" s="156"/>
      <c r="BKF21" s="156"/>
      <c r="BKG21" s="156"/>
      <c r="BKH21" s="156"/>
      <c r="BKI21" s="156"/>
      <c r="BKJ21" s="156"/>
      <c r="BKK21" s="156"/>
      <c r="BKL21" s="156"/>
      <c r="BKM21" s="156"/>
      <c r="BKN21" s="156"/>
      <c r="BKO21" s="156"/>
      <c r="BKP21" s="156"/>
      <c r="BKQ21" s="156"/>
      <c r="BKR21" s="156"/>
      <c r="BKS21" s="156"/>
      <c r="BKT21" s="156"/>
      <c r="BKU21" s="156"/>
      <c r="BKV21" s="156"/>
      <c r="BKW21" s="156"/>
      <c r="BKX21" s="156"/>
      <c r="BKY21" s="156"/>
      <c r="BKZ21" s="156"/>
      <c r="BLA21" s="156"/>
      <c r="BLB21" s="156"/>
      <c r="BLC21" s="156"/>
      <c r="BLD21" s="156"/>
      <c r="BLE21" s="156"/>
      <c r="BLF21" s="156"/>
      <c r="BLG21" s="156"/>
      <c r="BLH21" s="156"/>
      <c r="BLI21" s="156"/>
      <c r="BLJ21" s="156"/>
      <c r="BLK21" s="156"/>
      <c r="BLL21" s="156"/>
      <c r="BLM21" s="156"/>
      <c r="BLN21" s="156"/>
      <c r="BLO21" s="156"/>
      <c r="BLP21" s="156"/>
      <c r="BLQ21" s="156"/>
      <c r="BLR21" s="156"/>
      <c r="BLS21" s="156"/>
      <c r="BLT21" s="156"/>
      <c r="BLU21" s="156"/>
      <c r="BLV21" s="156"/>
      <c r="BLW21" s="156"/>
      <c r="BLX21" s="156"/>
      <c r="BLY21" s="156"/>
      <c r="BLZ21" s="156"/>
      <c r="BMA21" s="156"/>
      <c r="BMB21" s="156"/>
      <c r="BMC21" s="156"/>
      <c r="BMD21" s="156"/>
      <c r="BME21" s="156"/>
      <c r="BMF21" s="156"/>
      <c r="BMG21" s="156"/>
      <c r="BMH21" s="156"/>
      <c r="BMI21" s="156"/>
      <c r="BMJ21" s="156"/>
      <c r="BMK21" s="156"/>
      <c r="BML21" s="156"/>
      <c r="BMM21" s="156"/>
      <c r="BMN21" s="156"/>
      <c r="BMO21" s="156"/>
      <c r="BMP21" s="156"/>
      <c r="BMQ21" s="156"/>
      <c r="BMR21" s="156"/>
      <c r="BMS21" s="156"/>
      <c r="BMT21" s="156"/>
      <c r="BMU21" s="156"/>
      <c r="BMV21" s="156"/>
      <c r="BMW21" s="156"/>
      <c r="BMX21" s="156"/>
      <c r="BMY21" s="156"/>
      <c r="BMZ21" s="156"/>
      <c r="BNA21" s="156"/>
      <c r="BNB21" s="156"/>
      <c r="BNC21" s="156"/>
      <c r="BND21" s="156"/>
      <c r="BNE21" s="156"/>
      <c r="BNF21" s="156"/>
      <c r="BNG21" s="156"/>
      <c r="BNH21" s="156"/>
      <c r="BNI21" s="156"/>
      <c r="BNJ21" s="156"/>
      <c r="BNK21" s="156"/>
      <c r="BNL21" s="156"/>
      <c r="BNM21" s="156"/>
      <c r="BNN21" s="156"/>
      <c r="BNO21" s="156"/>
      <c r="BNP21" s="156"/>
      <c r="BNQ21" s="156"/>
      <c r="BNR21" s="156"/>
      <c r="BNS21" s="156"/>
      <c r="BNT21" s="156"/>
      <c r="BNU21" s="156"/>
      <c r="BNV21" s="156"/>
      <c r="BNW21" s="156"/>
      <c r="BNX21" s="156"/>
      <c r="BNY21" s="156"/>
      <c r="BNZ21" s="156"/>
      <c r="BOA21" s="156"/>
      <c r="BOB21" s="156"/>
      <c r="BOC21" s="156"/>
      <c r="BOD21" s="156"/>
      <c r="BOE21" s="156"/>
      <c r="BOF21" s="156"/>
      <c r="BOG21" s="156"/>
      <c r="BOH21" s="156"/>
      <c r="BOI21" s="156"/>
      <c r="BOJ21" s="156"/>
      <c r="BOK21" s="156"/>
      <c r="BOL21" s="156"/>
      <c r="BOM21" s="156"/>
      <c r="BON21" s="156"/>
      <c r="BOO21" s="156"/>
      <c r="BOP21" s="156"/>
      <c r="BOQ21" s="156"/>
      <c r="BOR21" s="156"/>
      <c r="BOS21" s="156"/>
      <c r="BOT21" s="156"/>
      <c r="BOU21" s="156"/>
      <c r="BOV21" s="156"/>
      <c r="BOW21" s="156"/>
      <c r="BOX21" s="156"/>
      <c r="BOY21" s="156"/>
      <c r="BOZ21" s="156"/>
      <c r="BPA21" s="156"/>
      <c r="BPB21" s="156"/>
      <c r="BPC21" s="156"/>
      <c r="BPD21" s="156"/>
      <c r="BPE21" s="156"/>
      <c r="BPF21" s="156"/>
      <c r="BPG21" s="156"/>
      <c r="BPH21" s="156"/>
      <c r="BPI21" s="156"/>
      <c r="BPJ21" s="156"/>
      <c r="BPK21" s="156"/>
      <c r="BPL21" s="156"/>
      <c r="BPM21" s="156"/>
      <c r="BPN21" s="156"/>
      <c r="BPO21" s="156"/>
      <c r="BPP21" s="156"/>
      <c r="BPQ21" s="156"/>
      <c r="BPR21" s="156"/>
      <c r="BPS21" s="156"/>
      <c r="BPT21" s="156"/>
      <c r="BPU21" s="156"/>
      <c r="BPV21" s="156"/>
      <c r="BPW21" s="156"/>
      <c r="BPX21" s="156"/>
      <c r="BPY21" s="156"/>
      <c r="BPZ21" s="156"/>
      <c r="BQA21" s="156"/>
      <c r="BQB21" s="156"/>
      <c r="BQC21" s="156"/>
      <c r="BQD21" s="156"/>
      <c r="BQE21" s="156"/>
      <c r="BQF21" s="156"/>
      <c r="BQG21" s="156"/>
      <c r="BQH21" s="156"/>
      <c r="BQI21" s="156"/>
      <c r="BQJ21" s="156"/>
      <c r="BQK21" s="156"/>
      <c r="BQL21" s="156"/>
      <c r="BQM21" s="156"/>
      <c r="BQN21" s="156"/>
      <c r="BQO21" s="156"/>
      <c r="BQP21" s="156"/>
      <c r="BQQ21" s="156"/>
      <c r="BQR21" s="156"/>
      <c r="BQS21" s="156"/>
      <c r="BQT21" s="156"/>
      <c r="BQU21" s="156"/>
      <c r="BQV21" s="156"/>
      <c r="BQW21" s="156"/>
      <c r="BQX21" s="156"/>
      <c r="BQY21" s="156"/>
      <c r="BQZ21" s="156"/>
      <c r="BRA21" s="156"/>
      <c r="BRB21" s="156"/>
      <c r="BRC21" s="156"/>
      <c r="BRD21" s="156"/>
      <c r="BRE21" s="156"/>
      <c r="BRF21" s="156"/>
      <c r="BRG21" s="156"/>
      <c r="BRH21" s="156"/>
      <c r="BRI21" s="156"/>
      <c r="BRJ21" s="156"/>
      <c r="BRK21" s="156"/>
      <c r="BRL21" s="156"/>
      <c r="BRM21" s="156"/>
      <c r="BRN21" s="156"/>
      <c r="BRO21" s="156"/>
      <c r="BRP21" s="156"/>
      <c r="BRQ21" s="156"/>
      <c r="BRR21" s="156"/>
      <c r="BRS21" s="156"/>
      <c r="BRT21" s="156"/>
      <c r="BRU21" s="156"/>
      <c r="BRV21" s="156"/>
      <c r="BRW21" s="156"/>
      <c r="BRX21" s="156"/>
      <c r="BRY21" s="156"/>
      <c r="BRZ21" s="156"/>
      <c r="BSA21" s="156"/>
      <c r="BSB21" s="156"/>
      <c r="BSC21" s="156"/>
      <c r="BSD21" s="156"/>
      <c r="BSE21" s="156"/>
      <c r="BSF21" s="156"/>
      <c r="BSG21" s="156"/>
      <c r="BSH21" s="156"/>
      <c r="BSI21" s="156"/>
      <c r="BSJ21" s="156"/>
      <c r="BSK21" s="156"/>
      <c r="BSL21" s="156"/>
      <c r="BSM21" s="156"/>
      <c r="BSN21" s="156"/>
      <c r="BSO21" s="156"/>
      <c r="BSP21" s="156"/>
      <c r="BSQ21" s="156"/>
      <c r="BSR21" s="156"/>
      <c r="BSS21" s="156"/>
      <c r="BST21" s="156"/>
      <c r="BSU21" s="156"/>
      <c r="BSV21" s="156"/>
      <c r="BSW21" s="156"/>
      <c r="BSX21" s="156"/>
      <c r="BSY21" s="156"/>
      <c r="BSZ21" s="156"/>
      <c r="BTA21" s="156"/>
      <c r="BTB21" s="156"/>
      <c r="BTC21" s="156"/>
      <c r="BTD21" s="156"/>
      <c r="BTE21" s="156"/>
      <c r="BTF21" s="156"/>
      <c r="BTG21" s="156"/>
      <c r="BTH21" s="156"/>
      <c r="BTI21" s="156"/>
      <c r="BTJ21" s="156"/>
      <c r="BTK21" s="156"/>
      <c r="BTL21" s="156"/>
      <c r="BTM21" s="156"/>
      <c r="BTN21" s="156"/>
      <c r="BTO21" s="156"/>
      <c r="BTP21" s="156"/>
      <c r="BTQ21" s="156"/>
      <c r="BTR21" s="156"/>
      <c r="BTS21" s="156"/>
      <c r="BTT21" s="156"/>
      <c r="BTU21" s="156"/>
      <c r="BTV21" s="156"/>
      <c r="BTW21" s="156"/>
      <c r="BTX21" s="156"/>
      <c r="BTY21" s="156"/>
      <c r="BTZ21" s="156"/>
      <c r="BUA21" s="156"/>
      <c r="BUB21" s="156"/>
      <c r="BUC21" s="156"/>
      <c r="BUD21" s="156"/>
      <c r="BUE21" s="156"/>
      <c r="BUF21" s="156"/>
      <c r="BUG21" s="156"/>
      <c r="BUH21" s="156"/>
      <c r="BUI21" s="156"/>
      <c r="BUJ21" s="156"/>
      <c r="BUK21" s="156"/>
      <c r="BUL21" s="156"/>
      <c r="BUM21" s="156"/>
      <c r="BUN21" s="156"/>
      <c r="BUO21" s="156"/>
      <c r="BUP21" s="156"/>
      <c r="BUQ21" s="156"/>
      <c r="BUR21" s="156"/>
      <c r="BUS21" s="156"/>
      <c r="BUT21" s="156"/>
      <c r="BUU21" s="156"/>
      <c r="BUV21" s="156"/>
      <c r="BUW21" s="156"/>
      <c r="BUX21" s="156"/>
      <c r="BUY21" s="156"/>
      <c r="BUZ21" s="156"/>
      <c r="BVA21" s="156"/>
      <c r="BVB21" s="156"/>
      <c r="BVC21" s="156"/>
      <c r="BVD21" s="156"/>
      <c r="BVE21" s="156"/>
      <c r="BVF21" s="156"/>
      <c r="BVG21" s="156"/>
      <c r="BVH21" s="156"/>
      <c r="BVI21" s="156"/>
      <c r="BVJ21" s="156"/>
      <c r="BVK21" s="156"/>
      <c r="BVL21" s="156"/>
      <c r="BVM21" s="156"/>
      <c r="BVN21" s="156"/>
      <c r="BVO21" s="156"/>
      <c r="BVP21" s="156"/>
      <c r="BVQ21" s="156"/>
      <c r="BVR21" s="156"/>
      <c r="BVS21" s="156"/>
      <c r="BVT21" s="156"/>
      <c r="BVU21" s="156"/>
      <c r="BVV21" s="156"/>
      <c r="BVW21" s="156"/>
      <c r="BVX21" s="156"/>
      <c r="BVY21" s="156"/>
      <c r="BVZ21" s="156"/>
      <c r="BWA21" s="156"/>
      <c r="BWB21" s="156"/>
      <c r="BWC21" s="156"/>
      <c r="BWD21" s="156"/>
      <c r="BWE21" s="156"/>
      <c r="BWF21" s="156"/>
      <c r="BWG21" s="156"/>
      <c r="BWH21" s="156"/>
      <c r="BWI21" s="156"/>
      <c r="BWJ21" s="156"/>
      <c r="BWK21" s="156"/>
      <c r="BWL21" s="156"/>
      <c r="BWM21" s="156"/>
      <c r="BWN21" s="156"/>
      <c r="BWO21" s="156"/>
      <c r="BWP21" s="156"/>
      <c r="BWQ21" s="156"/>
      <c r="BWR21" s="156"/>
      <c r="BWS21" s="156"/>
      <c r="BWT21" s="156"/>
      <c r="BWU21" s="156"/>
      <c r="BWV21" s="156"/>
      <c r="BWW21" s="156"/>
      <c r="BWX21" s="156"/>
      <c r="BWY21" s="156"/>
      <c r="BWZ21" s="156"/>
      <c r="BXA21" s="156"/>
      <c r="BXB21" s="156"/>
      <c r="BXC21" s="156"/>
      <c r="BXD21" s="156"/>
      <c r="BXE21" s="156"/>
      <c r="BXF21" s="156"/>
      <c r="BXG21" s="156"/>
      <c r="BXH21" s="156"/>
      <c r="BXI21" s="156"/>
      <c r="BXJ21" s="156"/>
      <c r="BXK21" s="156"/>
      <c r="BXL21" s="156"/>
      <c r="BXM21" s="156"/>
      <c r="BXN21" s="156"/>
      <c r="BXO21" s="156"/>
      <c r="BXP21" s="156"/>
      <c r="BXQ21" s="156"/>
      <c r="BXR21" s="156"/>
      <c r="BXS21" s="156"/>
      <c r="BXT21" s="156"/>
      <c r="BXU21" s="156"/>
      <c r="BXV21" s="156"/>
      <c r="BXW21" s="156"/>
      <c r="BXX21" s="156"/>
      <c r="BXY21" s="156"/>
      <c r="BXZ21" s="156"/>
      <c r="BYA21" s="156"/>
      <c r="BYB21" s="156"/>
      <c r="BYC21" s="156"/>
      <c r="BYD21" s="156"/>
      <c r="BYE21" s="156"/>
      <c r="BYF21" s="156"/>
      <c r="BYG21" s="156"/>
      <c r="BYH21" s="156"/>
      <c r="BYI21" s="156"/>
      <c r="BYJ21" s="156"/>
      <c r="BYK21" s="156"/>
      <c r="BYL21" s="156"/>
      <c r="BYM21" s="156"/>
      <c r="BYN21" s="156"/>
      <c r="BYO21" s="156"/>
      <c r="BYP21" s="156"/>
      <c r="BYQ21" s="156"/>
      <c r="BYR21" s="156"/>
      <c r="BYS21" s="156"/>
      <c r="BYT21" s="156"/>
      <c r="BYU21" s="156"/>
      <c r="BYV21" s="156"/>
      <c r="BYW21" s="156"/>
      <c r="BYX21" s="156"/>
      <c r="BYY21" s="156"/>
      <c r="BYZ21" s="156"/>
      <c r="BZA21" s="156"/>
      <c r="BZB21" s="156"/>
      <c r="BZC21" s="156"/>
      <c r="BZD21" s="156"/>
      <c r="BZE21" s="156"/>
      <c r="BZF21" s="156"/>
      <c r="BZG21" s="156"/>
      <c r="BZH21" s="156"/>
      <c r="BZI21" s="156"/>
      <c r="BZJ21" s="156"/>
      <c r="BZK21" s="156"/>
      <c r="BZL21" s="156"/>
      <c r="BZM21" s="156"/>
      <c r="BZN21" s="156"/>
      <c r="BZO21" s="156"/>
      <c r="BZP21" s="156"/>
      <c r="BZQ21" s="156"/>
      <c r="BZR21" s="156"/>
      <c r="BZS21" s="156"/>
      <c r="BZT21" s="156"/>
      <c r="BZU21" s="156"/>
      <c r="BZV21" s="156"/>
      <c r="BZW21" s="156"/>
      <c r="BZX21" s="156"/>
      <c r="BZY21" s="156"/>
      <c r="BZZ21" s="156"/>
      <c r="CAA21" s="156"/>
      <c r="CAB21" s="156"/>
      <c r="CAC21" s="156"/>
      <c r="CAD21" s="156"/>
      <c r="CAE21" s="156"/>
      <c r="CAF21" s="156"/>
      <c r="CAG21" s="156"/>
      <c r="CAH21" s="156"/>
      <c r="CAI21" s="156"/>
      <c r="CAJ21" s="156"/>
      <c r="CAK21" s="156"/>
      <c r="CAL21" s="156"/>
      <c r="CAM21" s="156"/>
      <c r="CAN21" s="156"/>
      <c r="CAO21" s="156"/>
      <c r="CAP21" s="156"/>
      <c r="CAQ21" s="156"/>
      <c r="CAR21" s="156"/>
      <c r="CAS21" s="156"/>
      <c r="CAT21" s="156"/>
      <c r="CAU21" s="156"/>
      <c r="CAV21" s="156"/>
      <c r="CAW21" s="156"/>
      <c r="CAX21" s="156"/>
      <c r="CAY21" s="156"/>
      <c r="CAZ21" s="156"/>
      <c r="CBA21" s="156"/>
      <c r="CBB21" s="156"/>
      <c r="CBC21" s="156"/>
      <c r="CBD21" s="156"/>
      <c r="CBE21" s="156"/>
      <c r="CBF21" s="156"/>
      <c r="CBG21" s="156"/>
      <c r="CBH21" s="156"/>
      <c r="CBI21" s="156"/>
      <c r="CBJ21" s="156"/>
      <c r="CBK21" s="156"/>
      <c r="CBL21" s="156"/>
      <c r="CBM21" s="156"/>
      <c r="CBN21" s="156"/>
      <c r="CBO21" s="156"/>
      <c r="CBP21" s="156"/>
      <c r="CBQ21" s="156"/>
      <c r="CBR21" s="156"/>
      <c r="CBS21" s="156"/>
      <c r="CBT21" s="156"/>
      <c r="CBU21" s="156"/>
      <c r="CBV21" s="156"/>
      <c r="CBW21" s="156"/>
      <c r="CBX21" s="156"/>
      <c r="CBY21" s="156"/>
      <c r="CBZ21" s="156"/>
      <c r="CCA21" s="156"/>
      <c r="CCB21" s="156"/>
      <c r="CCC21" s="156"/>
      <c r="CCD21" s="156"/>
      <c r="CCE21" s="156"/>
      <c r="CCF21" s="156"/>
      <c r="CCG21" s="156"/>
      <c r="CCH21" s="156"/>
      <c r="CCI21" s="156"/>
      <c r="CCJ21" s="156"/>
      <c r="CCK21" s="156"/>
      <c r="CCL21" s="156"/>
      <c r="CCM21" s="156"/>
      <c r="CCN21" s="156"/>
      <c r="CCO21" s="156"/>
      <c r="CCP21" s="156"/>
      <c r="CCQ21" s="156"/>
      <c r="CCR21" s="156"/>
      <c r="CCS21" s="156"/>
      <c r="CCT21" s="156"/>
      <c r="CCU21" s="156"/>
      <c r="CCV21" s="156"/>
      <c r="CCW21" s="156"/>
      <c r="CCX21" s="156"/>
      <c r="CCY21" s="156"/>
      <c r="CCZ21" s="156"/>
      <c r="CDA21" s="156"/>
      <c r="CDB21" s="156"/>
      <c r="CDC21" s="156"/>
      <c r="CDD21" s="156"/>
      <c r="CDE21" s="156"/>
      <c r="CDF21" s="156"/>
      <c r="CDG21" s="156"/>
      <c r="CDH21" s="156"/>
      <c r="CDI21" s="156"/>
      <c r="CDJ21" s="156"/>
      <c r="CDK21" s="156"/>
      <c r="CDL21" s="156"/>
      <c r="CDM21" s="156"/>
      <c r="CDN21" s="156"/>
      <c r="CDO21" s="156"/>
      <c r="CDP21" s="156"/>
      <c r="CDQ21" s="156"/>
      <c r="CDR21" s="156"/>
      <c r="CDS21" s="156"/>
      <c r="CDT21" s="156"/>
      <c r="CDU21" s="156"/>
      <c r="CDV21" s="156"/>
      <c r="CDW21" s="156"/>
      <c r="CDX21" s="156"/>
      <c r="CDY21" s="156"/>
      <c r="CDZ21" s="156"/>
      <c r="CEA21" s="156"/>
      <c r="CEB21" s="156"/>
      <c r="CEC21" s="156"/>
      <c r="CED21" s="156"/>
      <c r="CEE21" s="156"/>
      <c r="CEF21" s="156"/>
      <c r="CEG21" s="156"/>
      <c r="CEH21" s="156"/>
      <c r="CEI21" s="156"/>
      <c r="CEJ21" s="156"/>
      <c r="CEK21" s="156"/>
      <c r="CEL21" s="156"/>
      <c r="CEM21" s="156"/>
      <c r="CEN21" s="156"/>
      <c r="CEO21" s="156"/>
      <c r="CEP21" s="156"/>
      <c r="CEQ21" s="156"/>
      <c r="CER21" s="156"/>
      <c r="CES21" s="156"/>
      <c r="CET21" s="156"/>
      <c r="CEU21" s="156"/>
      <c r="CEV21" s="156"/>
      <c r="CEW21" s="156"/>
      <c r="CEX21" s="156"/>
      <c r="CEY21" s="156"/>
      <c r="CEZ21" s="156"/>
      <c r="CFA21" s="156"/>
      <c r="CFB21" s="156"/>
      <c r="CFC21" s="156"/>
      <c r="CFD21" s="156"/>
      <c r="CFE21" s="156"/>
      <c r="CFF21" s="156"/>
      <c r="CFG21" s="156"/>
      <c r="CFH21" s="156"/>
      <c r="CFI21" s="156"/>
      <c r="CFJ21" s="156"/>
      <c r="CFK21" s="156"/>
      <c r="CFL21" s="156"/>
      <c r="CFM21" s="156"/>
      <c r="CFN21" s="156"/>
      <c r="CFO21" s="156"/>
      <c r="CFP21" s="156"/>
      <c r="CFQ21" s="156"/>
      <c r="CFR21" s="156"/>
      <c r="CFS21" s="156"/>
      <c r="CFT21" s="156"/>
      <c r="CFU21" s="156"/>
      <c r="CFV21" s="156"/>
      <c r="CFW21" s="156"/>
      <c r="CFX21" s="156"/>
      <c r="CFY21" s="156"/>
      <c r="CFZ21" s="156"/>
      <c r="CGA21" s="156"/>
      <c r="CGB21" s="156"/>
      <c r="CGC21" s="156"/>
      <c r="CGD21" s="156"/>
      <c r="CGE21" s="156"/>
      <c r="CGF21" s="156"/>
      <c r="CGG21" s="156"/>
      <c r="CGH21" s="156"/>
      <c r="CGI21" s="156"/>
      <c r="CGJ21" s="156"/>
      <c r="CGK21" s="156"/>
      <c r="CGL21" s="156"/>
      <c r="CGM21" s="156"/>
      <c r="CGN21" s="156"/>
      <c r="CGO21" s="156"/>
      <c r="CGP21" s="156"/>
      <c r="CGQ21" s="156"/>
      <c r="CGR21" s="156"/>
      <c r="CGS21" s="156"/>
      <c r="CGT21" s="156"/>
      <c r="CGU21" s="156"/>
      <c r="CGV21" s="156"/>
      <c r="CGW21" s="156"/>
      <c r="CGX21" s="156"/>
      <c r="CGY21" s="156"/>
      <c r="CGZ21" s="156"/>
      <c r="CHA21" s="156"/>
      <c r="CHB21" s="156"/>
      <c r="CHC21" s="156"/>
      <c r="CHD21" s="156"/>
      <c r="CHE21" s="156"/>
      <c r="CHF21" s="156"/>
      <c r="CHG21" s="156"/>
      <c r="CHH21" s="156"/>
      <c r="CHI21" s="156"/>
      <c r="CHJ21" s="156"/>
      <c r="CHK21" s="156"/>
      <c r="CHL21" s="156"/>
      <c r="CHM21" s="156"/>
      <c r="CHN21" s="156"/>
      <c r="CHO21" s="156"/>
      <c r="CHP21" s="156"/>
      <c r="CHQ21" s="156"/>
      <c r="CHR21" s="156"/>
      <c r="CHS21" s="156"/>
      <c r="CHT21" s="156"/>
      <c r="CHU21" s="156"/>
      <c r="CHV21" s="156"/>
      <c r="CHW21" s="156"/>
      <c r="CHX21" s="156"/>
      <c r="CHY21" s="156"/>
      <c r="CHZ21" s="156"/>
      <c r="CIA21" s="156"/>
      <c r="CIB21" s="156"/>
      <c r="CIC21" s="156"/>
      <c r="CID21" s="156"/>
      <c r="CIE21" s="156"/>
      <c r="CIF21" s="156"/>
      <c r="CIG21" s="156"/>
      <c r="CIH21" s="156"/>
      <c r="CII21" s="156"/>
      <c r="CIJ21" s="156"/>
      <c r="CIK21" s="156"/>
      <c r="CIL21" s="156"/>
      <c r="CIM21" s="156"/>
      <c r="CIN21" s="156"/>
      <c r="CIO21" s="156"/>
      <c r="CIP21" s="156"/>
      <c r="CIQ21" s="156"/>
      <c r="CIR21" s="156"/>
      <c r="CIS21" s="156"/>
      <c r="CIT21" s="156"/>
      <c r="CIU21" s="156"/>
      <c r="CIV21" s="156"/>
      <c r="CIW21" s="156"/>
      <c r="CIX21" s="156"/>
      <c r="CIY21" s="156"/>
      <c r="CIZ21" s="156"/>
      <c r="CJA21" s="156"/>
      <c r="CJB21" s="156"/>
      <c r="CJC21" s="156"/>
      <c r="CJD21" s="156"/>
      <c r="CJE21" s="156"/>
      <c r="CJF21" s="156"/>
      <c r="CJG21" s="156"/>
      <c r="CJH21" s="156"/>
      <c r="CJI21" s="156"/>
      <c r="CJJ21" s="156"/>
      <c r="CJK21" s="156"/>
      <c r="CJL21" s="156"/>
      <c r="CJM21" s="156"/>
      <c r="CJN21" s="156"/>
      <c r="CJO21" s="156"/>
      <c r="CJP21" s="156"/>
      <c r="CJQ21" s="156"/>
      <c r="CJR21" s="156"/>
      <c r="CJS21" s="156"/>
      <c r="CJT21" s="156"/>
      <c r="CJU21" s="156"/>
      <c r="CJV21" s="156"/>
      <c r="CJW21" s="156"/>
      <c r="CJX21" s="156"/>
      <c r="CJY21" s="156"/>
      <c r="CJZ21" s="156"/>
      <c r="CKA21" s="156"/>
      <c r="CKB21" s="156"/>
      <c r="CKC21" s="156"/>
      <c r="CKD21" s="156"/>
      <c r="CKE21" s="156"/>
      <c r="CKF21" s="156"/>
      <c r="CKG21" s="156"/>
      <c r="CKH21" s="156"/>
      <c r="CKI21" s="156"/>
      <c r="CKJ21" s="156"/>
      <c r="CKK21" s="156"/>
      <c r="CKL21" s="156"/>
      <c r="CKM21" s="156"/>
      <c r="CKN21" s="156"/>
      <c r="CKO21" s="156"/>
      <c r="CKP21" s="156"/>
      <c r="CKQ21" s="156"/>
      <c r="CKR21" s="156"/>
      <c r="CKS21" s="156"/>
      <c r="CKT21" s="156"/>
      <c r="CKU21" s="156"/>
      <c r="CKV21" s="156"/>
      <c r="CKW21" s="156"/>
      <c r="CKX21" s="156"/>
      <c r="CKY21" s="156"/>
      <c r="CKZ21" s="156"/>
      <c r="CLA21" s="156"/>
      <c r="CLB21" s="156"/>
      <c r="CLC21" s="156"/>
      <c r="CLD21" s="156"/>
      <c r="CLE21" s="156"/>
      <c r="CLF21" s="156"/>
      <c r="CLG21" s="156"/>
      <c r="CLH21" s="156"/>
      <c r="CLI21" s="156"/>
      <c r="CLJ21" s="156"/>
      <c r="CLK21" s="156"/>
      <c r="CLL21" s="156"/>
      <c r="CLM21" s="156"/>
      <c r="CLN21" s="156"/>
      <c r="CLO21" s="156"/>
      <c r="CLP21" s="156"/>
      <c r="CLQ21" s="156"/>
      <c r="CLR21" s="156"/>
      <c r="CLS21" s="156"/>
      <c r="CLT21" s="156"/>
      <c r="CLU21" s="156"/>
      <c r="CLV21" s="156"/>
      <c r="CLW21" s="156"/>
      <c r="CLX21" s="156"/>
      <c r="CLY21" s="156"/>
      <c r="CLZ21" s="156"/>
      <c r="CMA21" s="156"/>
      <c r="CMB21" s="156"/>
      <c r="CMC21" s="156"/>
      <c r="CMD21" s="156"/>
      <c r="CME21" s="156"/>
      <c r="CMF21" s="156"/>
      <c r="CMG21" s="156"/>
      <c r="CMH21" s="156"/>
      <c r="CMI21" s="156"/>
      <c r="CMJ21" s="156"/>
      <c r="CMK21" s="156"/>
      <c r="CML21" s="156"/>
      <c r="CMM21" s="156"/>
      <c r="CMN21" s="156"/>
      <c r="CMO21" s="156"/>
      <c r="CMP21" s="156"/>
      <c r="CMQ21" s="156"/>
      <c r="CMR21" s="156"/>
      <c r="CMS21" s="156"/>
      <c r="CMT21" s="156"/>
      <c r="CMU21" s="156"/>
      <c r="CMV21" s="156"/>
      <c r="CMW21" s="156"/>
      <c r="CMX21" s="156"/>
      <c r="CMY21" s="156"/>
      <c r="CMZ21" s="156"/>
      <c r="CNA21" s="156"/>
      <c r="CNB21" s="156"/>
      <c r="CNC21" s="156"/>
      <c r="CND21" s="156"/>
      <c r="CNE21" s="156"/>
      <c r="CNF21" s="156"/>
      <c r="CNG21" s="156"/>
      <c r="CNH21" s="156"/>
      <c r="CNI21" s="156"/>
      <c r="CNJ21" s="156"/>
      <c r="CNK21" s="156"/>
      <c r="CNL21" s="156"/>
      <c r="CNM21" s="156"/>
      <c r="CNN21" s="156"/>
      <c r="CNO21" s="156"/>
      <c r="CNP21" s="156"/>
      <c r="CNQ21" s="156"/>
      <c r="CNR21" s="156"/>
      <c r="CNS21" s="156"/>
      <c r="CNT21" s="156"/>
      <c r="CNU21" s="156"/>
      <c r="CNV21" s="156"/>
      <c r="CNW21" s="156"/>
      <c r="CNX21" s="156"/>
      <c r="CNY21" s="156"/>
      <c r="CNZ21" s="156"/>
      <c r="COA21" s="156"/>
      <c r="COB21" s="156"/>
      <c r="COC21" s="156"/>
      <c r="COD21" s="156"/>
      <c r="COE21" s="156"/>
      <c r="COF21" s="156"/>
      <c r="COG21" s="156"/>
      <c r="COH21" s="156"/>
      <c r="COI21" s="156"/>
      <c r="COJ21" s="156"/>
      <c r="COK21" s="156"/>
      <c r="COL21" s="156"/>
      <c r="COM21" s="156"/>
      <c r="CON21" s="156"/>
      <c r="COO21" s="156"/>
      <c r="COP21" s="156"/>
      <c r="COQ21" s="156"/>
      <c r="COR21" s="156"/>
      <c r="COS21" s="156"/>
      <c r="COT21" s="156"/>
      <c r="COU21" s="156"/>
      <c r="COV21" s="156"/>
      <c r="COW21" s="156"/>
      <c r="COX21" s="156"/>
      <c r="COY21" s="156"/>
      <c r="COZ21" s="156"/>
      <c r="CPA21" s="156"/>
      <c r="CPB21" s="156"/>
      <c r="CPC21" s="156"/>
      <c r="CPD21" s="156"/>
      <c r="CPE21" s="156"/>
      <c r="CPF21" s="156"/>
      <c r="CPG21" s="156"/>
      <c r="CPH21" s="156"/>
      <c r="CPI21" s="156"/>
      <c r="CPJ21" s="156"/>
      <c r="CPK21" s="156"/>
      <c r="CPL21" s="156"/>
      <c r="CPM21" s="156"/>
      <c r="CPN21" s="156"/>
      <c r="CPO21" s="156"/>
      <c r="CPP21" s="156"/>
      <c r="CPQ21" s="156"/>
      <c r="CPR21" s="156"/>
      <c r="CPS21" s="156"/>
      <c r="CPT21" s="156"/>
      <c r="CPU21" s="156"/>
      <c r="CPV21" s="156"/>
      <c r="CPW21" s="156"/>
      <c r="CPX21" s="156"/>
      <c r="CPY21" s="156"/>
      <c r="CPZ21" s="156"/>
      <c r="CQA21" s="156"/>
      <c r="CQB21" s="156"/>
      <c r="CQC21" s="156"/>
      <c r="CQD21" s="156"/>
      <c r="CQE21" s="156"/>
      <c r="CQF21" s="156"/>
      <c r="CQG21" s="156"/>
      <c r="CQH21" s="156"/>
      <c r="CQI21" s="156"/>
      <c r="CQJ21" s="156"/>
      <c r="CQK21" s="156"/>
      <c r="CQL21" s="156"/>
      <c r="CQM21" s="156"/>
      <c r="CQN21" s="156"/>
      <c r="CQO21" s="156"/>
      <c r="CQP21" s="156"/>
      <c r="CQQ21" s="156"/>
      <c r="CQR21" s="156"/>
      <c r="CQS21" s="156"/>
      <c r="CQT21" s="156"/>
      <c r="CQU21" s="156"/>
      <c r="CQV21" s="156"/>
      <c r="CQW21" s="156"/>
      <c r="CQX21" s="156"/>
      <c r="CQY21" s="156"/>
      <c r="CQZ21" s="156"/>
      <c r="CRA21" s="156"/>
      <c r="CRB21" s="156"/>
      <c r="CRC21" s="156"/>
      <c r="CRD21" s="156"/>
      <c r="CRE21" s="156"/>
      <c r="CRF21" s="156"/>
      <c r="CRG21" s="156"/>
      <c r="CRH21" s="156"/>
      <c r="CRI21" s="156"/>
      <c r="CRJ21" s="156"/>
      <c r="CRK21" s="156"/>
      <c r="CRL21" s="156"/>
      <c r="CRM21" s="156"/>
      <c r="CRN21" s="156"/>
      <c r="CRO21" s="156"/>
      <c r="CRP21" s="156"/>
      <c r="CRQ21" s="156"/>
      <c r="CRR21" s="156"/>
      <c r="CRS21" s="156"/>
      <c r="CRT21" s="156"/>
      <c r="CRU21" s="156"/>
      <c r="CRV21" s="156"/>
      <c r="CRW21" s="156"/>
      <c r="CRX21" s="156"/>
      <c r="CRY21" s="156"/>
      <c r="CRZ21" s="156"/>
      <c r="CSA21" s="156"/>
      <c r="CSB21" s="156"/>
      <c r="CSC21" s="156"/>
      <c r="CSD21" s="156"/>
      <c r="CSE21" s="156"/>
      <c r="CSF21" s="156"/>
      <c r="CSG21" s="156"/>
      <c r="CSH21" s="156"/>
      <c r="CSI21" s="156"/>
      <c r="CSJ21" s="156"/>
      <c r="CSK21" s="156"/>
      <c r="CSL21" s="156"/>
      <c r="CSM21" s="156"/>
      <c r="CSN21" s="156"/>
      <c r="CSO21" s="156"/>
      <c r="CSP21" s="156"/>
      <c r="CSQ21" s="156"/>
      <c r="CSR21" s="156"/>
      <c r="CSS21" s="156"/>
      <c r="CST21" s="156"/>
      <c r="CSU21" s="156"/>
      <c r="CSV21" s="156"/>
      <c r="CSW21" s="156"/>
      <c r="CSX21" s="156"/>
      <c r="CSY21" s="156"/>
      <c r="CSZ21" s="156"/>
      <c r="CTA21" s="156"/>
      <c r="CTB21" s="156"/>
      <c r="CTC21" s="156"/>
      <c r="CTD21" s="156"/>
      <c r="CTE21" s="156"/>
      <c r="CTF21" s="156"/>
      <c r="CTG21" s="156"/>
      <c r="CTH21" s="156"/>
      <c r="CTI21" s="156"/>
      <c r="CTJ21" s="156"/>
      <c r="CTK21" s="156"/>
      <c r="CTL21" s="156"/>
      <c r="CTM21" s="156"/>
      <c r="CTN21" s="156"/>
      <c r="CTO21" s="156"/>
      <c r="CTP21" s="156"/>
      <c r="CTQ21" s="156"/>
      <c r="CTR21" s="156"/>
      <c r="CTS21" s="156"/>
      <c r="CTT21" s="156"/>
      <c r="CTU21" s="156"/>
      <c r="CTV21" s="156"/>
      <c r="CTW21" s="156"/>
      <c r="CTX21" s="156"/>
      <c r="CTY21" s="156"/>
      <c r="CTZ21" s="156"/>
      <c r="CUA21" s="156"/>
      <c r="CUB21" s="156"/>
      <c r="CUC21" s="156"/>
      <c r="CUD21" s="156"/>
      <c r="CUE21" s="156"/>
      <c r="CUF21" s="156"/>
      <c r="CUG21" s="156"/>
      <c r="CUH21" s="156"/>
      <c r="CUI21" s="156"/>
      <c r="CUJ21" s="156"/>
      <c r="CUK21" s="156"/>
      <c r="CUL21" s="156"/>
      <c r="CUM21" s="156"/>
      <c r="CUN21" s="156"/>
      <c r="CUO21" s="156"/>
      <c r="CUP21" s="156"/>
      <c r="CUQ21" s="156"/>
      <c r="CUR21" s="156"/>
      <c r="CUS21" s="156"/>
      <c r="CUT21" s="156"/>
      <c r="CUU21" s="156"/>
      <c r="CUV21" s="156"/>
      <c r="CUW21" s="156"/>
      <c r="CUX21" s="156"/>
      <c r="CUY21" s="156"/>
      <c r="CUZ21" s="156"/>
      <c r="CVA21" s="156"/>
      <c r="CVB21" s="156"/>
      <c r="CVC21" s="156"/>
      <c r="CVD21" s="156"/>
      <c r="CVE21" s="156"/>
      <c r="CVF21" s="156"/>
      <c r="CVG21" s="156"/>
      <c r="CVH21" s="156"/>
      <c r="CVI21" s="156"/>
      <c r="CVJ21" s="156"/>
      <c r="CVK21" s="156"/>
      <c r="CVL21" s="156"/>
      <c r="CVM21" s="156"/>
      <c r="CVN21" s="156"/>
      <c r="CVO21" s="156"/>
      <c r="CVP21" s="156"/>
      <c r="CVQ21" s="156"/>
      <c r="CVR21" s="156"/>
      <c r="CVS21" s="156"/>
      <c r="CVT21" s="156"/>
      <c r="CVU21" s="156"/>
      <c r="CVV21" s="156"/>
      <c r="CVW21" s="156"/>
      <c r="CVX21" s="156"/>
      <c r="CVY21" s="156"/>
      <c r="CVZ21" s="156"/>
      <c r="CWA21" s="156"/>
      <c r="CWB21" s="156"/>
      <c r="CWC21" s="156"/>
      <c r="CWD21" s="156"/>
      <c r="CWE21" s="156"/>
      <c r="CWF21" s="156"/>
      <c r="CWG21" s="156"/>
      <c r="CWH21" s="156"/>
      <c r="CWI21" s="156"/>
      <c r="CWJ21" s="156"/>
      <c r="CWK21" s="156"/>
      <c r="CWL21" s="156"/>
      <c r="CWM21" s="156"/>
      <c r="CWN21" s="156"/>
      <c r="CWO21" s="156"/>
      <c r="CWP21" s="156"/>
      <c r="CWQ21" s="156"/>
      <c r="CWR21" s="156"/>
      <c r="CWS21" s="156"/>
      <c r="CWT21" s="156"/>
      <c r="CWU21" s="156"/>
      <c r="CWV21" s="156"/>
      <c r="CWW21" s="156"/>
      <c r="CWX21" s="156"/>
      <c r="CWY21" s="156"/>
      <c r="CWZ21" s="156"/>
      <c r="CXA21" s="156"/>
      <c r="CXB21" s="156"/>
      <c r="CXC21" s="156"/>
      <c r="CXD21" s="156"/>
      <c r="CXE21" s="156"/>
      <c r="CXF21" s="156"/>
      <c r="CXG21" s="156"/>
      <c r="CXH21" s="156"/>
      <c r="CXI21" s="156"/>
      <c r="CXJ21" s="156"/>
      <c r="CXK21" s="156"/>
      <c r="CXL21" s="156"/>
      <c r="CXM21" s="156"/>
      <c r="CXN21" s="156"/>
      <c r="CXO21" s="156"/>
      <c r="CXP21" s="156"/>
      <c r="CXQ21" s="156"/>
      <c r="CXR21" s="156"/>
      <c r="CXS21" s="156"/>
      <c r="CXT21" s="156"/>
      <c r="CXU21" s="156"/>
      <c r="CXV21" s="156"/>
      <c r="CXW21" s="156"/>
      <c r="CXX21" s="156"/>
      <c r="CXY21" s="156"/>
      <c r="CXZ21" s="156"/>
      <c r="CYA21" s="156"/>
      <c r="CYB21" s="156"/>
      <c r="CYC21" s="156"/>
      <c r="CYD21" s="156"/>
      <c r="CYE21" s="156"/>
      <c r="CYF21" s="156"/>
      <c r="CYG21" s="156"/>
      <c r="CYH21" s="156"/>
      <c r="CYI21" s="156"/>
      <c r="CYJ21" s="156"/>
      <c r="CYK21" s="156"/>
      <c r="CYL21" s="156"/>
      <c r="CYM21" s="156"/>
      <c r="CYN21" s="156"/>
      <c r="CYO21" s="156"/>
      <c r="CYP21" s="156"/>
      <c r="CYQ21" s="156"/>
      <c r="CYR21" s="156"/>
      <c r="CYS21" s="156"/>
      <c r="CYT21" s="156"/>
      <c r="CYU21" s="156"/>
      <c r="CYV21" s="156"/>
      <c r="CYW21" s="156"/>
      <c r="CYX21" s="156"/>
      <c r="CYY21" s="156"/>
      <c r="CYZ21" s="156"/>
      <c r="CZA21" s="156"/>
      <c r="CZB21" s="156"/>
      <c r="CZC21" s="156"/>
      <c r="CZD21" s="156"/>
      <c r="CZE21" s="156"/>
      <c r="CZF21" s="156"/>
      <c r="CZG21" s="156"/>
      <c r="CZH21" s="156"/>
      <c r="CZI21" s="156"/>
      <c r="CZJ21" s="156"/>
      <c r="CZK21" s="156"/>
      <c r="CZL21" s="156"/>
      <c r="CZM21" s="156"/>
      <c r="CZN21" s="156"/>
      <c r="CZO21" s="156"/>
      <c r="CZP21" s="156"/>
      <c r="CZQ21" s="156"/>
      <c r="CZR21" s="156"/>
      <c r="CZS21" s="156"/>
      <c r="CZT21" s="156"/>
      <c r="CZU21" s="156"/>
      <c r="CZV21" s="156"/>
      <c r="CZW21" s="156"/>
      <c r="CZX21" s="156"/>
      <c r="CZY21" s="156"/>
      <c r="CZZ21" s="156"/>
      <c r="DAA21" s="156"/>
      <c r="DAB21" s="156"/>
      <c r="DAC21" s="156"/>
      <c r="DAD21" s="156"/>
      <c r="DAE21" s="156"/>
      <c r="DAF21" s="156"/>
      <c r="DAG21" s="156"/>
      <c r="DAH21" s="156"/>
      <c r="DAI21" s="156"/>
      <c r="DAJ21" s="156"/>
      <c r="DAK21" s="156"/>
      <c r="DAL21" s="156"/>
      <c r="DAM21" s="156"/>
      <c r="DAN21" s="156"/>
      <c r="DAO21" s="156"/>
      <c r="DAP21" s="156"/>
      <c r="DAQ21" s="156"/>
      <c r="DAR21" s="156"/>
      <c r="DAS21" s="156"/>
      <c r="DAT21" s="156"/>
      <c r="DAU21" s="156"/>
      <c r="DAV21" s="156"/>
      <c r="DAW21" s="156"/>
      <c r="DAX21" s="156"/>
      <c r="DAY21" s="156"/>
      <c r="DAZ21" s="156"/>
      <c r="DBA21" s="156"/>
      <c r="DBB21" s="156"/>
      <c r="DBC21" s="156"/>
      <c r="DBD21" s="156"/>
      <c r="DBE21" s="156"/>
      <c r="DBF21" s="156"/>
      <c r="DBG21" s="156"/>
      <c r="DBH21" s="156"/>
      <c r="DBI21" s="156"/>
      <c r="DBJ21" s="156"/>
      <c r="DBK21" s="156"/>
      <c r="DBL21" s="156"/>
      <c r="DBM21" s="156"/>
      <c r="DBN21" s="156"/>
      <c r="DBO21" s="156"/>
      <c r="DBP21" s="156"/>
      <c r="DBQ21" s="156"/>
      <c r="DBR21" s="156"/>
      <c r="DBS21" s="156"/>
      <c r="DBT21" s="156"/>
      <c r="DBU21" s="156"/>
      <c r="DBV21" s="156"/>
      <c r="DBW21" s="156"/>
      <c r="DBX21" s="156"/>
      <c r="DBY21" s="156"/>
      <c r="DBZ21" s="156"/>
      <c r="DCA21" s="156"/>
      <c r="DCB21" s="156"/>
      <c r="DCC21" s="156"/>
      <c r="DCD21" s="156"/>
      <c r="DCE21" s="156"/>
      <c r="DCF21" s="156"/>
      <c r="DCG21" s="156"/>
      <c r="DCH21" s="156"/>
      <c r="DCI21" s="156"/>
      <c r="DCJ21" s="156"/>
      <c r="DCK21" s="156"/>
      <c r="DCL21" s="156"/>
      <c r="DCM21" s="156"/>
      <c r="DCN21" s="156"/>
      <c r="DCO21" s="156"/>
      <c r="DCP21" s="156"/>
      <c r="DCQ21" s="156"/>
      <c r="DCR21" s="156"/>
      <c r="DCS21" s="156"/>
      <c r="DCT21" s="156"/>
      <c r="DCU21" s="156"/>
      <c r="DCV21" s="156"/>
      <c r="DCW21" s="156"/>
      <c r="DCX21" s="156"/>
      <c r="DCY21" s="156"/>
      <c r="DCZ21" s="156"/>
      <c r="DDA21" s="156"/>
      <c r="DDB21" s="156"/>
      <c r="DDC21" s="156"/>
      <c r="DDD21" s="156"/>
      <c r="DDE21" s="156"/>
      <c r="DDF21" s="156"/>
      <c r="DDG21" s="156"/>
      <c r="DDH21" s="156"/>
      <c r="DDI21" s="156"/>
      <c r="DDJ21" s="156"/>
      <c r="DDK21" s="156"/>
      <c r="DDL21" s="156"/>
      <c r="DDM21" s="156"/>
      <c r="DDN21" s="156"/>
      <c r="DDO21" s="156"/>
      <c r="DDP21" s="156"/>
      <c r="DDQ21" s="156"/>
      <c r="DDR21" s="156"/>
      <c r="DDS21" s="156"/>
      <c r="DDT21" s="156"/>
      <c r="DDU21" s="156"/>
      <c r="DDV21" s="156"/>
      <c r="DDW21" s="156"/>
      <c r="DDX21" s="156"/>
      <c r="DDY21" s="156"/>
      <c r="DDZ21" s="156"/>
      <c r="DEA21" s="156"/>
      <c r="DEB21" s="156"/>
      <c r="DEC21" s="156"/>
      <c r="DED21" s="156"/>
      <c r="DEE21" s="156"/>
      <c r="DEF21" s="156"/>
      <c r="DEG21" s="156"/>
      <c r="DEH21" s="156"/>
      <c r="DEI21" s="156"/>
      <c r="DEJ21" s="156"/>
      <c r="DEK21" s="156"/>
      <c r="DEL21" s="156"/>
      <c r="DEM21" s="156"/>
      <c r="DEN21" s="156"/>
      <c r="DEO21" s="156"/>
      <c r="DEP21" s="156"/>
      <c r="DEQ21" s="156"/>
      <c r="DER21" s="156"/>
      <c r="DES21" s="156"/>
      <c r="DET21" s="156"/>
      <c r="DEU21" s="156"/>
      <c r="DEV21" s="156"/>
      <c r="DEW21" s="156"/>
      <c r="DEX21" s="156"/>
      <c r="DEY21" s="156"/>
      <c r="DEZ21" s="156"/>
      <c r="DFA21" s="156"/>
      <c r="DFB21" s="156"/>
      <c r="DFC21" s="156"/>
      <c r="DFD21" s="156"/>
      <c r="DFE21" s="156"/>
      <c r="DFF21" s="156"/>
      <c r="DFG21" s="156"/>
      <c r="DFH21" s="156"/>
      <c r="DFI21" s="156"/>
      <c r="DFJ21" s="156"/>
      <c r="DFK21" s="156"/>
      <c r="DFL21" s="156"/>
      <c r="DFM21" s="156"/>
      <c r="DFN21" s="156"/>
      <c r="DFO21" s="156"/>
      <c r="DFP21" s="156"/>
      <c r="DFQ21" s="156"/>
      <c r="DFR21" s="156"/>
      <c r="DFS21" s="156"/>
      <c r="DFT21" s="156"/>
      <c r="DFU21" s="156"/>
      <c r="DFV21" s="156"/>
      <c r="DFW21" s="156"/>
      <c r="DFX21" s="156"/>
      <c r="DFY21" s="156"/>
      <c r="DFZ21" s="156"/>
      <c r="DGA21" s="156"/>
      <c r="DGB21" s="156"/>
      <c r="DGC21" s="156"/>
      <c r="DGD21" s="156"/>
      <c r="DGE21" s="156"/>
      <c r="DGF21" s="156"/>
      <c r="DGG21" s="156"/>
      <c r="DGH21" s="156"/>
      <c r="DGI21" s="156"/>
      <c r="DGJ21" s="156"/>
      <c r="DGK21" s="156"/>
      <c r="DGL21" s="156"/>
      <c r="DGM21" s="156"/>
      <c r="DGN21" s="156"/>
      <c r="DGO21" s="156"/>
      <c r="DGP21" s="156"/>
      <c r="DGQ21" s="156"/>
      <c r="DGR21" s="156"/>
      <c r="DGS21" s="156"/>
      <c r="DGT21" s="156"/>
      <c r="DGU21" s="156"/>
      <c r="DGV21" s="156"/>
      <c r="DGW21" s="156"/>
      <c r="DGX21" s="156"/>
      <c r="DGY21" s="156"/>
      <c r="DGZ21" s="156"/>
      <c r="DHA21" s="156"/>
      <c r="DHB21" s="156"/>
      <c r="DHC21" s="156"/>
      <c r="DHD21" s="156"/>
      <c r="DHE21" s="156"/>
      <c r="DHF21" s="156"/>
      <c r="DHG21" s="156"/>
      <c r="DHH21" s="156"/>
      <c r="DHI21" s="156"/>
      <c r="DHJ21" s="156"/>
      <c r="DHK21" s="156"/>
      <c r="DHL21" s="156"/>
      <c r="DHM21" s="156"/>
      <c r="DHN21" s="156"/>
      <c r="DHO21" s="156"/>
      <c r="DHP21" s="156"/>
      <c r="DHQ21" s="156"/>
      <c r="DHR21" s="156"/>
      <c r="DHS21" s="156"/>
      <c r="DHT21" s="156"/>
      <c r="DHU21" s="156"/>
      <c r="DHV21" s="156"/>
      <c r="DHW21" s="156"/>
      <c r="DHX21" s="156"/>
      <c r="DHY21" s="156"/>
      <c r="DHZ21" s="156"/>
      <c r="DIA21" s="156"/>
      <c r="DIB21" s="156"/>
      <c r="DIC21" s="156"/>
      <c r="DID21" s="156"/>
      <c r="DIE21" s="156"/>
      <c r="DIF21" s="156"/>
      <c r="DIG21" s="156"/>
      <c r="DIH21" s="156"/>
      <c r="DII21" s="156"/>
      <c r="DIJ21" s="156"/>
      <c r="DIK21" s="156"/>
      <c r="DIL21" s="156"/>
      <c r="DIM21" s="156"/>
      <c r="DIN21" s="156"/>
      <c r="DIO21" s="156"/>
      <c r="DIP21" s="156"/>
      <c r="DIQ21" s="156"/>
      <c r="DIR21" s="156"/>
      <c r="DIS21" s="156"/>
      <c r="DIT21" s="156"/>
      <c r="DIU21" s="156"/>
      <c r="DIV21" s="156"/>
      <c r="DIW21" s="156"/>
      <c r="DIX21" s="156"/>
      <c r="DIY21" s="156"/>
      <c r="DIZ21" s="156"/>
      <c r="DJA21" s="156"/>
      <c r="DJB21" s="156"/>
      <c r="DJC21" s="156"/>
      <c r="DJD21" s="156"/>
      <c r="DJE21" s="156"/>
      <c r="DJF21" s="156"/>
      <c r="DJG21" s="156"/>
      <c r="DJH21" s="156"/>
      <c r="DJI21" s="156"/>
      <c r="DJJ21" s="156"/>
      <c r="DJK21" s="156"/>
      <c r="DJL21" s="156"/>
      <c r="DJM21" s="156"/>
      <c r="DJN21" s="156"/>
      <c r="DJO21" s="156"/>
      <c r="DJP21" s="156"/>
      <c r="DJQ21" s="156"/>
      <c r="DJR21" s="156"/>
      <c r="DJS21" s="156"/>
      <c r="DJT21" s="156"/>
      <c r="DJU21" s="156"/>
      <c r="DJV21" s="156"/>
      <c r="DJW21" s="156"/>
      <c r="DJX21" s="156"/>
      <c r="DJY21" s="156"/>
      <c r="DJZ21" s="156"/>
      <c r="DKA21" s="156"/>
      <c r="DKB21" s="156"/>
      <c r="DKC21" s="156"/>
      <c r="DKD21" s="156"/>
      <c r="DKE21" s="156"/>
      <c r="DKF21" s="156"/>
      <c r="DKG21" s="156"/>
      <c r="DKH21" s="156"/>
      <c r="DKI21" s="156"/>
      <c r="DKJ21" s="156"/>
      <c r="DKK21" s="156"/>
      <c r="DKL21" s="156"/>
      <c r="DKM21" s="156"/>
      <c r="DKN21" s="156"/>
      <c r="DKO21" s="156"/>
      <c r="DKP21" s="156"/>
      <c r="DKQ21" s="156"/>
      <c r="DKR21" s="156"/>
      <c r="DKS21" s="156"/>
      <c r="DKT21" s="156"/>
      <c r="DKU21" s="156"/>
      <c r="DKV21" s="156"/>
      <c r="DKW21" s="156"/>
      <c r="DKX21" s="156"/>
      <c r="DKY21" s="156"/>
      <c r="DKZ21" s="156"/>
      <c r="DLA21" s="156"/>
      <c r="DLB21" s="156"/>
      <c r="DLC21" s="156"/>
      <c r="DLD21" s="156"/>
      <c r="DLE21" s="156"/>
      <c r="DLF21" s="156"/>
      <c r="DLG21" s="156"/>
      <c r="DLH21" s="156"/>
      <c r="DLI21" s="156"/>
      <c r="DLJ21" s="156"/>
      <c r="DLK21" s="156"/>
      <c r="DLL21" s="156"/>
      <c r="DLM21" s="156"/>
      <c r="DLN21" s="156"/>
      <c r="DLO21" s="156"/>
      <c r="DLP21" s="156"/>
      <c r="DLQ21" s="156"/>
      <c r="DLR21" s="156"/>
      <c r="DLS21" s="156"/>
      <c r="DLT21" s="156"/>
      <c r="DLU21" s="156"/>
      <c r="DLV21" s="156"/>
      <c r="DLW21" s="156"/>
      <c r="DLX21" s="156"/>
      <c r="DLY21" s="156"/>
      <c r="DLZ21" s="156"/>
      <c r="DMA21" s="156"/>
      <c r="DMB21" s="156"/>
      <c r="DMC21" s="156"/>
      <c r="DMD21" s="156"/>
      <c r="DME21" s="156"/>
      <c r="DMF21" s="156"/>
      <c r="DMG21" s="156"/>
      <c r="DMH21" s="156"/>
      <c r="DMI21" s="156"/>
      <c r="DMJ21" s="156"/>
      <c r="DMK21" s="156"/>
      <c r="DML21" s="156"/>
      <c r="DMM21" s="156"/>
      <c r="DMN21" s="156"/>
      <c r="DMO21" s="156"/>
      <c r="DMP21" s="156"/>
      <c r="DMQ21" s="156"/>
      <c r="DMR21" s="156"/>
      <c r="DMS21" s="156"/>
      <c r="DMT21" s="156"/>
      <c r="DMU21" s="156"/>
      <c r="DMV21" s="156"/>
      <c r="DMW21" s="156"/>
      <c r="DMX21" s="156"/>
      <c r="DMY21" s="156"/>
      <c r="DMZ21" s="156"/>
      <c r="DNA21" s="156"/>
      <c r="DNB21" s="156"/>
      <c r="DNC21" s="156"/>
      <c r="DND21" s="156"/>
      <c r="DNE21" s="156"/>
      <c r="DNF21" s="156"/>
      <c r="DNG21" s="156"/>
      <c r="DNH21" s="156"/>
      <c r="DNI21" s="156"/>
      <c r="DNJ21" s="156"/>
      <c r="DNK21" s="156"/>
      <c r="DNL21" s="156"/>
      <c r="DNM21" s="156"/>
      <c r="DNN21" s="156"/>
      <c r="DNO21" s="156"/>
      <c r="DNP21" s="156"/>
      <c r="DNQ21" s="156"/>
      <c r="DNR21" s="156"/>
      <c r="DNS21" s="156"/>
      <c r="DNT21" s="156"/>
      <c r="DNU21" s="156"/>
      <c r="DNV21" s="156"/>
      <c r="DNW21" s="156"/>
      <c r="DNX21" s="156"/>
      <c r="DNY21" s="156"/>
      <c r="DNZ21" s="156"/>
      <c r="DOA21" s="156"/>
      <c r="DOB21" s="156"/>
      <c r="DOC21" s="156"/>
      <c r="DOD21" s="156"/>
      <c r="DOE21" s="156"/>
      <c r="DOF21" s="156"/>
      <c r="DOG21" s="156"/>
      <c r="DOH21" s="156"/>
      <c r="DOI21" s="156"/>
      <c r="DOJ21" s="156"/>
      <c r="DOK21" s="156"/>
      <c r="DOL21" s="156"/>
      <c r="DOM21" s="156"/>
      <c r="DON21" s="156"/>
      <c r="DOO21" s="156"/>
      <c r="DOP21" s="156"/>
      <c r="DOQ21" s="156"/>
      <c r="DOR21" s="156"/>
      <c r="DOS21" s="156"/>
      <c r="DOT21" s="156"/>
      <c r="DOU21" s="156"/>
      <c r="DOV21" s="156"/>
      <c r="DOW21" s="156"/>
      <c r="DOX21" s="156"/>
      <c r="DOY21" s="156"/>
      <c r="DOZ21" s="156"/>
      <c r="DPA21" s="156"/>
      <c r="DPB21" s="156"/>
      <c r="DPC21" s="156"/>
      <c r="DPD21" s="156"/>
      <c r="DPE21" s="156"/>
      <c r="DPF21" s="156"/>
      <c r="DPG21" s="156"/>
      <c r="DPH21" s="156"/>
      <c r="DPI21" s="156"/>
      <c r="DPJ21" s="156"/>
      <c r="DPK21" s="156"/>
      <c r="DPL21" s="156"/>
      <c r="DPM21" s="156"/>
      <c r="DPN21" s="156"/>
      <c r="DPO21" s="156"/>
      <c r="DPP21" s="156"/>
      <c r="DPQ21" s="156"/>
      <c r="DPR21" s="156"/>
      <c r="DPS21" s="156"/>
      <c r="DPT21" s="156"/>
      <c r="DPU21" s="156"/>
      <c r="DPV21" s="156"/>
      <c r="DPW21" s="156"/>
      <c r="DPX21" s="156"/>
      <c r="DPY21" s="156"/>
      <c r="DPZ21" s="156"/>
      <c r="DQA21" s="156"/>
      <c r="DQB21" s="156"/>
      <c r="DQC21" s="156"/>
      <c r="DQD21" s="156"/>
      <c r="DQE21" s="156"/>
      <c r="DQF21" s="156"/>
      <c r="DQG21" s="156"/>
      <c r="DQH21" s="156"/>
      <c r="DQI21" s="156"/>
      <c r="DQJ21" s="156"/>
      <c r="DQK21" s="156"/>
      <c r="DQL21" s="156"/>
      <c r="DQM21" s="156"/>
      <c r="DQN21" s="156"/>
      <c r="DQO21" s="156"/>
      <c r="DQP21" s="156"/>
      <c r="DQQ21" s="156"/>
      <c r="DQR21" s="156"/>
      <c r="DQS21" s="156"/>
      <c r="DQT21" s="156"/>
      <c r="DQU21" s="156"/>
      <c r="DQV21" s="156"/>
      <c r="DQW21" s="156"/>
      <c r="DQX21" s="156"/>
      <c r="DQY21" s="156"/>
      <c r="DQZ21" s="156"/>
      <c r="DRA21" s="156"/>
      <c r="DRB21" s="156"/>
      <c r="DRC21" s="156"/>
      <c r="DRD21" s="156"/>
      <c r="DRE21" s="156"/>
      <c r="DRF21" s="156"/>
      <c r="DRG21" s="156"/>
      <c r="DRH21" s="156"/>
      <c r="DRI21" s="156"/>
      <c r="DRJ21" s="156"/>
      <c r="DRK21" s="156"/>
      <c r="DRL21" s="156"/>
      <c r="DRM21" s="156"/>
      <c r="DRN21" s="156"/>
      <c r="DRO21" s="156"/>
      <c r="DRP21" s="156"/>
      <c r="DRQ21" s="156"/>
      <c r="DRR21" s="156"/>
      <c r="DRS21" s="156"/>
      <c r="DRT21" s="156"/>
      <c r="DRU21" s="156"/>
      <c r="DRV21" s="156"/>
      <c r="DRW21" s="156"/>
      <c r="DRX21" s="156"/>
      <c r="DRY21" s="156"/>
      <c r="DRZ21" s="156"/>
      <c r="DSA21" s="156"/>
      <c r="DSB21" s="156"/>
      <c r="DSC21" s="156"/>
      <c r="DSD21" s="156"/>
      <c r="DSE21" s="156"/>
      <c r="DSF21" s="156"/>
      <c r="DSG21" s="156"/>
      <c r="DSH21" s="156"/>
      <c r="DSI21" s="156"/>
      <c r="DSJ21" s="156"/>
      <c r="DSK21" s="156"/>
      <c r="DSL21" s="156"/>
      <c r="DSM21" s="156"/>
      <c r="DSN21" s="156"/>
      <c r="DSO21" s="156"/>
      <c r="DSP21" s="156"/>
      <c r="DSQ21" s="156"/>
      <c r="DSR21" s="156"/>
      <c r="DSS21" s="156"/>
      <c r="DST21" s="156"/>
      <c r="DSU21" s="156"/>
      <c r="DSV21" s="156"/>
      <c r="DSW21" s="156"/>
      <c r="DSX21" s="156"/>
      <c r="DSY21" s="156"/>
      <c r="DSZ21" s="156"/>
      <c r="DTA21" s="156"/>
      <c r="DTB21" s="156"/>
      <c r="DTC21" s="156"/>
      <c r="DTD21" s="156"/>
      <c r="DTE21" s="156"/>
      <c r="DTF21" s="156"/>
      <c r="DTG21" s="156"/>
      <c r="DTH21" s="156"/>
      <c r="DTI21" s="156"/>
      <c r="DTJ21" s="156"/>
      <c r="DTK21" s="156"/>
      <c r="DTL21" s="156"/>
      <c r="DTM21" s="156"/>
      <c r="DTN21" s="156"/>
      <c r="DTO21" s="156"/>
      <c r="DTP21" s="156"/>
      <c r="DTQ21" s="156"/>
      <c r="DTR21" s="156"/>
      <c r="DTS21" s="156"/>
      <c r="DTT21" s="156"/>
      <c r="DTU21" s="156"/>
      <c r="DTV21" s="156"/>
      <c r="DTW21" s="156"/>
      <c r="DTX21" s="156"/>
      <c r="DTY21" s="156"/>
      <c r="DTZ21" s="156"/>
      <c r="DUA21" s="156"/>
      <c r="DUB21" s="156"/>
      <c r="DUC21" s="156"/>
      <c r="DUD21" s="156"/>
      <c r="DUE21" s="156"/>
      <c r="DUF21" s="156"/>
      <c r="DUG21" s="156"/>
      <c r="DUH21" s="156"/>
      <c r="DUI21" s="156"/>
      <c r="DUJ21" s="156"/>
      <c r="DUK21" s="156"/>
      <c r="DUL21" s="156"/>
      <c r="DUM21" s="156"/>
      <c r="DUN21" s="156"/>
      <c r="DUO21" s="156"/>
      <c r="DUP21" s="156"/>
      <c r="DUQ21" s="156"/>
      <c r="DUR21" s="156"/>
      <c r="DUS21" s="156"/>
      <c r="DUT21" s="156"/>
      <c r="DUU21" s="156"/>
      <c r="DUV21" s="156"/>
      <c r="DUW21" s="156"/>
      <c r="DUX21" s="156"/>
      <c r="DUY21" s="156"/>
      <c r="DUZ21" s="156"/>
      <c r="DVA21" s="156"/>
      <c r="DVB21" s="156"/>
      <c r="DVC21" s="156"/>
      <c r="DVD21" s="156"/>
      <c r="DVE21" s="156"/>
      <c r="DVF21" s="156"/>
      <c r="DVG21" s="156"/>
      <c r="DVH21" s="156"/>
      <c r="DVI21" s="156"/>
      <c r="DVJ21" s="156"/>
      <c r="DVK21" s="156"/>
      <c r="DVL21" s="156"/>
      <c r="DVM21" s="156"/>
      <c r="DVN21" s="156"/>
      <c r="DVO21" s="156"/>
      <c r="DVP21" s="156"/>
      <c r="DVQ21" s="156"/>
      <c r="DVR21" s="156"/>
      <c r="DVS21" s="156"/>
      <c r="DVT21" s="156"/>
      <c r="DVU21" s="156"/>
      <c r="DVV21" s="156"/>
      <c r="DVW21" s="156"/>
      <c r="DVX21" s="156"/>
      <c r="DVY21" s="156"/>
      <c r="DVZ21" s="156"/>
      <c r="DWA21" s="156"/>
      <c r="DWB21" s="156"/>
      <c r="DWC21" s="156"/>
      <c r="DWD21" s="156"/>
      <c r="DWE21" s="156"/>
      <c r="DWF21" s="156"/>
      <c r="DWG21" s="156"/>
      <c r="DWH21" s="156"/>
      <c r="DWI21" s="156"/>
      <c r="DWJ21" s="156"/>
      <c r="DWK21" s="156"/>
      <c r="DWL21" s="156"/>
      <c r="DWM21" s="156"/>
      <c r="DWN21" s="156"/>
      <c r="DWO21" s="156"/>
      <c r="DWP21" s="156"/>
      <c r="DWQ21" s="156"/>
      <c r="DWR21" s="156"/>
      <c r="DWS21" s="156"/>
      <c r="DWT21" s="156"/>
      <c r="DWU21" s="156"/>
      <c r="DWV21" s="156"/>
      <c r="DWW21" s="156"/>
      <c r="DWX21" s="156"/>
      <c r="DWY21" s="156"/>
      <c r="DWZ21" s="156"/>
      <c r="DXA21" s="156"/>
      <c r="DXB21" s="156"/>
      <c r="DXC21" s="156"/>
      <c r="DXD21" s="156"/>
      <c r="DXE21" s="156"/>
      <c r="DXF21" s="156"/>
      <c r="DXG21" s="156"/>
      <c r="DXH21" s="156"/>
      <c r="DXI21" s="156"/>
      <c r="DXJ21" s="156"/>
      <c r="DXK21" s="156"/>
      <c r="DXL21" s="156"/>
      <c r="DXM21" s="156"/>
      <c r="DXN21" s="156"/>
      <c r="DXO21" s="156"/>
      <c r="DXP21" s="156"/>
      <c r="DXQ21" s="156"/>
      <c r="DXR21" s="156"/>
      <c r="DXS21" s="156"/>
      <c r="DXT21" s="156"/>
      <c r="DXU21" s="156"/>
      <c r="DXV21" s="156"/>
      <c r="DXW21" s="156"/>
      <c r="DXX21" s="156"/>
      <c r="DXY21" s="156"/>
      <c r="DXZ21" s="156"/>
      <c r="DYA21" s="156"/>
      <c r="DYB21" s="156"/>
      <c r="DYC21" s="156"/>
      <c r="DYD21" s="156"/>
      <c r="DYE21" s="156"/>
      <c r="DYF21" s="156"/>
      <c r="DYG21" s="156"/>
      <c r="DYH21" s="156"/>
      <c r="DYI21" s="156"/>
      <c r="DYJ21" s="156"/>
      <c r="DYK21" s="156"/>
      <c r="DYL21" s="156"/>
      <c r="DYM21" s="156"/>
      <c r="DYN21" s="156"/>
      <c r="DYO21" s="156"/>
      <c r="DYP21" s="156"/>
      <c r="DYQ21" s="156"/>
      <c r="DYR21" s="156"/>
      <c r="DYS21" s="156"/>
      <c r="DYT21" s="156"/>
      <c r="DYU21" s="156"/>
      <c r="DYV21" s="156"/>
      <c r="DYW21" s="156"/>
      <c r="DYX21" s="156"/>
      <c r="DYY21" s="156"/>
      <c r="DYZ21" s="156"/>
      <c r="DZA21" s="156"/>
      <c r="DZB21" s="156"/>
      <c r="DZC21" s="156"/>
      <c r="DZD21" s="156"/>
      <c r="DZE21" s="156"/>
      <c r="DZF21" s="156"/>
      <c r="DZG21" s="156"/>
      <c r="DZH21" s="156"/>
      <c r="DZI21" s="156"/>
      <c r="DZJ21" s="156"/>
      <c r="DZK21" s="156"/>
      <c r="DZL21" s="156"/>
      <c r="DZM21" s="156"/>
      <c r="DZN21" s="156"/>
      <c r="DZO21" s="156"/>
      <c r="DZP21" s="156"/>
      <c r="DZQ21" s="156"/>
      <c r="DZR21" s="156"/>
      <c r="DZS21" s="156"/>
      <c r="DZT21" s="156"/>
      <c r="DZU21" s="156"/>
      <c r="DZV21" s="156"/>
      <c r="DZW21" s="156"/>
      <c r="DZX21" s="156"/>
      <c r="DZY21" s="156"/>
      <c r="DZZ21" s="156"/>
      <c r="EAA21" s="156"/>
      <c r="EAB21" s="156"/>
      <c r="EAC21" s="156"/>
      <c r="EAD21" s="156"/>
      <c r="EAE21" s="156"/>
      <c r="EAF21" s="156"/>
      <c r="EAG21" s="156"/>
      <c r="EAH21" s="156"/>
      <c r="EAI21" s="156"/>
      <c r="EAJ21" s="156"/>
      <c r="EAK21" s="156"/>
      <c r="EAL21" s="156"/>
      <c r="EAM21" s="156"/>
      <c r="EAN21" s="156"/>
      <c r="EAO21" s="156"/>
      <c r="EAP21" s="156"/>
      <c r="EAQ21" s="156"/>
      <c r="EAR21" s="156"/>
      <c r="EAS21" s="156"/>
      <c r="EAT21" s="156"/>
      <c r="EAU21" s="156"/>
      <c r="EAV21" s="156"/>
      <c r="EAW21" s="156"/>
      <c r="EAX21" s="156"/>
      <c r="EAY21" s="156"/>
      <c r="EAZ21" s="156"/>
      <c r="EBA21" s="156"/>
      <c r="EBB21" s="156"/>
      <c r="EBC21" s="156"/>
      <c r="EBD21" s="156"/>
      <c r="EBE21" s="156"/>
      <c r="EBF21" s="156"/>
      <c r="EBG21" s="156"/>
      <c r="EBH21" s="156"/>
      <c r="EBI21" s="156"/>
      <c r="EBJ21" s="156"/>
      <c r="EBK21" s="156"/>
      <c r="EBL21" s="156"/>
      <c r="EBM21" s="156"/>
      <c r="EBN21" s="156"/>
      <c r="EBO21" s="156"/>
      <c r="EBP21" s="156"/>
      <c r="EBQ21" s="156"/>
      <c r="EBR21" s="156"/>
      <c r="EBS21" s="156"/>
      <c r="EBT21" s="156"/>
      <c r="EBU21" s="156"/>
      <c r="EBV21" s="156"/>
      <c r="EBW21" s="156"/>
      <c r="EBX21" s="156"/>
      <c r="EBY21" s="156"/>
      <c r="EBZ21" s="156"/>
      <c r="ECA21" s="156"/>
      <c r="ECB21" s="156"/>
      <c r="ECC21" s="156"/>
      <c r="ECD21" s="156"/>
      <c r="ECE21" s="156"/>
      <c r="ECF21" s="156"/>
      <c r="ECG21" s="156"/>
      <c r="ECH21" s="156"/>
      <c r="ECI21" s="156"/>
      <c r="ECJ21" s="156"/>
      <c r="ECK21" s="156"/>
      <c r="ECL21" s="156"/>
      <c r="ECM21" s="156"/>
      <c r="ECN21" s="156"/>
      <c r="ECO21" s="156"/>
      <c r="ECP21" s="156"/>
      <c r="ECQ21" s="156"/>
      <c r="ECR21" s="156"/>
      <c r="ECS21" s="156"/>
      <c r="ECT21" s="156"/>
      <c r="ECU21" s="156"/>
      <c r="ECV21" s="156"/>
      <c r="ECW21" s="156"/>
      <c r="ECX21" s="156"/>
      <c r="ECY21" s="156"/>
      <c r="ECZ21" s="156"/>
      <c r="EDA21" s="156"/>
      <c r="EDB21" s="156"/>
      <c r="EDC21" s="156"/>
      <c r="EDD21" s="156"/>
      <c r="EDE21" s="156"/>
      <c r="EDF21" s="156"/>
      <c r="EDG21" s="156"/>
      <c r="EDH21" s="156"/>
      <c r="EDI21" s="156"/>
      <c r="EDJ21" s="156"/>
      <c r="EDK21" s="156"/>
      <c r="EDL21" s="156"/>
      <c r="EDM21" s="156"/>
      <c r="EDN21" s="156"/>
      <c r="EDO21" s="156"/>
      <c r="EDP21" s="156"/>
      <c r="EDQ21" s="156"/>
      <c r="EDR21" s="156"/>
      <c r="EDS21" s="156"/>
      <c r="EDT21" s="156"/>
      <c r="EDU21" s="156"/>
      <c r="EDV21" s="156"/>
      <c r="EDW21" s="156"/>
      <c r="EDX21" s="156"/>
      <c r="EDY21" s="156"/>
      <c r="EDZ21" s="156"/>
      <c r="EEA21" s="156"/>
      <c r="EEB21" s="156"/>
      <c r="EEC21" s="156"/>
      <c r="EED21" s="156"/>
      <c r="EEE21" s="156"/>
      <c r="EEF21" s="156"/>
      <c r="EEG21" s="156"/>
      <c r="EEH21" s="156"/>
      <c r="EEI21" s="156"/>
      <c r="EEJ21" s="156"/>
      <c r="EEK21" s="156"/>
      <c r="EEL21" s="156"/>
      <c r="EEM21" s="156"/>
      <c r="EEN21" s="156"/>
      <c r="EEO21" s="156"/>
      <c r="EEP21" s="156"/>
      <c r="EEQ21" s="156"/>
      <c r="EER21" s="156"/>
      <c r="EES21" s="156"/>
      <c r="EET21" s="156"/>
      <c r="EEU21" s="156"/>
      <c r="EEV21" s="156"/>
      <c r="EEW21" s="156"/>
      <c r="EEX21" s="156"/>
      <c r="EEY21" s="156"/>
      <c r="EEZ21" s="156"/>
      <c r="EFA21" s="156"/>
      <c r="EFB21" s="156"/>
      <c r="EFC21" s="156"/>
      <c r="EFD21" s="156"/>
      <c r="EFE21" s="156"/>
      <c r="EFF21" s="156"/>
      <c r="EFG21" s="156"/>
      <c r="EFH21" s="156"/>
      <c r="EFI21" s="156"/>
      <c r="EFJ21" s="156"/>
      <c r="EFK21" s="156"/>
      <c r="EFL21" s="156"/>
      <c r="EFM21" s="156"/>
      <c r="EFN21" s="156"/>
      <c r="EFO21" s="156"/>
      <c r="EFP21" s="156"/>
      <c r="EFQ21" s="156"/>
      <c r="EFR21" s="156"/>
      <c r="EFS21" s="156"/>
      <c r="EFT21" s="156"/>
      <c r="EFU21" s="156"/>
      <c r="EFV21" s="156"/>
      <c r="EFW21" s="156"/>
      <c r="EFX21" s="156"/>
      <c r="EFY21" s="156"/>
      <c r="EFZ21" s="156"/>
      <c r="EGA21" s="156"/>
      <c r="EGB21" s="156"/>
      <c r="EGC21" s="156"/>
      <c r="EGD21" s="156"/>
      <c r="EGE21" s="156"/>
      <c r="EGF21" s="156"/>
      <c r="EGG21" s="156"/>
      <c r="EGH21" s="156"/>
      <c r="EGI21" s="156"/>
      <c r="EGJ21" s="156"/>
      <c r="EGK21" s="156"/>
      <c r="EGL21" s="156"/>
      <c r="EGM21" s="156"/>
      <c r="EGN21" s="156"/>
      <c r="EGO21" s="156"/>
      <c r="EGP21" s="156"/>
      <c r="EGQ21" s="156"/>
      <c r="EGR21" s="156"/>
      <c r="EGS21" s="156"/>
      <c r="EGT21" s="156"/>
      <c r="EGU21" s="156"/>
      <c r="EGV21" s="156"/>
      <c r="EGW21" s="156"/>
      <c r="EGX21" s="156"/>
      <c r="EGY21" s="156"/>
      <c r="EGZ21" s="156"/>
      <c r="EHA21" s="156"/>
      <c r="EHB21" s="156"/>
      <c r="EHC21" s="156"/>
      <c r="EHD21" s="156"/>
      <c r="EHE21" s="156"/>
      <c r="EHF21" s="156"/>
      <c r="EHG21" s="156"/>
      <c r="EHH21" s="156"/>
      <c r="EHI21" s="156"/>
      <c r="EHJ21" s="156"/>
      <c r="EHK21" s="156"/>
      <c r="EHL21" s="156"/>
      <c r="EHM21" s="156"/>
      <c r="EHN21" s="156"/>
      <c r="EHO21" s="156"/>
      <c r="EHP21" s="156"/>
      <c r="EHQ21" s="156"/>
      <c r="EHR21" s="156"/>
      <c r="EHS21" s="156"/>
      <c r="EHT21" s="156"/>
      <c r="EHU21" s="156"/>
      <c r="EHV21" s="156"/>
      <c r="EHW21" s="156"/>
      <c r="EHX21" s="156"/>
      <c r="EHY21" s="156"/>
      <c r="EHZ21" s="156"/>
      <c r="EIA21" s="156"/>
      <c r="EIB21" s="156"/>
      <c r="EIC21" s="156"/>
      <c r="EID21" s="156"/>
      <c r="EIE21" s="156"/>
      <c r="EIF21" s="156"/>
      <c r="EIG21" s="156"/>
      <c r="EIH21" s="156"/>
      <c r="EII21" s="156"/>
      <c r="EIJ21" s="156"/>
      <c r="EIK21" s="156"/>
      <c r="EIL21" s="156"/>
      <c r="EIM21" s="156"/>
      <c r="EIN21" s="156"/>
      <c r="EIO21" s="156"/>
      <c r="EIP21" s="156"/>
      <c r="EIQ21" s="156"/>
      <c r="EIR21" s="156"/>
      <c r="EIS21" s="156"/>
      <c r="EIT21" s="156"/>
      <c r="EIU21" s="156"/>
      <c r="EIV21" s="156"/>
      <c r="EIW21" s="156"/>
      <c r="EIX21" s="156"/>
      <c r="EIY21" s="156"/>
      <c r="EIZ21" s="156"/>
      <c r="EJA21" s="156"/>
      <c r="EJB21" s="156"/>
      <c r="EJC21" s="156"/>
      <c r="EJD21" s="156"/>
      <c r="EJE21" s="156"/>
      <c r="EJF21" s="156"/>
      <c r="EJG21" s="156"/>
      <c r="EJH21" s="156"/>
      <c r="EJI21" s="156"/>
      <c r="EJJ21" s="156"/>
      <c r="EJK21" s="156"/>
      <c r="EJL21" s="156"/>
      <c r="EJM21" s="156"/>
      <c r="EJN21" s="156"/>
      <c r="EJO21" s="156"/>
      <c r="EJP21" s="156"/>
      <c r="EJQ21" s="156"/>
      <c r="EJR21" s="156"/>
      <c r="EJS21" s="156"/>
      <c r="EJT21" s="156"/>
      <c r="EJU21" s="156"/>
      <c r="EJV21" s="156"/>
      <c r="EJW21" s="156"/>
      <c r="EJX21" s="156"/>
      <c r="EJY21" s="156"/>
      <c r="EJZ21" s="156"/>
      <c r="EKA21" s="156"/>
      <c r="EKB21" s="156"/>
      <c r="EKC21" s="156"/>
      <c r="EKD21" s="156"/>
      <c r="EKE21" s="156"/>
      <c r="EKF21" s="156"/>
      <c r="EKG21" s="156"/>
      <c r="EKH21" s="156"/>
      <c r="EKI21" s="156"/>
      <c r="EKJ21" s="156"/>
      <c r="EKK21" s="156"/>
      <c r="EKL21" s="156"/>
      <c r="EKM21" s="156"/>
      <c r="EKN21" s="156"/>
      <c r="EKO21" s="156"/>
      <c r="EKP21" s="156"/>
      <c r="EKQ21" s="156"/>
      <c r="EKR21" s="156"/>
      <c r="EKS21" s="156"/>
      <c r="EKT21" s="156"/>
      <c r="EKU21" s="156"/>
      <c r="EKV21" s="156"/>
      <c r="EKW21" s="156"/>
      <c r="EKX21" s="156"/>
      <c r="EKY21" s="156"/>
      <c r="EKZ21" s="156"/>
      <c r="ELA21" s="156"/>
      <c r="ELB21" s="156"/>
      <c r="ELC21" s="156"/>
      <c r="ELD21" s="156"/>
      <c r="ELE21" s="156"/>
      <c r="ELF21" s="156"/>
      <c r="ELG21" s="156"/>
      <c r="ELH21" s="156"/>
      <c r="ELI21" s="156"/>
      <c r="ELJ21" s="156"/>
      <c r="ELK21" s="156"/>
      <c r="ELL21" s="156"/>
      <c r="ELM21" s="156"/>
      <c r="ELN21" s="156"/>
      <c r="ELO21" s="156"/>
      <c r="ELP21" s="156"/>
      <c r="ELQ21" s="156"/>
      <c r="ELR21" s="156"/>
      <c r="ELS21" s="156"/>
      <c r="ELT21" s="156"/>
      <c r="ELU21" s="156"/>
      <c r="ELV21" s="156"/>
      <c r="ELW21" s="156"/>
      <c r="ELX21" s="156"/>
      <c r="ELY21" s="156"/>
      <c r="ELZ21" s="156"/>
      <c r="EMA21" s="156"/>
      <c r="EMB21" s="156"/>
      <c r="EMC21" s="156"/>
      <c r="EMD21" s="156"/>
      <c r="EME21" s="156"/>
      <c r="EMF21" s="156"/>
      <c r="EMG21" s="156"/>
      <c r="EMH21" s="156"/>
      <c r="EMI21" s="156"/>
      <c r="EMJ21" s="156"/>
      <c r="EMK21" s="156"/>
      <c r="EML21" s="156"/>
      <c r="EMM21" s="156"/>
      <c r="EMN21" s="156"/>
      <c r="EMO21" s="156"/>
      <c r="EMP21" s="156"/>
      <c r="EMQ21" s="156"/>
      <c r="EMR21" s="156"/>
      <c r="EMS21" s="156"/>
      <c r="EMT21" s="156"/>
      <c r="EMU21" s="156"/>
      <c r="EMV21" s="156"/>
      <c r="EMW21" s="156"/>
      <c r="EMX21" s="156"/>
      <c r="EMY21" s="156"/>
      <c r="EMZ21" s="156"/>
      <c r="ENA21" s="156"/>
      <c r="ENB21" s="156"/>
      <c r="ENC21" s="156"/>
      <c r="END21" s="156"/>
      <c r="ENE21" s="156"/>
      <c r="ENF21" s="156"/>
      <c r="ENG21" s="156"/>
      <c r="ENH21" s="156"/>
      <c r="ENI21" s="156"/>
      <c r="ENJ21" s="156"/>
      <c r="ENK21" s="156"/>
      <c r="ENL21" s="156"/>
      <c r="ENM21" s="156"/>
      <c r="ENN21" s="156"/>
      <c r="ENO21" s="156"/>
      <c r="ENP21" s="156"/>
      <c r="ENQ21" s="156"/>
      <c r="ENR21" s="156"/>
      <c r="ENS21" s="156"/>
      <c r="ENT21" s="156"/>
      <c r="ENU21" s="156"/>
      <c r="ENV21" s="156"/>
      <c r="ENW21" s="156"/>
      <c r="ENX21" s="156"/>
      <c r="ENY21" s="156"/>
      <c r="ENZ21" s="156"/>
      <c r="EOA21" s="156"/>
      <c r="EOB21" s="156"/>
      <c r="EOC21" s="156"/>
      <c r="EOD21" s="156"/>
      <c r="EOE21" s="156"/>
      <c r="EOF21" s="156"/>
      <c r="EOG21" s="156"/>
      <c r="EOH21" s="156"/>
      <c r="EOI21" s="156"/>
      <c r="EOJ21" s="156"/>
      <c r="EOK21" s="156"/>
      <c r="EOL21" s="156"/>
      <c r="EOM21" s="156"/>
      <c r="EON21" s="156"/>
      <c r="EOO21" s="156"/>
      <c r="EOP21" s="156"/>
      <c r="EOQ21" s="156"/>
      <c r="EOR21" s="156"/>
      <c r="EOS21" s="156"/>
      <c r="EOT21" s="156"/>
      <c r="EOU21" s="156"/>
      <c r="EOV21" s="156"/>
      <c r="EOW21" s="156"/>
      <c r="EOX21" s="156"/>
      <c r="EOY21" s="156"/>
      <c r="EOZ21" s="156"/>
      <c r="EPA21" s="156"/>
      <c r="EPB21" s="156"/>
      <c r="EPC21" s="156"/>
      <c r="EPD21" s="156"/>
      <c r="EPE21" s="156"/>
      <c r="EPF21" s="156"/>
      <c r="EPG21" s="156"/>
      <c r="EPH21" s="156"/>
      <c r="EPI21" s="156"/>
      <c r="EPJ21" s="156"/>
      <c r="EPK21" s="156"/>
      <c r="EPL21" s="156"/>
      <c r="EPM21" s="156"/>
      <c r="EPN21" s="156"/>
      <c r="EPO21" s="156"/>
      <c r="EPP21" s="156"/>
      <c r="EPQ21" s="156"/>
      <c r="EPR21" s="156"/>
      <c r="EPS21" s="156"/>
      <c r="EPT21" s="156"/>
      <c r="EPU21" s="156"/>
      <c r="EPV21" s="156"/>
      <c r="EPW21" s="156"/>
      <c r="EPX21" s="156"/>
      <c r="EPY21" s="156"/>
      <c r="EPZ21" s="156"/>
      <c r="EQA21" s="156"/>
      <c r="EQB21" s="156"/>
      <c r="EQC21" s="156"/>
      <c r="EQD21" s="156"/>
      <c r="EQE21" s="156"/>
      <c r="EQF21" s="156"/>
      <c r="EQG21" s="156"/>
      <c r="EQH21" s="156"/>
      <c r="EQI21" s="156"/>
      <c r="EQJ21" s="156"/>
      <c r="EQK21" s="156"/>
      <c r="EQL21" s="156"/>
      <c r="EQM21" s="156"/>
      <c r="EQN21" s="156"/>
      <c r="EQO21" s="156"/>
      <c r="EQP21" s="156"/>
      <c r="EQQ21" s="156"/>
      <c r="EQR21" s="156"/>
      <c r="EQS21" s="156"/>
      <c r="EQT21" s="156"/>
      <c r="EQU21" s="156"/>
      <c r="EQV21" s="156"/>
      <c r="EQW21" s="156"/>
      <c r="EQX21" s="156"/>
      <c r="EQY21" s="156"/>
      <c r="EQZ21" s="156"/>
      <c r="ERA21" s="156"/>
      <c r="ERB21" s="156"/>
      <c r="ERC21" s="156"/>
      <c r="ERD21" s="156"/>
      <c r="ERE21" s="156"/>
      <c r="ERF21" s="156"/>
      <c r="ERG21" s="156"/>
      <c r="ERH21" s="156"/>
      <c r="ERI21" s="156"/>
      <c r="ERJ21" s="156"/>
      <c r="ERK21" s="156"/>
      <c r="ERL21" s="156"/>
      <c r="ERM21" s="156"/>
      <c r="ERN21" s="156"/>
      <c r="ERO21" s="156"/>
      <c r="ERP21" s="156"/>
      <c r="ERQ21" s="156"/>
      <c r="ERR21" s="156"/>
      <c r="ERS21" s="156"/>
      <c r="ERT21" s="156"/>
      <c r="ERU21" s="156"/>
      <c r="ERV21" s="156"/>
      <c r="ERW21" s="156"/>
      <c r="ERX21" s="156"/>
      <c r="ERY21" s="156"/>
      <c r="ERZ21" s="156"/>
      <c r="ESA21" s="156"/>
      <c r="ESB21" s="156"/>
      <c r="ESC21" s="156"/>
      <c r="ESD21" s="156"/>
      <c r="ESE21" s="156"/>
      <c r="ESF21" s="156"/>
      <c r="ESG21" s="156"/>
      <c r="ESH21" s="156"/>
      <c r="ESI21" s="156"/>
      <c r="ESJ21" s="156"/>
      <c r="ESK21" s="156"/>
      <c r="ESL21" s="156"/>
      <c r="ESM21" s="156"/>
      <c r="ESN21" s="156"/>
      <c r="ESO21" s="156"/>
      <c r="ESP21" s="156"/>
      <c r="ESQ21" s="156"/>
      <c r="ESR21" s="156"/>
      <c r="ESS21" s="156"/>
      <c r="EST21" s="156"/>
      <c r="ESU21" s="156"/>
      <c r="ESV21" s="156"/>
      <c r="ESW21" s="156"/>
      <c r="ESX21" s="156"/>
      <c r="ESY21" s="156"/>
      <c r="ESZ21" s="156"/>
      <c r="ETA21" s="156"/>
      <c r="ETB21" s="156"/>
      <c r="ETC21" s="156"/>
      <c r="ETD21" s="156"/>
      <c r="ETE21" s="156"/>
      <c r="ETF21" s="156"/>
      <c r="ETG21" s="156"/>
      <c r="ETH21" s="156"/>
      <c r="ETI21" s="156"/>
      <c r="ETJ21" s="156"/>
      <c r="ETK21" s="156"/>
      <c r="ETL21" s="156"/>
      <c r="ETM21" s="156"/>
      <c r="ETN21" s="156"/>
      <c r="ETO21" s="156"/>
      <c r="ETP21" s="156"/>
      <c r="ETQ21" s="156"/>
      <c r="ETR21" s="156"/>
      <c r="ETS21" s="156"/>
      <c r="ETT21" s="156"/>
      <c r="ETU21" s="156"/>
      <c r="ETV21" s="156"/>
      <c r="ETW21" s="156"/>
      <c r="ETX21" s="156"/>
      <c r="ETY21" s="156"/>
      <c r="ETZ21" s="156"/>
      <c r="EUA21" s="156"/>
      <c r="EUB21" s="156"/>
      <c r="EUC21" s="156"/>
      <c r="EUD21" s="156"/>
      <c r="EUE21" s="156"/>
      <c r="EUF21" s="156"/>
      <c r="EUG21" s="156"/>
      <c r="EUH21" s="156"/>
      <c r="EUI21" s="156"/>
      <c r="EUJ21" s="156"/>
      <c r="EUK21" s="156"/>
      <c r="EUL21" s="156"/>
      <c r="EUM21" s="156"/>
      <c r="EUN21" s="156"/>
      <c r="EUO21" s="156"/>
      <c r="EUP21" s="156"/>
      <c r="EUQ21" s="156"/>
      <c r="EUR21" s="156"/>
      <c r="EUS21" s="156"/>
      <c r="EUT21" s="156"/>
      <c r="EUU21" s="156"/>
      <c r="EUV21" s="156"/>
      <c r="EUW21" s="156"/>
      <c r="EUX21" s="156"/>
      <c r="EUY21" s="156"/>
      <c r="EUZ21" s="156"/>
      <c r="EVA21" s="156"/>
      <c r="EVB21" s="156"/>
      <c r="EVC21" s="156"/>
      <c r="EVD21" s="156"/>
      <c r="EVE21" s="156"/>
      <c r="EVF21" s="156"/>
      <c r="EVG21" s="156"/>
      <c r="EVH21" s="156"/>
      <c r="EVI21" s="156"/>
      <c r="EVJ21" s="156"/>
      <c r="EVK21" s="156"/>
      <c r="EVL21" s="156"/>
      <c r="EVM21" s="156"/>
      <c r="EVN21" s="156"/>
      <c r="EVO21" s="156"/>
      <c r="EVP21" s="156"/>
      <c r="EVQ21" s="156"/>
      <c r="EVR21" s="156"/>
      <c r="EVS21" s="156"/>
      <c r="EVT21" s="156"/>
      <c r="EVU21" s="156"/>
      <c r="EVV21" s="156"/>
      <c r="EVW21" s="156"/>
      <c r="EVX21" s="156"/>
      <c r="EVY21" s="156"/>
      <c r="EVZ21" s="156"/>
      <c r="EWA21" s="156"/>
      <c r="EWB21" s="156"/>
      <c r="EWC21" s="156"/>
      <c r="EWD21" s="156"/>
      <c r="EWE21" s="156"/>
      <c r="EWF21" s="156"/>
      <c r="EWG21" s="156"/>
      <c r="EWH21" s="156"/>
      <c r="EWI21" s="156"/>
      <c r="EWJ21" s="156"/>
      <c r="EWK21" s="156"/>
      <c r="EWL21" s="156"/>
      <c r="EWM21" s="156"/>
      <c r="EWN21" s="156"/>
      <c r="EWO21" s="156"/>
      <c r="EWP21" s="156"/>
      <c r="EWQ21" s="156"/>
      <c r="EWR21" s="156"/>
      <c r="EWS21" s="156"/>
      <c r="EWT21" s="156"/>
      <c r="EWU21" s="156"/>
      <c r="EWV21" s="156"/>
      <c r="EWW21" s="156"/>
      <c r="EWX21" s="156"/>
      <c r="EWY21" s="156"/>
      <c r="EWZ21" s="156"/>
      <c r="EXA21" s="156"/>
      <c r="EXB21" s="156"/>
      <c r="EXC21" s="156"/>
      <c r="EXD21" s="156"/>
      <c r="EXE21" s="156"/>
      <c r="EXF21" s="156"/>
      <c r="EXG21" s="156"/>
      <c r="EXH21" s="156"/>
      <c r="EXI21" s="156"/>
      <c r="EXJ21" s="156"/>
      <c r="EXK21" s="156"/>
      <c r="EXL21" s="156"/>
      <c r="EXM21" s="156"/>
      <c r="EXN21" s="156"/>
      <c r="EXO21" s="156"/>
      <c r="EXP21" s="156"/>
      <c r="EXQ21" s="156"/>
      <c r="EXR21" s="156"/>
      <c r="EXS21" s="156"/>
      <c r="EXT21" s="156"/>
      <c r="EXU21" s="156"/>
      <c r="EXV21" s="156"/>
      <c r="EXW21" s="156"/>
      <c r="EXX21" s="156"/>
      <c r="EXY21" s="156"/>
      <c r="EXZ21" s="156"/>
      <c r="EYA21" s="156"/>
      <c r="EYB21" s="156"/>
      <c r="EYC21" s="156"/>
      <c r="EYD21" s="156"/>
      <c r="EYE21" s="156"/>
      <c r="EYF21" s="156"/>
      <c r="EYG21" s="156"/>
      <c r="EYH21" s="156"/>
      <c r="EYI21" s="156"/>
      <c r="EYJ21" s="156"/>
      <c r="EYK21" s="156"/>
      <c r="EYL21" s="156"/>
      <c r="EYM21" s="156"/>
      <c r="EYN21" s="156"/>
      <c r="EYO21" s="156"/>
      <c r="EYP21" s="156"/>
      <c r="EYQ21" s="156"/>
      <c r="EYR21" s="156"/>
      <c r="EYS21" s="156"/>
      <c r="EYT21" s="156"/>
      <c r="EYU21" s="156"/>
      <c r="EYV21" s="156"/>
      <c r="EYW21" s="156"/>
      <c r="EYX21" s="156"/>
      <c r="EYY21" s="156"/>
      <c r="EYZ21" s="156"/>
      <c r="EZA21" s="156"/>
      <c r="EZB21" s="156"/>
      <c r="EZC21" s="156"/>
      <c r="EZD21" s="156"/>
      <c r="EZE21" s="156"/>
      <c r="EZF21" s="156"/>
      <c r="EZG21" s="156"/>
      <c r="EZH21" s="156"/>
      <c r="EZI21" s="156"/>
      <c r="EZJ21" s="156"/>
      <c r="EZK21" s="156"/>
      <c r="EZL21" s="156"/>
      <c r="EZM21" s="156"/>
      <c r="EZN21" s="156"/>
      <c r="EZO21" s="156"/>
      <c r="EZP21" s="156"/>
      <c r="EZQ21" s="156"/>
      <c r="EZR21" s="156"/>
      <c r="EZS21" s="156"/>
      <c r="EZT21" s="156"/>
      <c r="EZU21" s="156"/>
      <c r="EZV21" s="156"/>
      <c r="EZW21" s="156"/>
      <c r="EZX21" s="156"/>
      <c r="EZY21" s="156"/>
      <c r="EZZ21" s="156"/>
      <c r="FAA21" s="156"/>
      <c r="FAB21" s="156"/>
      <c r="FAC21" s="156"/>
      <c r="FAD21" s="156"/>
      <c r="FAE21" s="156"/>
      <c r="FAF21" s="156"/>
      <c r="FAG21" s="156"/>
      <c r="FAH21" s="156"/>
      <c r="FAI21" s="156"/>
      <c r="FAJ21" s="156"/>
      <c r="FAK21" s="156"/>
      <c r="FAL21" s="156"/>
      <c r="FAM21" s="156"/>
      <c r="FAN21" s="156"/>
      <c r="FAO21" s="156"/>
      <c r="FAP21" s="156"/>
      <c r="FAQ21" s="156"/>
      <c r="FAR21" s="156"/>
      <c r="FAS21" s="156"/>
      <c r="FAT21" s="156"/>
      <c r="FAU21" s="156"/>
      <c r="FAV21" s="156"/>
      <c r="FAW21" s="156"/>
      <c r="FAX21" s="156"/>
      <c r="FAY21" s="156"/>
      <c r="FAZ21" s="156"/>
      <c r="FBA21" s="156"/>
      <c r="FBB21" s="156"/>
      <c r="FBC21" s="156"/>
      <c r="FBD21" s="156"/>
      <c r="FBE21" s="156"/>
      <c r="FBF21" s="156"/>
      <c r="FBG21" s="156"/>
      <c r="FBH21" s="156"/>
      <c r="FBI21" s="156"/>
      <c r="FBJ21" s="156"/>
      <c r="FBK21" s="156"/>
      <c r="FBL21" s="156"/>
      <c r="FBM21" s="156"/>
      <c r="FBN21" s="156"/>
      <c r="FBO21" s="156"/>
      <c r="FBP21" s="156"/>
      <c r="FBQ21" s="156"/>
      <c r="FBR21" s="156"/>
      <c r="FBS21" s="156"/>
      <c r="FBT21" s="156"/>
      <c r="FBU21" s="156"/>
      <c r="FBV21" s="156"/>
      <c r="FBW21" s="156"/>
      <c r="FBX21" s="156"/>
      <c r="FBY21" s="156"/>
      <c r="FBZ21" s="156"/>
      <c r="FCA21" s="156"/>
      <c r="FCB21" s="156"/>
      <c r="FCC21" s="156"/>
      <c r="FCD21" s="156"/>
      <c r="FCE21" s="156"/>
      <c r="FCF21" s="156"/>
      <c r="FCG21" s="156"/>
      <c r="FCH21" s="156"/>
      <c r="FCI21" s="156"/>
      <c r="FCJ21" s="156"/>
      <c r="FCK21" s="156"/>
      <c r="FCL21" s="156"/>
      <c r="FCM21" s="156"/>
      <c r="FCN21" s="156"/>
      <c r="FCO21" s="156"/>
      <c r="FCP21" s="156"/>
      <c r="FCQ21" s="156"/>
      <c r="FCR21" s="156"/>
      <c r="FCS21" s="156"/>
      <c r="FCT21" s="156"/>
      <c r="FCU21" s="156"/>
      <c r="FCV21" s="156"/>
      <c r="FCW21" s="156"/>
      <c r="FCX21" s="156"/>
      <c r="FCY21" s="156"/>
      <c r="FCZ21" s="156"/>
      <c r="FDA21" s="156"/>
      <c r="FDB21" s="156"/>
      <c r="FDC21" s="156"/>
      <c r="FDD21" s="156"/>
      <c r="FDE21" s="156"/>
      <c r="FDF21" s="156"/>
      <c r="FDG21" s="156"/>
      <c r="FDH21" s="156"/>
      <c r="FDI21" s="156"/>
      <c r="FDJ21" s="156"/>
      <c r="FDK21" s="156"/>
      <c r="FDL21" s="156"/>
      <c r="FDM21" s="156"/>
      <c r="FDN21" s="156"/>
      <c r="FDO21" s="156"/>
      <c r="FDP21" s="156"/>
      <c r="FDQ21" s="156"/>
      <c r="FDR21" s="156"/>
      <c r="FDS21" s="156"/>
      <c r="FDT21" s="156"/>
      <c r="FDU21" s="156"/>
      <c r="FDV21" s="156"/>
      <c r="FDW21" s="156"/>
      <c r="FDX21" s="156"/>
      <c r="FDY21" s="156"/>
      <c r="FDZ21" s="156"/>
      <c r="FEA21" s="156"/>
      <c r="FEB21" s="156"/>
      <c r="FEC21" s="156"/>
      <c r="FED21" s="156"/>
      <c r="FEE21" s="156"/>
      <c r="FEF21" s="156"/>
      <c r="FEG21" s="156"/>
      <c r="FEH21" s="156"/>
      <c r="FEI21" s="156"/>
      <c r="FEJ21" s="156"/>
      <c r="FEK21" s="156"/>
      <c r="FEL21" s="156"/>
      <c r="FEM21" s="156"/>
      <c r="FEN21" s="156"/>
      <c r="FEO21" s="156"/>
      <c r="FEP21" s="156"/>
      <c r="FEQ21" s="156"/>
      <c r="FER21" s="156"/>
      <c r="FES21" s="156"/>
      <c r="FET21" s="156"/>
      <c r="FEU21" s="156"/>
      <c r="FEV21" s="156"/>
      <c r="FEW21" s="156"/>
      <c r="FEX21" s="156"/>
      <c r="FEY21" s="156"/>
      <c r="FEZ21" s="156"/>
      <c r="FFA21" s="156"/>
      <c r="FFB21" s="156"/>
      <c r="FFC21" s="156"/>
      <c r="FFD21" s="156"/>
      <c r="FFE21" s="156"/>
      <c r="FFF21" s="156"/>
      <c r="FFG21" s="156"/>
      <c r="FFH21" s="156"/>
      <c r="FFI21" s="156"/>
      <c r="FFJ21" s="156"/>
      <c r="FFK21" s="156"/>
      <c r="FFL21" s="156"/>
      <c r="FFM21" s="156"/>
      <c r="FFN21" s="156"/>
      <c r="FFO21" s="156"/>
      <c r="FFP21" s="156"/>
      <c r="FFQ21" s="156"/>
      <c r="FFR21" s="156"/>
      <c r="FFS21" s="156"/>
      <c r="FFT21" s="156"/>
      <c r="FFU21" s="156"/>
      <c r="FFV21" s="156"/>
      <c r="FFW21" s="156"/>
      <c r="FFX21" s="156"/>
      <c r="FFY21" s="156"/>
      <c r="FFZ21" s="156"/>
      <c r="FGA21" s="156"/>
      <c r="FGB21" s="156"/>
      <c r="FGC21" s="156"/>
      <c r="FGD21" s="156"/>
      <c r="FGE21" s="156"/>
      <c r="FGF21" s="156"/>
      <c r="FGG21" s="156"/>
      <c r="FGH21" s="156"/>
      <c r="FGI21" s="156"/>
      <c r="FGJ21" s="156"/>
      <c r="FGK21" s="156"/>
      <c r="FGL21" s="156"/>
      <c r="FGM21" s="156"/>
      <c r="FGN21" s="156"/>
      <c r="FGO21" s="156"/>
      <c r="FGP21" s="156"/>
      <c r="FGQ21" s="156"/>
      <c r="FGR21" s="156"/>
      <c r="FGS21" s="156"/>
      <c r="FGT21" s="156"/>
      <c r="FGU21" s="156"/>
      <c r="FGV21" s="156"/>
      <c r="FGW21" s="156"/>
      <c r="FGX21" s="156"/>
      <c r="FGY21" s="156"/>
      <c r="FGZ21" s="156"/>
      <c r="FHA21" s="156"/>
      <c r="FHB21" s="156"/>
      <c r="FHC21" s="156"/>
      <c r="FHD21" s="156"/>
      <c r="FHE21" s="156"/>
      <c r="FHF21" s="156"/>
      <c r="FHG21" s="156"/>
      <c r="FHH21" s="156"/>
      <c r="FHI21" s="156"/>
      <c r="FHJ21" s="156"/>
      <c r="FHK21" s="156"/>
      <c r="FHL21" s="156"/>
      <c r="FHM21" s="156"/>
      <c r="FHN21" s="156"/>
      <c r="FHO21" s="156"/>
      <c r="FHP21" s="156"/>
      <c r="FHQ21" s="156"/>
      <c r="FHR21" s="156"/>
      <c r="FHS21" s="156"/>
      <c r="FHT21" s="156"/>
      <c r="FHU21" s="156"/>
      <c r="FHV21" s="156"/>
      <c r="FHW21" s="156"/>
      <c r="FHX21" s="156"/>
      <c r="FHY21" s="156"/>
      <c r="FHZ21" s="156"/>
      <c r="FIA21" s="156"/>
      <c r="FIB21" s="156"/>
      <c r="FIC21" s="156"/>
      <c r="FID21" s="156"/>
      <c r="FIE21" s="156"/>
      <c r="FIF21" s="156"/>
      <c r="FIG21" s="156"/>
      <c r="FIH21" s="156"/>
      <c r="FII21" s="156"/>
      <c r="FIJ21" s="156"/>
      <c r="FIK21" s="156"/>
      <c r="FIL21" s="156"/>
      <c r="FIM21" s="156"/>
      <c r="FIN21" s="156"/>
      <c r="FIO21" s="156"/>
      <c r="FIP21" s="156"/>
      <c r="FIQ21" s="156"/>
      <c r="FIR21" s="156"/>
      <c r="FIS21" s="156"/>
      <c r="FIT21" s="156"/>
      <c r="FIU21" s="156"/>
      <c r="FIV21" s="156"/>
      <c r="FIW21" s="156"/>
      <c r="FIX21" s="156"/>
      <c r="FIY21" s="156"/>
      <c r="FIZ21" s="156"/>
      <c r="FJA21" s="156"/>
      <c r="FJB21" s="156"/>
      <c r="FJC21" s="156"/>
      <c r="FJD21" s="156"/>
      <c r="FJE21" s="156"/>
      <c r="FJF21" s="156"/>
      <c r="FJG21" s="156"/>
      <c r="FJH21" s="156"/>
      <c r="FJI21" s="156"/>
      <c r="FJJ21" s="156"/>
      <c r="FJK21" s="156"/>
      <c r="FJL21" s="156"/>
      <c r="FJM21" s="156"/>
      <c r="FJN21" s="156"/>
      <c r="FJO21" s="156"/>
      <c r="FJP21" s="156"/>
      <c r="FJQ21" s="156"/>
      <c r="FJR21" s="156"/>
      <c r="FJS21" s="156"/>
      <c r="FJT21" s="156"/>
      <c r="FJU21" s="156"/>
      <c r="FJV21" s="156"/>
      <c r="FJW21" s="156"/>
      <c r="FJX21" s="156"/>
      <c r="FJY21" s="156"/>
      <c r="FJZ21" s="156"/>
      <c r="FKA21" s="156"/>
      <c r="FKB21" s="156"/>
      <c r="FKC21" s="156"/>
      <c r="FKD21" s="156"/>
      <c r="FKE21" s="156"/>
      <c r="FKF21" s="156"/>
      <c r="FKG21" s="156"/>
      <c r="FKH21" s="156"/>
      <c r="FKI21" s="156"/>
      <c r="FKJ21" s="156"/>
      <c r="FKK21" s="156"/>
      <c r="FKL21" s="156"/>
      <c r="FKM21" s="156"/>
      <c r="FKN21" s="156"/>
      <c r="FKO21" s="156"/>
      <c r="FKP21" s="156"/>
      <c r="FKQ21" s="156"/>
      <c r="FKR21" s="156"/>
      <c r="FKS21" s="156"/>
      <c r="FKT21" s="156"/>
      <c r="FKU21" s="156"/>
      <c r="FKV21" s="156"/>
      <c r="FKW21" s="156"/>
      <c r="FKX21" s="156"/>
      <c r="FKY21" s="156"/>
      <c r="FKZ21" s="156"/>
      <c r="FLA21" s="156"/>
      <c r="FLB21" s="156"/>
      <c r="FLC21" s="156"/>
      <c r="FLD21" s="156"/>
      <c r="FLE21" s="156"/>
      <c r="FLF21" s="156"/>
      <c r="FLG21" s="156"/>
      <c r="FLH21" s="156"/>
      <c r="FLI21" s="156"/>
      <c r="FLJ21" s="156"/>
      <c r="FLK21" s="156"/>
      <c r="FLL21" s="156"/>
      <c r="FLM21" s="156"/>
      <c r="FLN21" s="156"/>
      <c r="FLO21" s="156"/>
      <c r="FLP21" s="156"/>
      <c r="FLQ21" s="156"/>
      <c r="FLR21" s="156"/>
      <c r="FLS21" s="156"/>
      <c r="FLT21" s="156"/>
      <c r="FLU21" s="156"/>
      <c r="FLV21" s="156"/>
      <c r="FLW21" s="156"/>
      <c r="FLX21" s="156"/>
      <c r="FLY21" s="156"/>
      <c r="FLZ21" s="156"/>
      <c r="FMA21" s="156"/>
      <c r="FMB21" s="156"/>
      <c r="FMC21" s="156"/>
      <c r="FMD21" s="156"/>
      <c r="FME21" s="156"/>
      <c r="FMF21" s="156"/>
      <c r="FMG21" s="156"/>
      <c r="FMH21" s="156"/>
      <c r="FMI21" s="156"/>
      <c r="FMJ21" s="156"/>
      <c r="FMK21" s="156"/>
      <c r="FML21" s="156"/>
      <c r="FMM21" s="156"/>
      <c r="FMN21" s="156"/>
      <c r="FMO21" s="156"/>
      <c r="FMP21" s="156"/>
      <c r="FMQ21" s="156"/>
      <c r="FMR21" s="156"/>
      <c r="FMS21" s="156"/>
      <c r="FMT21" s="156"/>
      <c r="FMU21" s="156"/>
      <c r="FMV21" s="156"/>
      <c r="FMW21" s="156"/>
      <c r="FMX21" s="156"/>
      <c r="FMY21" s="156"/>
      <c r="FMZ21" s="156"/>
      <c r="FNA21" s="156"/>
      <c r="FNB21" s="156"/>
      <c r="FNC21" s="156"/>
      <c r="FND21" s="156"/>
      <c r="FNE21" s="156"/>
      <c r="FNF21" s="156"/>
      <c r="FNG21" s="156"/>
      <c r="FNH21" s="156"/>
      <c r="FNI21" s="156"/>
      <c r="FNJ21" s="156"/>
      <c r="FNK21" s="156"/>
      <c r="FNL21" s="156"/>
      <c r="FNM21" s="156"/>
      <c r="FNN21" s="156"/>
      <c r="FNO21" s="156"/>
      <c r="FNP21" s="156"/>
      <c r="FNQ21" s="156"/>
      <c r="FNR21" s="156"/>
      <c r="FNS21" s="156"/>
      <c r="FNT21" s="156"/>
      <c r="FNU21" s="156"/>
      <c r="FNV21" s="156"/>
      <c r="FNW21" s="156"/>
      <c r="FNX21" s="156"/>
      <c r="FNY21" s="156"/>
      <c r="FNZ21" s="156"/>
      <c r="FOA21" s="156"/>
      <c r="FOB21" s="156"/>
      <c r="FOC21" s="156"/>
      <c r="FOD21" s="156"/>
      <c r="FOE21" s="156"/>
      <c r="FOF21" s="156"/>
      <c r="FOG21" s="156"/>
      <c r="FOH21" s="156"/>
      <c r="FOI21" s="156"/>
      <c r="FOJ21" s="156"/>
      <c r="FOK21" s="156"/>
      <c r="FOL21" s="156"/>
      <c r="FOM21" s="156"/>
      <c r="FON21" s="156"/>
      <c r="FOO21" s="156"/>
      <c r="FOP21" s="156"/>
      <c r="FOQ21" s="156"/>
      <c r="FOR21" s="156"/>
      <c r="FOS21" s="156"/>
      <c r="FOT21" s="156"/>
      <c r="FOU21" s="156"/>
      <c r="FOV21" s="156"/>
      <c r="FOW21" s="156"/>
      <c r="FOX21" s="156"/>
      <c r="FOY21" s="156"/>
      <c r="FOZ21" s="156"/>
      <c r="FPA21" s="156"/>
      <c r="FPB21" s="156"/>
      <c r="FPC21" s="156"/>
      <c r="FPD21" s="156"/>
      <c r="FPE21" s="156"/>
      <c r="FPF21" s="156"/>
      <c r="FPG21" s="156"/>
      <c r="FPH21" s="156"/>
      <c r="FPI21" s="156"/>
      <c r="FPJ21" s="156"/>
      <c r="FPK21" s="156"/>
      <c r="FPL21" s="156"/>
      <c r="FPM21" s="156"/>
      <c r="FPN21" s="156"/>
      <c r="FPO21" s="156"/>
      <c r="FPP21" s="156"/>
      <c r="FPQ21" s="156"/>
      <c r="FPR21" s="156"/>
      <c r="FPS21" s="156"/>
      <c r="FPT21" s="156"/>
      <c r="FPU21" s="156"/>
      <c r="FPV21" s="156"/>
      <c r="FPW21" s="156"/>
      <c r="FPX21" s="156"/>
      <c r="FPY21" s="156"/>
      <c r="FPZ21" s="156"/>
      <c r="FQA21" s="156"/>
      <c r="FQB21" s="156"/>
      <c r="FQC21" s="156"/>
      <c r="FQD21" s="156"/>
      <c r="FQE21" s="156"/>
      <c r="FQF21" s="156"/>
      <c r="FQG21" s="156"/>
      <c r="FQH21" s="156"/>
      <c r="FQI21" s="156"/>
      <c r="FQJ21" s="156"/>
      <c r="FQK21" s="156"/>
      <c r="FQL21" s="156"/>
      <c r="FQM21" s="156"/>
      <c r="FQN21" s="156"/>
      <c r="FQO21" s="156"/>
      <c r="FQP21" s="156"/>
      <c r="FQQ21" s="156"/>
      <c r="FQR21" s="156"/>
      <c r="FQS21" s="156"/>
      <c r="FQT21" s="156"/>
      <c r="FQU21" s="156"/>
      <c r="FQV21" s="156"/>
      <c r="FQW21" s="156"/>
      <c r="FQX21" s="156"/>
      <c r="FQY21" s="156"/>
      <c r="FQZ21" s="156"/>
      <c r="FRA21" s="156"/>
      <c r="FRB21" s="156"/>
      <c r="FRC21" s="156"/>
      <c r="FRD21" s="156"/>
      <c r="FRE21" s="156"/>
      <c r="FRF21" s="156"/>
      <c r="FRG21" s="156"/>
      <c r="FRH21" s="156"/>
      <c r="FRI21" s="156"/>
      <c r="FRJ21" s="156"/>
      <c r="FRK21" s="156"/>
      <c r="FRL21" s="156"/>
      <c r="FRM21" s="156"/>
      <c r="FRN21" s="156"/>
      <c r="FRO21" s="156"/>
      <c r="FRP21" s="156"/>
      <c r="FRQ21" s="156"/>
      <c r="FRR21" s="156"/>
      <c r="FRS21" s="156"/>
      <c r="FRT21" s="156"/>
      <c r="FRU21" s="156"/>
      <c r="FRV21" s="156"/>
      <c r="FRW21" s="156"/>
      <c r="FRX21" s="156"/>
      <c r="FRY21" s="156"/>
      <c r="FRZ21" s="156"/>
      <c r="FSA21" s="156"/>
      <c r="FSB21" s="156"/>
      <c r="FSC21" s="156"/>
      <c r="FSD21" s="156"/>
      <c r="FSE21" s="156"/>
      <c r="FSF21" s="156"/>
      <c r="FSG21" s="156"/>
      <c r="FSH21" s="156"/>
      <c r="FSI21" s="156"/>
      <c r="FSJ21" s="156"/>
      <c r="FSK21" s="156"/>
      <c r="FSL21" s="156"/>
      <c r="FSM21" s="156"/>
      <c r="FSN21" s="156"/>
      <c r="FSO21" s="156"/>
      <c r="FSP21" s="156"/>
      <c r="FSQ21" s="156"/>
      <c r="FSR21" s="156"/>
      <c r="FSS21" s="156"/>
      <c r="FST21" s="156"/>
      <c r="FSU21" s="156"/>
      <c r="FSV21" s="156"/>
      <c r="FSW21" s="156"/>
      <c r="FSX21" s="156"/>
      <c r="FSY21" s="156"/>
      <c r="FSZ21" s="156"/>
      <c r="FTA21" s="156"/>
      <c r="FTB21" s="156"/>
      <c r="FTC21" s="156"/>
      <c r="FTD21" s="156"/>
      <c r="FTE21" s="156"/>
      <c r="FTF21" s="156"/>
      <c r="FTG21" s="156"/>
      <c r="FTH21" s="156"/>
      <c r="FTI21" s="156"/>
      <c r="FTJ21" s="156"/>
      <c r="FTK21" s="156"/>
      <c r="FTL21" s="156"/>
      <c r="FTM21" s="156"/>
      <c r="FTN21" s="156"/>
      <c r="FTO21" s="156"/>
      <c r="FTP21" s="156"/>
      <c r="FTQ21" s="156"/>
      <c r="FTR21" s="156"/>
      <c r="FTS21" s="156"/>
      <c r="FTT21" s="156"/>
      <c r="FTU21" s="156"/>
      <c r="FTV21" s="156"/>
      <c r="FTW21" s="156"/>
      <c r="FTX21" s="156"/>
      <c r="FTY21" s="156"/>
      <c r="FTZ21" s="156"/>
      <c r="FUA21" s="156"/>
      <c r="FUB21" s="156"/>
      <c r="FUC21" s="156"/>
      <c r="FUD21" s="156"/>
      <c r="FUE21" s="156"/>
      <c r="FUF21" s="156"/>
      <c r="FUG21" s="156"/>
      <c r="FUH21" s="156"/>
      <c r="FUI21" s="156"/>
      <c r="FUJ21" s="156"/>
      <c r="FUK21" s="156"/>
      <c r="FUL21" s="156"/>
      <c r="FUM21" s="156"/>
      <c r="FUN21" s="156"/>
      <c r="FUO21" s="156"/>
      <c r="FUP21" s="156"/>
      <c r="FUQ21" s="156"/>
      <c r="FUR21" s="156"/>
      <c r="FUS21" s="156"/>
      <c r="FUT21" s="156"/>
      <c r="FUU21" s="156"/>
      <c r="FUV21" s="156"/>
      <c r="FUW21" s="156"/>
      <c r="FUX21" s="156"/>
      <c r="FUY21" s="156"/>
      <c r="FUZ21" s="156"/>
      <c r="FVA21" s="156"/>
      <c r="FVB21" s="156"/>
      <c r="FVC21" s="156"/>
      <c r="FVD21" s="156"/>
      <c r="FVE21" s="156"/>
      <c r="FVF21" s="156"/>
      <c r="FVG21" s="156"/>
      <c r="FVH21" s="156"/>
      <c r="FVI21" s="156"/>
      <c r="FVJ21" s="156"/>
      <c r="FVK21" s="156"/>
      <c r="FVL21" s="156"/>
      <c r="FVM21" s="156"/>
      <c r="FVN21" s="156"/>
      <c r="FVO21" s="156"/>
      <c r="FVP21" s="156"/>
      <c r="FVQ21" s="156"/>
      <c r="FVR21" s="156"/>
      <c r="FVS21" s="156"/>
      <c r="FVT21" s="156"/>
      <c r="FVU21" s="156"/>
      <c r="FVV21" s="156"/>
      <c r="FVW21" s="156"/>
      <c r="FVX21" s="156"/>
      <c r="FVY21" s="156"/>
      <c r="FVZ21" s="156"/>
      <c r="FWA21" s="156"/>
      <c r="FWB21" s="156"/>
      <c r="FWC21" s="156"/>
      <c r="FWD21" s="156"/>
      <c r="FWE21" s="156"/>
      <c r="FWF21" s="156"/>
      <c r="FWG21" s="156"/>
      <c r="FWH21" s="156"/>
      <c r="FWI21" s="156"/>
      <c r="FWJ21" s="156"/>
      <c r="FWK21" s="156"/>
      <c r="FWL21" s="156"/>
      <c r="FWM21" s="156"/>
      <c r="FWN21" s="156"/>
      <c r="FWO21" s="156"/>
      <c r="FWP21" s="156"/>
      <c r="FWQ21" s="156"/>
      <c r="FWR21" s="156"/>
      <c r="FWS21" s="156"/>
      <c r="FWT21" s="156"/>
      <c r="FWU21" s="156"/>
      <c r="FWV21" s="156"/>
      <c r="FWW21" s="156"/>
      <c r="FWX21" s="156"/>
      <c r="FWY21" s="156"/>
      <c r="FWZ21" s="156"/>
      <c r="FXA21" s="156"/>
      <c r="FXB21" s="156"/>
      <c r="FXC21" s="156"/>
      <c r="FXD21" s="156"/>
      <c r="FXE21" s="156"/>
      <c r="FXF21" s="156"/>
      <c r="FXG21" s="156"/>
      <c r="FXH21" s="156"/>
      <c r="FXI21" s="156"/>
      <c r="FXJ21" s="156"/>
      <c r="FXK21" s="156"/>
      <c r="FXL21" s="156"/>
      <c r="FXM21" s="156"/>
      <c r="FXN21" s="156"/>
      <c r="FXO21" s="156"/>
      <c r="FXP21" s="156"/>
      <c r="FXQ21" s="156"/>
      <c r="FXR21" s="156"/>
      <c r="FXS21" s="156"/>
      <c r="FXT21" s="156"/>
      <c r="FXU21" s="156"/>
      <c r="FXV21" s="156"/>
      <c r="FXW21" s="156"/>
      <c r="FXX21" s="156"/>
      <c r="FXY21" s="156"/>
      <c r="FXZ21" s="156"/>
      <c r="FYA21" s="156"/>
      <c r="FYB21" s="156"/>
      <c r="FYC21" s="156"/>
      <c r="FYD21" s="156"/>
      <c r="FYE21" s="156"/>
      <c r="FYF21" s="156"/>
      <c r="FYG21" s="156"/>
      <c r="FYH21" s="156"/>
      <c r="FYI21" s="156"/>
      <c r="FYJ21" s="156"/>
      <c r="FYK21" s="156"/>
      <c r="FYL21" s="156"/>
      <c r="FYM21" s="156"/>
      <c r="FYN21" s="156"/>
      <c r="FYO21" s="156"/>
      <c r="FYP21" s="156"/>
      <c r="FYQ21" s="156"/>
      <c r="FYR21" s="156"/>
      <c r="FYS21" s="156"/>
      <c r="FYT21" s="156"/>
      <c r="FYU21" s="156"/>
      <c r="FYV21" s="156"/>
      <c r="FYW21" s="156"/>
      <c r="FYX21" s="156"/>
      <c r="FYY21" s="156"/>
      <c r="FYZ21" s="156"/>
      <c r="FZA21" s="156"/>
      <c r="FZB21" s="156"/>
      <c r="FZC21" s="156"/>
      <c r="FZD21" s="156"/>
      <c r="FZE21" s="156"/>
      <c r="FZF21" s="156"/>
      <c r="FZG21" s="156"/>
      <c r="FZH21" s="156"/>
      <c r="FZI21" s="156"/>
      <c r="FZJ21" s="156"/>
      <c r="FZK21" s="156"/>
      <c r="FZL21" s="156"/>
      <c r="FZM21" s="156"/>
      <c r="FZN21" s="156"/>
      <c r="FZO21" s="156"/>
      <c r="FZP21" s="156"/>
      <c r="FZQ21" s="156"/>
      <c r="FZR21" s="156"/>
      <c r="FZS21" s="156"/>
      <c r="FZT21" s="156"/>
      <c r="FZU21" s="156"/>
      <c r="FZV21" s="156"/>
      <c r="FZW21" s="156"/>
      <c r="FZX21" s="156"/>
      <c r="FZY21" s="156"/>
      <c r="FZZ21" s="156"/>
      <c r="GAA21" s="156"/>
      <c r="GAB21" s="156"/>
      <c r="GAC21" s="156"/>
      <c r="GAD21" s="156"/>
      <c r="GAE21" s="156"/>
      <c r="GAF21" s="156"/>
      <c r="GAG21" s="156"/>
      <c r="GAH21" s="156"/>
      <c r="GAI21" s="156"/>
      <c r="GAJ21" s="156"/>
      <c r="GAK21" s="156"/>
      <c r="GAL21" s="156"/>
      <c r="GAM21" s="156"/>
      <c r="GAN21" s="156"/>
      <c r="GAO21" s="156"/>
      <c r="GAP21" s="156"/>
      <c r="GAQ21" s="156"/>
      <c r="GAR21" s="156"/>
      <c r="GAS21" s="156"/>
      <c r="GAT21" s="156"/>
      <c r="GAU21" s="156"/>
      <c r="GAV21" s="156"/>
      <c r="GAW21" s="156"/>
      <c r="GAX21" s="156"/>
      <c r="GAY21" s="156"/>
      <c r="GAZ21" s="156"/>
      <c r="GBA21" s="156"/>
      <c r="GBB21" s="156"/>
      <c r="GBC21" s="156"/>
      <c r="GBD21" s="156"/>
      <c r="GBE21" s="156"/>
      <c r="GBF21" s="156"/>
      <c r="GBG21" s="156"/>
      <c r="GBH21" s="156"/>
      <c r="GBI21" s="156"/>
      <c r="GBJ21" s="156"/>
      <c r="GBK21" s="156"/>
      <c r="GBL21" s="156"/>
      <c r="GBM21" s="156"/>
      <c r="GBN21" s="156"/>
      <c r="GBO21" s="156"/>
      <c r="GBP21" s="156"/>
      <c r="GBQ21" s="156"/>
      <c r="GBR21" s="156"/>
      <c r="GBS21" s="156"/>
      <c r="GBT21" s="156"/>
      <c r="GBU21" s="156"/>
      <c r="GBV21" s="156"/>
      <c r="GBW21" s="156"/>
      <c r="GBX21" s="156"/>
      <c r="GBY21" s="156"/>
      <c r="GBZ21" s="156"/>
      <c r="GCA21" s="156"/>
      <c r="GCB21" s="156"/>
      <c r="GCC21" s="156"/>
      <c r="GCD21" s="156"/>
      <c r="GCE21" s="156"/>
      <c r="GCF21" s="156"/>
      <c r="GCG21" s="156"/>
      <c r="GCH21" s="156"/>
      <c r="GCI21" s="156"/>
      <c r="GCJ21" s="156"/>
      <c r="GCK21" s="156"/>
      <c r="GCL21" s="156"/>
      <c r="GCM21" s="156"/>
      <c r="GCN21" s="156"/>
      <c r="GCO21" s="156"/>
      <c r="GCP21" s="156"/>
      <c r="GCQ21" s="156"/>
      <c r="GCR21" s="156"/>
      <c r="GCS21" s="156"/>
      <c r="GCT21" s="156"/>
      <c r="GCU21" s="156"/>
      <c r="GCV21" s="156"/>
      <c r="GCW21" s="156"/>
      <c r="GCX21" s="156"/>
      <c r="GCY21" s="156"/>
      <c r="GCZ21" s="156"/>
      <c r="GDA21" s="156"/>
      <c r="GDB21" s="156"/>
      <c r="GDC21" s="156"/>
      <c r="GDD21" s="156"/>
      <c r="GDE21" s="156"/>
      <c r="GDF21" s="156"/>
      <c r="GDG21" s="156"/>
      <c r="GDH21" s="156"/>
      <c r="GDI21" s="156"/>
      <c r="GDJ21" s="156"/>
      <c r="GDK21" s="156"/>
      <c r="GDL21" s="156"/>
      <c r="GDM21" s="156"/>
      <c r="GDN21" s="156"/>
      <c r="GDO21" s="156"/>
      <c r="GDP21" s="156"/>
      <c r="GDQ21" s="156"/>
      <c r="GDR21" s="156"/>
      <c r="GDS21" s="156"/>
      <c r="GDT21" s="156"/>
      <c r="GDU21" s="156"/>
      <c r="GDV21" s="156"/>
      <c r="GDW21" s="156"/>
      <c r="GDX21" s="156"/>
      <c r="GDY21" s="156"/>
      <c r="GDZ21" s="156"/>
      <c r="GEA21" s="156"/>
      <c r="GEB21" s="156"/>
      <c r="GEC21" s="156"/>
      <c r="GED21" s="156"/>
      <c r="GEE21" s="156"/>
      <c r="GEF21" s="156"/>
      <c r="GEG21" s="156"/>
      <c r="GEH21" s="156"/>
      <c r="GEI21" s="156"/>
      <c r="GEJ21" s="156"/>
      <c r="GEK21" s="156"/>
      <c r="GEL21" s="156"/>
      <c r="GEM21" s="156"/>
      <c r="GEN21" s="156"/>
      <c r="GEO21" s="156"/>
      <c r="GEP21" s="156"/>
      <c r="GEQ21" s="156"/>
      <c r="GER21" s="156"/>
      <c r="GES21" s="156"/>
      <c r="GET21" s="156"/>
      <c r="GEU21" s="156"/>
      <c r="GEV21" s="156"/>
      <c r="GEW21" s="156"/>
      <c r="GEX21" s="156"/>
      <c r="GEY21" s="156"/>
      <c r="GEZ21" s="156"/>
      <c r="GFA21" s="156"/>
      <c r="GFB21" s="156"/>
      <c r="GFC21" s="156"/>
      <c r="GFD21" s="156"/>
      <c r="GFE21" s="156"/>
      <c r="GFF21" s="156"/>
      <c r="GFG21" s="156"/>
      <c r="GFH21" s="156"/>
      <c r="GFI21" s="156"/>
      <c r="GFJ21" s="156"/>
      <c r="GFK21" s="156"/>
      <c r="GFL21" s="156"/>
      <c r="GFM21" s="156"/>
      <c r="GFN21" s="156"/>
      <c r="GFO21" s="156"/>
      <c r="GFP21" s="156"/>
      <c r="GFQ21" s="156"/>
      <c r="GFR21" s="156"/>
      <c r="GFS21" s="156"/>
      <c r="GFT21" s="156"/>
      <c r="GFU21" s="156"/>
      <c r="GFV21" s="156"/>
      <c r="GFW21" s="156"/>
      <c r="GFX21" s="156"/>
      <c r="GFY21" s="156"/>
      <c r="GFZ21" s="156"/>
      <c r="GGA21" s="156"/>
      <c r="GGB21" s="156"/>
      <c r="GGC21" s="156"/>
      <c r="GGD21" s="156"/>
      <c r="GGE21" s="156"/>
      <c r="GGF21" s="156"/>
      <c r="GGG21" s="156"/>
      <c r="GGH21" s="156"/>
      <c r="GGI21" s="156"/>
      <c r="GGJ21" s="156"/>
      <c r="GGK21" s="156"/>
      <c r="GGL21" s="156"/>
      <c r="GGM21" s="156"/>
      <c r="GGN21" s="156"/>
      <c r="GGO21" s="156"/>
      <c r="GGP21" s="156"/>
      <c r="GGQ21" s="156"/>
      <c r="GGR21" s="156"/>
      <c r="GGS21" s="156"/>
      <c r="GGT21" s="156"/>
      <c r="GGU21" s="156"/>
      <c r="GGV21" s="156"/>
      <c r="GGW21" s="156"/>
      <c r="GGX21" s="156"/>
      <c r="GGY21" s="156"/>
      <c r="GGZ21" s="156"/>
      <c r="GHA21" s="156"/>
      <c r="GHB21" s="156"/>
      <c r="GHC21" s="156"/>
      <c r="GHD21" s="156"/>
      <c r="GHE21" s="156"/>
      <c r="GHF21" s="156"/>
      <c r="GHG21" s="156"/>
      <c r="GHH21" s="156"/>
      <c r="GHI21" s="156"/>
      <c r="GHJ21" s="156"/>
      <c r="GHK21" s="156"/>
      <c r="GHL21" s="156"/>
      <c r="GHM21" s="156"/>
      <c r="GHN21" s="156"/>
      <c r="GHO21" s="156"/>
      <c r="GHP21" s="156"/>
      <c r="GHQ21" s="156"/>
      <c r="GHR21" s="156"/>
      <c r="GHS21" s="156"/>
      <c r="GHT21" s="156"/>
      <c r="GHU21" s="156"/>
      <c r="GHV21" s="156"/>
      <c r="GHW21" s="156"/>
      <c r="GHX21" s="156"/>
      <c r="GHY21" s="156"/>
      <c r="GHZ21" s="156"/>
      <c r="GIA21" s="156"/>
      <c r="GIB21" s="156"/>
      <c r="GIC21" s="156"/>
      <c r="GID21" s="156"/>
      <c r="GIE21" s="156"/>
      <c r="GIF21" s="156"/>
      <c r="GIG21" s="156"/>
      <c r="GIH21" s="156"/>
      <c r="GII21" s="156"/>
      <c r="GIJ21" s="156"/>
      <c r="GIK21" s="156"/>
      <c r="GIL21" s="156"/>
      <c r="GIM21" s="156"/>
      <c r="GIN21" s="156"/>
      <c r="GIO21" s="156"/>
      <c r="GIP21" s="156"/>
      <c r="GIQ21" s="156"/>
      <c r="GIR21" s="156"/>
      <c r="GIS21" s="156"/>
      <c r="GIT21" s="156"/>
      <c r="GIU21" s="156"/>
      <c r="GIV21" s="156"/>
      <c r="GIW21" s="156"/>
      <c r="GIX21" s="156"/>
      <c r="GIY21" s="156"/>
      <c r="GIZ21" s="156"/>
      <c r="GJA21" s="156"/>
      <c r="GJB21" s="156"/>
      <c r="GJC21" s="156"/>
      <c r="GJD21" s="156"/>
      <c r="GJE21" s="156"/>
      <c r="GJF21" s="156"/>
      <c r="GJG21" s="156"/>
      <c r="GJH21" s="156"/>
      <c r="GJI21" s="156"/>
      <c r="GJJ21" s="156"/>
      <c r="GJK21" s="156"/>
      <c r="GJL21" s="156"/>
      <c r="GJM21" s="156"/>
      <c r="GJN21" s="156"/>
      <c r="GJO21" s="156"/>
      <c r="GJP21" s="156"/>
      <c r="GJQ21" s="156"/>
      <c r="GJR21" s="156"/>
      <c r="GJS21" s="156"/>
      <c r="GJT21" s="156"/>
      <c r="GJU21" s="156"/>
      <c r="GJV21" s="156"/>
      <c r="GJW21" s="156"/>
      <c r="GJX21" s="156"/>
      <c r="GJY21" s="156"/>
      <c r="GJZ21" s="156"/>
      <c r="GKA21" s="156"/>
      <c r="GKB21" s="156"/>
      <c r="GKC21" s="156"/>
      <c r="GKD21" s="156"/>
      <c r="GKE21" s="156"/>
      <c r="GKF21" s="156"/>
      <c r="GKG21" s="156"/>
      <c r="GKH21" s="156"/>
      <c r="GKI21" s="156"/>
      <c r="GKJ21" s="156"/>
      <c r="GKK21" s="156"/>
      <c r="GKL21" s="156"/>
      <c r="GKM21" s="156"/>
      <c r="GKN21" s="156"/>
      <c r="GKO21" s="156"/>
      <c r="GKP21" s="156"/>
      <c r="GKQ21" s="156"/>
      <c r="GKR21" s="156"/>
      <c r="GKS21" s="156"/>
      <c r="GKT21" s="156"/>
      <c r="GKU21" s="156"/>
      <c r="GKV21" s="156"/>
      <c r="GKW21" s="156"/>
      <c r="GKX21" s="156"/>
      <c r="GKY21" s="156"/>
      <c r="GKZ21" s="156"/>
      <c r="GLA21" s="156"/>
      <c r="GLB21" s="156"/>
      <c r="GLC21" s="156"/>
      <c r="GLD21" s="156"/>
      <c r="GLE21" s="156"/>
      <c r="GLF21" s="156"/>
      <c r="GLG21" s="156"/>
      <c r="GLH21" s="156"/>
      <c r="GLI21" s="156"/>
      <c r="GLJ21" s="156"/>
      <c r="GLK21" s="156"/>
      <c r="GLL21" s="156"/>
      <c r="GLM21" s="156"/>
      <c r="GLN21" s="156"/>
      <c r="GLO21" s="156"/>
      <c r="GLP21" s="156"/>
      <c r="GLQ21" s="156"/>
      <c r="GLR21" s="156"/>
      <c r="GLS21" s="156"/>
      <c r="GLT21" s="156"/>
      <c r="GLU21" s="156"/>
      <c r="GLV21" s="156"/>
      <c r="GLW21" s="156"/>
      <c r="GLX21" s="156"/>
      <c r="GLY21" s="156"/>
      <c r="GLZ21" s="156"/>
      <c r="GMA21" s="156"/>
      <c r="GMB21" s="156"/>
      <c r="GMC21" s="156"/>
      <c r="GMD21" s="156"/>
      <c r="GME21" s="156"/>
      <c r="GMF21" s="156"/>
      <c r="GMG21" s="156"/>
      <c r="GMH21" s="156"/>
      <c r="GMI21" s="156"/>
      <c r="GMJ21" s="156"/>
      <c r="GMK21" s="156"/>
      <c r="GML21" s="156"/>
      <c r="GMM21" s="156"/>
      <c r="GMN21" s="156"/>
      <c r="GMO21" s="156"/>
      <c r="GMP21" s="156"/>
      <c r="GMQ21" s="156"/>
      <c r="GMR21" s="156"/>
      <c r="GMS21" s="156"/>
      <c r="GMT21" s="156"/>
      <c r="GMU21" s="156"/>
      <c r="GMV21" s="156"/>
      <c r="GMW21" s="156"/>
      <c r="GMX21" s="156"/>
      <c r="GMY21" s="156"/>
      <c r="GMZ21" s="156"/>
      <c r="GNA21" s="156"/>
      <c r="GNB21" s="156"/>
      <c r="GNC21" s="156"/>
      <c r="GND21" s="156"/>
      <c r="GNE21" s="156"/>
      <c r="GNF21" s="156"/>
      <c r="GNG21" s="156"/>
      <c r="GNH21" s="156"/>
      <c r="GNI21" s="156"/>
      <c r="GNJ21" s="156"/>
      <c r="GNK21" s="156"/>
      <c r="GNL21" s="156"/>
      <c r="GNM21" s="156"/>
      <c r="GNN21" s="156"/>
      <c r="GNO21" s="156"/>
      <c r="GNP21" s="156"/>
      <c r="GNQ21" s="156"/>
      <c r="GNR21" s="156"/>
      <c r="GNS21" s="156"/>
      <c r="GNT21" s="156"/>
      <c r="GNU21" s="156"/>
      <c r="GNV21" s="156"/>
      <c r="GNW21" s="156"/>
      <c r="GNX21" s="156"/>
      <c r="GNY21" s="156"/>
      <c r="GNZ21" s="156"/>
      <c r="GOA21" s="156"/>
      <c r="GOB21" s="156"/>
      <c r="GOC21" s="156"/>
      <c r="GOD21" s="156"/>
      <c r="GOE21" s="156"/>
      <c r="GOF21" s="156"/>
      <c r="GOG21" s="156"/>
      <c r="GOH21" s="156"/>
      <c r="GOI21" s="156"/>
      <c r="GOJ21" s="156"/>
      <c r="GOK21" s="156"/>
      <c r="GOL21" s="156"/>
      <c r="GOM21" s="156"/>
      <c r="GON21" s="156"/>
      <c r="GOO21" s="156"/>
      <c r="GOP21" s="156"/>
      <c r="GOQ21" s="156"/>
      <c r="GOR21" s="156"/>
      <c r="GOS21" s="156"/>
      <c r="GOT21" s="156"/>
      <c r="GOU21" s="156"/>
      <c r="GOV21" s="156"/>
      <c r="GOW21" s="156"/>
      <c r="GOX21" s="156"/>
      <c r="GOY21" s="156"/>
      <c r="GOZ21" s="156"/>
      <c r="GPA21" s="156"/>
      <c r="GPB21" s="156"/>
      <c r="GPC21" s="156"/>
      <c r="GPD21" s="156"/>
      <c r="GPE21" s="156"/>
      <c r="GPF21" s="156"/>
      <c r="GPG21" s="156"/>
      <c r="GPH21" s="156"/>
      <c r="GPI21" s="156"/>
      <c r="GPJ21" s="156"/>
      <c r="GPK21" s="156"/>
      <c r="GPL21" s="156"/>
      <c r="GPM21" s="156"/>
      <c r="GPN21" s="156"/>
      <c r="GPO21" s="156"/>
      <c r="GPP21" s="156"/>
      <c r="GPQ21" s="156"/>
      <c r="GPR21" s="156"/>
      <c r="GPS21" s="156"/>
      <c r="GPT21" s="156"/>
      <c r="GPU21" s="156"/>
      <c r="GPV21" s="156"/>
      <c r="GPW21" s="156"/>
      <c r="GPX21" s="156"/>
      <c r="GPY21" s="156"/>
      <c r="GPZ21" s="156"/>
      <c r="GQA21" s="156"/>
      <c r="GQB21" s="156"/>
      <c r="GQC21" s="156"/>
      <c r="GQD21" s="156"/>
      <c r="GQE21" s="156"/>
      <c r="GQF21" s="156"/>
      <c r="GQG21" s="156"/>
      <c r="GQH21" s="156"/>
      <c r="GQI21" s="156"/>
      <c r="GQJ21" s="156"/>
      <c r="GQK21" s="156"/>
      <c r="GQL21" s="156"/>
      <c r="GQM21" s="156"/>
      <c r="GQN21" s="156"/>
      <c r="GQO21" s="156"/>
      <c r="GQP21" s="156"/>
      <c r="GQQ21" s="156"/>
      <c r="GQR21" s="156"/>
      <c r="GQS21" s="156"/>
      <c r="GQT21" s="156"/>
      <c r="GQU21" s="156"/>
      <c r="GQV21" s="156"/>
      <c r="GQW21" s="156"/>
      <c r="GQX21" s="156"/>
      <c r="GQY21" s="156"/>
      <c r="GQZ21" s="156"/>
      <c r="GRA21" s="156"/>
      <c r="GRB21" s="156"/>
      <c r="GRC21" s="156"/>
      <c r="GRD21" s="156"/>
      <c r="GRE21" s="156"/>
      <c r="GRF21" s="156"/>
      <c r="GRG21" s="156"/>
      <c r="GRH21" s="156"/>
      <c r="GRI21" s="156"/>
      <c r="GRJ21" s="156"/>
      <c r="GRK21" s="156"/>
      <c r="GRL21" s="156"/>
      <c r="GRM21" s="156"/>
      <c r="GRN21" s="156"/>
      <c r="GRO21" s="156"/>
      <c r="GRP21" s="156"/>
      <c r="GRQ21" s="156"/>
      <c r="GRR21" s="156"/>
      <c r="GRS21" s="156"/>
      <c r="GRT21" s="156"/>
      <c r="GRU21" s="156"/>
      <c r="GRV21" s="156"/>
      <c r="GRW21" s="156"/>
      <c r="GRX21" s="156"/>
      <c r="GRY21" s="156"/>
      <c r="GRZ21" s="156"/>
      <c r="GSA21" s="156"/>
      <c r="GSB21" s="156"/>
      <c r="GSC21" s="156"/>
      <c r="GSD21" s="156"/>
      <c r="GSE21" s="156"/>
      <c r="GSF21" s="156"/>
      <c r="GSG21" s="156"/>
      <c r="GSH21" s="156"/>
      <c r="GSI21" s="156"/>
      <c r="GSJ21" s="156"/>
      <c r="GSK21" s="156"/>
      <c r="GSL21" s="156"/>
      <c r="GSM21" s="156"/>
      <c r="GSN21" s="156"/>
      <c r="GSO21" s="156"/>
      <c r="GSP21" s="156"/>
      <c r="GSQ21" s="156"/>
      <c r="GSR21" s="156"/>
      <c r="GSS21" s="156"/>
      <c r="GST21" s="156"/>
      <c r="GSU21" s="156"/>
      <c r="GSV21" s="156"/>
      <c r="GSW21" s="156"/>
      <c r="GSX21" s="156"/>
      <c r="GSY21" s="156"/>
      <c r="GSZ21" s="156"/>
      <c r="GTA21" s="156"/>
      <c r="GTB21" s="156"/>
      <c r="GTC21" s="156"/>
      <c r="GTD21" s="156"/>
      <c r="GTE21" s="156"/>
      <c r="GTF21" s="156"/>
      <c r="GTG21" s="156"/>
      <c r="GTH21" s="156"/>
      <c r="GTI21" s="156"/>
      <c r="GTJ21" s="156"/>
      <c r="GTK21" s="156"/>
      <c r="GTL21" s="156"/>
      <c r="GTM21" s="156"/>
      <c r="GTN21" s="156"/>
      <c r="GTO21" s="156"/>
      <c r="GTP21" s="156"/>
      <c r="GTQ21" s="156"/>
      <c r="GTR21" s="156"/>
      <c r="GTS21" s="156"/>
      <c r="GTT21" s="156"/>
      <c r="GTU21" s="156"/>
      <c r="GTV21" s="156"/>
      <c r="GTW21" s="156"/>
      <c r="GTX21" s="156"/>
      <c r="GTY21" s="156"/>
      <c r="GTZ21" s="156"/>
      <c r="GUA21" s="156"/>
      <c r="GUB21" s="156"/>
      <c r="GUC21" s="156"/>
      <c r="GUD21" s="156"/>
      <c r="GUE21" s="156"/>
      <c r="GUF21" s="156"/>
      <c r="GUG21" s="156"/>
      <c r="GUH21" s="156"/>
      <c r="GUI21" s="156"/>
      <c r="GUJ21" s="156"/>
      <c r="GUK21" s="156"/>
      <c r="GUL21" s="156"/>
      <c r="GUM21" s="156"/>
      <c r="GUN21" s="156"/>
      <c r="GUO21" s="156"/>
      <c r="GUP21" s="156"/>
      <c r="GUQ21" s="156"/>
      <c r="GUR21" s="156"/>
      <c r="GUS21" s="156"/>
      <c r="GUT21" s="156"/>
      <c r="GUU21" s="156"/>
      <c r="GUV21" s="156"/>
      <c r="GUW21" s="156"/>
      <c r="GUX21" s="156"/>
      <c r="GUY21" s="156"/>
      <c r="GUZ21" s="156"/>
      <c r="GVA21" s="156"/>
      <c r="GVB21" s="156"/>
      <c r="GVC21" s="156"/>
      <c r="GVD21" s="156"/>
      <c r="GVE21" s="156"/>
      <c r="GVF21" s="156"/>
      <c r="GVG21" s="156"/>
      <c r="GVH21" s="156"/>
      <c r="GVI21" s="156"/>
      <c r="GVJ21" s="156"/>
      <c r="GVK21" s="156"/>
      <c r="GVL21" s="156"/>
      <c r="GVM21" s="156"/>
      <c r="GVN21" s="156"/>
      <c r="GVO21" s="156"/>
      <c r="GVP21" s="156"/>
      <c r="GVQ21" s="156"/>
      <c r="GVR21" s="156"/>
      <c r="GVS21" s="156"/>
      <c r="GVT21" s="156"/>
      <c r="GVU21" s="156"/>
      <c r="GVV21" s="156"/>
      <c r="GVW21" s="156"/>
      <c r="GVX21" s="156"/>
      <c r="GVY21" s="156"/>
      <c r="GVZ21" s="156"/>
      <c r="GWA21" s="156"/>
      <c r="GWB21" s="156"/>
      <c r="GWC21" s="156"/>
      <c r="GWD21" s="156"/>
      <c r="GWE21" s="156"/>
      <c r="GWF21" s="156"/>
      <c r="GWG21" s="156"/>
      <c r="GWH21" s="156"/>
      <c r="GWI21" s="156"/>
      <c r="GWJ21" s="156"/>
      <c r="GWK21" s="156"/>
      <c r="GWL21" s="156"/>
      <c r="GWM21" s="156"/>
      <c r="GWN21" s="156"/>
      <c r="GWO21" s="156"/>
      <c r="GWP21" s="156"/>
      <c r="GWQ21" s="156"/>
      <c r="GWR21" s="156"/>
      <c r="GWS21" s="156"/>
      <c r="GWT21" s="156"/>
      <c r="GWU21" s="156"/>
      <c r="GWV21" s="156"/>
      <c r="GWW21" s="156"/>
      <c r="GWX21" s="156"/>
      <c r="GWY21" s="156"/>
      <c r="GWZ21" s="156"/>
      <c r="GXA21" s="156"/>
      <c r="GXB21" s="156"/>
      <c r="GXC21" s="156"/>
      <c r="GXD21" s="156"/>
      <c r="GXE21" s="156"/>
      <c r="GXF21" s="156"/>
      <c r="GXG21" s="156"/>
      <c r="GXH21" s="156"/>
      <c r="GXI21" s="156"/>
      <c r="GXJ21" s="156"/>
      <c r="GXK21" s="156"/>
      <c r="GXL21" s="156"/>
      <c r="GXM21" s="156"/>
      <c r="GXN21" s="156"/>
      <c r="GXO21" s="156"/>
      <c r="GXP21" s="156"/>
      <c r="GXQ21" s="156"/>
      <c r="GXR21" s="156"/>
      <c r="GXS21" s="156"/>
      <c r="GXT21" s="156"/>
      <c r="GXU21" s="156"/>
      <c r="GXV21" s="156"/>
      <c r="GXW21" s="156"/>
      <c r="GXX21" s="156"/>
      <c r="GXY21" s="156"/>
      <c r="GXZ21" s="156"/>
      <c r="GYA21" s="156"/>
      <c r="GYB21" s="156"/>
      <c r="GYC21" s="156"/>
      <c r="GYD21" s="156"/>
      <c r="GYE21" s="156"/>
      <c r="GYF21" s="156"/>
      <c r="GYG21" s="156"/>
      <c r="GYH21" s="156"/>
      <c r="GYI21" s="156"/>
      <c r="GYJ21" s="156"/>
      <c r="GYK21" s="156"/>
      <c r="GYL21" s="156"/>
      <c r="GYM21" s="156"/>
      <c r="GYN21" s="156"/>
      <c r="GYO21" s="156"/>
      <c r="GYP21" s="156"/>
      <c r="GYQ21" s="156"/>
      <c r="GYR21" s="156"/>
      <c r="GYS21" s="156"/>
      <c r="GYT21" s="156"/>
      <c r="GYU21" s="156"/>
      <c r="GYV21" s="156"/>
      <c r="GYW21" s="156"/>
      <c r="GYX21" s="156"/>
      <c r="GYY21" s="156"/>
      <c r="GYZ21" s="156"/>
      <c r="GZA21" s="156"/>
      <c r="GZB21" s="156"/>
      <c r="GZC21" s="156"/>
      <c r="GZD21" s="156"/>
      <c r="GZE21" s="156"/>
      <c r="GZF21" s="156"/>
      <c r="GZG21" s="156"/>
      <c r="GZH21" s="156"/>
      <c r="GZI21" s="156"/>
      <c r="GZJ21" s="156"/>
      <c r="GZK21" s="156"/>
      <c r="GZL21" s="156"/>
      <c r="GZM21" s="156"/>
      <c r="GZN21" s="156"/>
      <c r="GZO21" s="156"/>
      <c r="GZP21" s="156"/>
      <c r="GZQ21" s="156"/>
      <c r="GZR21" s="156"/>
      <c r="GZS21" s="156"/>
      <c r="GZT21" s="156"/>
      <c r="GZU21" s="156"/>
      <c r="GZV21" s="156"/>
      <c r="GZW21" s="156"/>
      <c r="GZX21" s="156"/>
      <c r="GZY21" s="156"/>
      <c r="GZZ21" s="156"/>
      <c r="HAA21" s="156"/>
      <c r="HAB21" s="156"/>
      <c r="HAC21" s="156"/>
      <c r="HAD21" s="156"/>
      <c r="HAE21" s="156"/>
      <c r="HAF21" s="156"/>
      <c r="HAG21" s="156"/>
      <c r="HAH21" s="156"/>
      <c r="HAI21" s="156"/>
      <c r="HAJ21" s="156"/>
      <c r="HAK21" s="156"/>
      <c r="HAL21" s="156"/>
      <c r="HAM21" s="156"/>
      <c r="HAN21" s="156"/>
      <c r="HAO21" s="156"/>
      <c r="HAP21" s="156"/>
      <c r="HAQ21" s="156"/>
      <c r="HAR21" s="156"/>
      <c r="HAS21" s="156"/>
      <c r="HAT21" s="156"/>
      <c r="HAU21" s="156"/>
      <c r="HAV21" s="156"/>
      <c r="HAW21" s="156"/>
      <c r="HAX21" s="156"/>
      <c r="HAY21" s="156"/>
      <c r="HAZ21" s="156"/>
      <c r="HBA21" s="156"/>
      <c r="HBB21" s="156"/>
      <c r="HBC21" s="156"/>
      <c r="HBD21" s="156"/>
      <c r="HBE21" s="156"/>
      <c r="HBF21" s="156"/>
      <c r="HBG21" s="156"/>
      <c r="HBH21" s="156"/>
      <c r="HBI21" s="156"/>
      <c r="HBJ21" s="156"/>
      <c r="HBK21" s="156"/>
      <c r="HBL21" s="156"/>
      <c r="HBM21" s="156"/>
      <c r="HBN21" s="156"/>
      <c r="HBO21" s="156"/>
      <c r="HBP21" s="156"/>
      <c r="HBQ21" s="156"/>
      <c r="HBR21" s="156"/>
      <c r="HBS21" s="156"/>
      <c r="HBT21" s="156"/>
      <c r="HBU21" s="156"/>
      <c r="HBV21" s="156"/>
      <c r="HBW21" s="156"/>
      <c r="HBX21" s="156"/>
      <c r="HBY21" s="156"/>
      <c r="HBZ21" s="156"/>
      <c r="HCA21" s="156"/>
      <c r="HCB21" s="156"/>
      <c r="HCC21" s="156"/>
      <c r="HCD21" s="156"/>
      <c r="HCE21" s="156"/>
      <c r="HCF21" s="156"/>
      <c r="HCG21" s="156"/>
      <c r="HCH21" s="156"/>
      <c r="HCI21" s="156"/>
      <c r="HCJ21" s="156"/>
      <c r="HCK21" s="156"/>
      <c r="HCL21" s="156"/>
      <c r="HCM21" s="156"/>
      <c r="HCN21" s="156"/>
      <c r="HCO21" s="156"/>
      <c r="HCP21" s="156"/>
      <c r="HCQ21" s="156"/>
      <c r="HCR21" s="156"/>
      <c r="HCS21" s="156"/>
      <c r="HCT21" s="156"/>
      <c r="HCU21" s="156"/>
      <c r="HCV21" s="156"/>
      <c r="HCW21" s="156"/>
      <c r="HCX21" s="156"/>
      <c r="HCY21" s="156"/>
      <c r="HCZ21" s="156"/>
      <c r="HDA21" s="156"/>
      <c r="HDB21" s="156"/>
      <c r="HDC21" s="156"/>
      <c r="HDD21" s="156"/>
      <c r="HDE21" s="156"/>
      <c r="HDF21" s="156"/>
      <c r="HDG21" s="156"/>
      <c r="HDH21" s="156"/>
      <c r="HDI21" s="156"/>
      <c r="HDJ21" s="156"/>
      <c r="HDK21" s="156"/>
      <c r="HDL21" s="156"/>
      <c r="HDM21" s="156"/>
      <c r="HDN21" s="156"/>
      <c r="HDO21" s="156"/>
      <c r="HDP21" s="156"/>
      <c r="HDQ21" s="156"/>
      <c r="HDR21" s="156"/>
      <c r="HDS21" s="156"/>
      <c r="HDT21" s="156"/>
      <c r="HDU21" s="156"/>
      <c r="HDV21" s="156"/>
      <c r="HDW21" s="156"/>
      <c r="HDX21" s="156"/>
      <c r="HDY21" s="156"/>
      <c r="HDZ21" s="156"/>
      <c r="HEA21" s="156"/>
      <c r="HEB21" s="156"/>
      <c r="HEC21" s="156"/>
      <c r="HED21" s="156"/>
      <c r="HEE21" s="156"/>
      <c r="HEF21" s="156"/>
      <c r="HEG21" s="156"/>
      <c r="HEH21" s="156"/>
      <c r="HEI21" s="156"/>
      <c r="HEJ21" s="156"/>
      <c r="HEK21" s="156"/>
      <c r="HEL21" s="156"/>
      <c r="HEM21" s="156"/>
      <c r="HEN21" s="156"/>
      <c r="HEO21" s="156"/>
      <c r="HEP21" s="156"/>
      <c r="HEQ21" s="156"/>
      <c r="HER21" s="156"/>
      <c r="HES21" s="156"/>
      <c r="HET21" s="156"/>
      <c r="HEU21" s="156"/>
      <c r="HEV21" s="156"/>
      <c r="HEW21" s="156"/>
      <c r="HEX21" s="156"/>
      <c r="HEY21" s="156"/>
      <c r="HEZ21" s="156"/>
      <c r="HFA21" s="156"/>
      <c r="HFB21" s="156"/>
      <c r="HFC21" s="156"/>
      <c r="HFD21" s="156"/>
      <c r="HFE21" s="156"/>
      <c r="HFF21" s="156"/>
      <c r="HFG21" s="156"/>
      <c r="HFH21" s="156"/>
      <c r="HFI21" s="156"/>
      <c r="HFJ21" s="156"/>
      <c r="HFK21" s="156"/>
      <c r="HFL21" s="156"/>
      <c r="HFM21" s="156"/>
      <c r="HFN21" s="156"/>
      <c r="HFO21" s="156"/>
      <c r="HFP21" s="156"/>
      <c r="HFQ21" s="156"/>
      <c r="HFR21" s="156"/>
      <c r="HFS21" s="156"/>
      <c r="HFT21" s="156"/>
      <c r="HFU21" s="156"/>
      <c r="HFV21" s="156"/>
      <c r="HFW21" s="156"/>
      <c r="HFX21" s="156"/>
      <c r="HFY21" s="156"/>
      <c r="HFZ21" s="156"/>
      <c r="HGA21" s="156"/>
      <c r="HGB21" s="156"/>
      <c r="HGC21" s="156"/>
      <c r="HGD21" s="156"/>
      <c r="HGE21" s="156"/>
      <c r="HGF21" s="156"/>
      <c r="HGG21" s="156"/>
      <c r="HGH21" s="156"/>
      <c r="HGI21" s="156"/>
      <c r="HGJ21" s="156"/>
      <c r="HGK21" s="156"/>
      <c r="HGL21" s="156"/>
      <c r="HGM21" s="156"/>
      <c r="HGN21" s="156"/>
      <c r="HGO21" s="156"/>
      <c r="HGP21" s="156"/>
      <c r="HGQ21" s="156"/>
      <c r="HGR21" s="156"/>
      <c r="HGS21" s="156"/>
      <c r="HGT21" s="156"/>
      <c r="HGU21" s="156"/>
      <c r="HGV21" s="156"/>
      <c r="HGW21" s="156"/>
      <c r="HGX21" s="156"/>
      <c r="HGY21" s="156"/>
      <c r="HGZ21" s="156"/>
      <c r="HHA21" s="156"/>
      <c r="HHB21" s="156"/>
      <c r="HHC21" s="156"/>
      <c r="HHD21" s="156"/>
      <c r="HHE21" s="156"/>
      <c r="HHF21" s="156"/>
      <c r="HHG21" s="156"/>
      <c r="HHH21" s="156"/>
      <c r="HHI21" s="156"/>
      <c r="HHJ21" s="156"/>
      <c r="HHK21" s="156"/>
      <c r="HHL21" s="156"/>
      <c r="HHM21" s="156"/>
      <c r="HHN21" s="156"/>
      <c r="HHO21" s="156"/>
      <c r="HHP21" s="156"/>
      <c r="HHQ21" s="156"/>
      <c r="HHR21" s="156"/>
      <c r="HHS21" s="156"/>
      <c r="HHT21" s="156"/>
      <c r="HHU21" s="156"/>
      <c r="HHV21" s="156"/>
      <c r="HHW21" s="156"/>
      <c r="HHX21" s="156"/>
      <c r="HHY21" s="156"/>
      <c r="HHZ21" s="156"/>
      <c r="HIA21" s="156"/>
      <c r="HIB21" s="156"/>
      <c r="HIC21" s="156"/>
      <c r="HID21" s="156"/>
      <c r="HIE21" s="156"/>
      <c r="HIF21" s="156"/>
      <c r="HIG21" s="156"/>
      <c r="HIH21" s="156"/>
      <c r="HII21" s="156"/>
      <c r="HIJ21" s="156"/>
      <c r="HIK21" s="156"/>
      <c r="HIL21" s="156"/>
      <c r="HIM21" s="156"/>
      <c r="HIN21" s="156"/>
      <c r="HIO21" s="156"/>
      <c r="HIP21" s="156"/>
      <c r="HIQ21" s="156"/>
      <c r="HIR21" s="156"/>
      <c r="HIS21" s="156"/>
      <c r="HIT21" s="156"/>
      <c r="HIU21" s="156"/>
      <c r="HIV21" s="156"/>
      <c r="HIW21" s="156"/>
      <c r="HIX21" s="156"/>
      <c r="HIY21" s="156"/>
      <c r="HIZ21" s="156"/>
      <c r="HJA21" s="156"/>
      <c r="HJB21" s="156"/>
      <c r="HJC21" s="156"/>
      <c r="HJD21" s="156"/>
      <c r="HJE21" s="156"/>
      <c r="HJF21" s="156"/>
      <c r="HJG21" s="156"/>
      <c r="HJH21" s="156"/>
      <c r="HJI21" s="156"/>
      <c r="HJJ21" s="156"/>
      <c r="HJK21" s="156"/>
      <c r="HJL21" s="156"/>
      <c r="HJM21" s="156"/>
      <c r="HJN21" s="156"/>
      <c r="HJO21" s="156"/>
      <c r="HJP21" s="156"/>
      <c r="HJQ21" s="156"/>
      <c r="HJR21" s="156"/>
      <c r="HJS21" s="156"/>
      <c r="HJT21" s="156"/>
      <c r="HJU21" s="156"/>
      <c r="HJV21" s="156"/>
      <c r="HJW21" s="156"/>
      <c r="HJX21" s="156"/>
      <c r="HJY21" s="156"/>
      <c r="HJZ21" s="156"/>
      <c r="HKA21" s="156"/>
      <c r="HKB21" s="156"/>
      <c r="HKC21" s="156"/>
      <c r="HKD21" s="156"/>
      <c r="HKE21" s="156"/>
      <c r="HKF21" s="156"/>
      <c r="HKG21" s="156"/>
      <c r="HKH21" s="156"/>
      <c r="HKI21" s="156"/>
      <c r="HKJ21" s="156"/>
      <c r="HKK21" s="156"/>
      <c r="HKL21" s="156"/>
      <c r="HKM21" s="156"/>
      <c r="HKN21" s="156"/>
      <c r="HKO21" s="156"/>
      <c r="HKP21" s="156"/>
      <c r="HKQ21" s="156"/>
      <c r="HKR21" s="156"/>
      <c r="HKS21" s="156"/>
      <c r="HKT21" s="156"/>
      <c r="HKU21" s="156"/>
      <c r="HKV21" s="156"/>
      <c r="HKW21" s="156"/>
      <c r="HKX21" s="156"/>
      <c r="HKY21" s="156"/>
      <c r="HKZ21" s="156"/>
      <c r="HLA21" s="156"/>
      <c r="HLB21" s="156"/>
      <c r="HLC21" s="156"/>
      <c r="HLD21" s="156"/>
      <c r="HLE21" s="156"/>
      <c r="HLF21" s="156"/>
      <c r="HLG21" s="156"/>
      <c r="HLH21" s="156"/>
      <c r="HLI21" s="156"/>
      <c r="HLJ21" s="156"/>
      <c r="HLK21" s="156"/>
      <c r="HLL21" s="156"/>
      <c r="HLM21" s="156"/>
      <c r="HLN21" s="156"/>
      <c r="HLO21" s="156"/>
      <c r="HLP21" s="156"/>
      <c r="HLQ21" s="156"/>
      <c r="HLR21" s="156"/>
      <c r="HLS21" s="156"/>
      <c r="HLT21" s="156"/>
      <c r="HLU21" s="156"/>
      <c r="HLV21" s="156"/>
      <c r="HLW21" s="156"/>
      <c r="HLX21" s="156"/>
      <c r="HLY21" s="156"/>
      <c r="HLZ21" s="156"/>
      <c r="HMA21" s="156"/>
      <c r="HMB21" s="156"/>
      <c r="HMC21" s="156"/>
      <c r="HMD21" s="156"/>
      <c r="HME21" s="156"/>
      <c r="HMF21" s="156"/>
      <c r="HMG21" s="156"/>
      <c r="HMH21" s="156"/>
      <c r="HMI21" s="156"/>
      <c r="HMJ21" s="156"/>
      <c r="HMK21" s="156"/>
      <c r="HML21" s="156"/>
      <c r="HMM21" s="156"/>
      <c r="HMN21" s="156"/>
      <c r="HMO21" s="156"/>
      <c r="HMP21" s="156"/>
      <c r="HMQ21" s="156"/>
      <c r="HMR21" s="156"/>
      <c r="HMS21" s="156"/>
      <c r="HMT21" s="156"/>
      <c r="HMU21" s="156"/>
      <c r="HMV21" s="156"/>
      <c r="HMW21" s="156"/>
      <c r="HMX21" s="156"/>
      <c r="HMY21" s="156"/>
      <c r="HMZ21" s="156"/>
      <c r="HNA21" s="156"/>
      <c r="HNB21" s="156"/>
      <c r="HNC21" s="156"/>
      <c r="HND21" s="156"/>
      <c r="HNE21" s="156"/>
      <c r="HNF21" s="156"/>
      <c r="HNG21" s="156"/>
      <c r="HNH21" s="156"/>
      <c r="HNI21" s="156"/>
      <c r="HNJ21" s="156"/>
      <c r="HNK21" s="156"/>
      <c r="HNL21" s="156"/>
      <c r="HNM21" s="156"/>
      <c r="HNN21" s="156"/>
      <c r="HNO21" s="156"/>
      <c r="HNP21" s="156"/>
      <c r="HNQ21" s="156"/>
      <c r="HNR21" s="156"/>
      <c r="HNS21" s="156"/>
      <c r="HNT21" s="156"/>
      <c r="HNU21" s="156"/>
      <c r="HNV21" s="156"/>
      <c r="HNW21" s="156"/>
      <c r="HNX21" s="156"/>
      <c r="HNY21" s="156"/>
      <c r="HNZ21" s="156"/>
      <c r="HOA21" s="156"/>
      <c r="HOB21" s="156"/>
      <c r="HOC21" s="156"/>
      <c r="HOD21" s="156"/>
      <c r="HOE21" s="156"/>
      <c r="HOF21" s="156"/>
      <c r="HOG21" s="156"/>
      <c r="HOH21" s="156"/>
      <c r="HOI21" s="156"/>
      <c r="HOJ21" s="156"/>
      <c r="HOK21" s="156"/>
      <c r="HOL21" s="156"/>
      <c r="HOM21" s="156"/>
      <c r="HON21" s="156"/>
      <c r="HOO21" s="156"/>
      <c r="HOP21" s="156"/>
      <c r="HOQ21" s="156"/>
      <c r="HOR21" s="156"/>
      <c r="HOS21" s="156"/>
      <c r="HOT21" s="156"/>
      <c r="HOU21" s="156"/>
      <c r="HOV21" s="156"/>
      <c r="HOW21" s="156"/>
      <c r="HOX21" s="156"/>
      <c r="HOY21" s="156"/>
      <c r="HOZ21" s="156"/>
      <c r="HPA21" s="156"/>
      <c r="HPB21" s="156"/>
      <c r="HPC21" s="156"/>
      <c r="HPD21" s="156"/>
      <c r="HPE21" s="156"/>
      <c r="HPF21" s="156"/>
      <c r="HPG21" s="156"/>
      <c r="HPH21" s="156"/>
      <c r="HPI21" s="156"/>
      <c r="HPJ21" s="156"/>
      <c r="HPK21" s="156"/>
      <c r="HPL21" s="156"/>
      <c r="HPM21" s="156"/>
      <c r="HPN21" s="156"/>
      <c r="HPO21" s="156"/>
      <c r="HPP21" s="156"/>
      <c r="HPQ21" s="156"/>
      <c r="HPR21" s="156"/>
      <c r="HPS21" s="156"/>
      <c r="HPT21" s="156"/>
      <c r="HPU21" s="156"/>
      <c r="HPV21" s="156"/>
      <c r="HPW21" s="156"/>
      <c r="HPX21" s="156"/>
      <c r="HPY21" s="156"/>
      <c r="HPZ21" s="156"/>
      <c r="HQA21" s="156"/>
      <c r="HQB21" s="156"/>
      <c r="HQC21" s="156"/>
      <c r="HQD21" s="156"/>
      <c r="HQE21" s="156"/>
      <c r="HQF21" s="156"/>
      <c r="HQG21" s="156"/>
      <c r="HQH21" s="156"/>
      <c r="HQI21" s="156"/>
      <c r="HQJ21" s="156"/>
      <c r="HQK21" s="156"/>
      <c r="HQL21" s="156"/>
      <c r="HQM21" s="156"/>
      <c r="HQN21" s="156"/>
      <c r="HQO21" s="156"/>
      <c r="HQP21" s="156"/>
      <c r="HQQ21" s="156"/>
      <c r="HQR21" s="156"/>
      <c r="HQS21" s="156"/>
      <c r="HQT21" s="156"/>
      <c r="HQU21" s="156"/>
      <c r="HQV21" s="156"/>
      <c r="HQW21" s="156"/>
      <c r="HQX21" s="156"/>
      <c r="HQY21" s="156"/>
      <c r="HQZ21" s="156"/>
      <c r="HRA21" s="156"/>
      <c r="HRB21" s="156"/>
      <c r="HRC21" s="156"/>
      <c r="HRD21" s="156"/>
      <c r="HRE21" s="156"/>
      <c r="HRF21" s="156"/>
      <c r="HRG21" s="156"/>
      <c r="HRH21" s="156"/>
      <c r="HRI21" s="156"/>
      <c r="HRJ21" s="156"/>
      <c r="HRK21" s="156"/>
      <c r="HRL21" s="156"/>
      <c r="HRM21" s="156"/>
      <c r="HRN21" s="156"/>
      <c r="HRO21" s="156"/>
      <c r="HRP21" s="156"/>
      <c r="HRQ21" s="156"/>
      <c r="HRR21" s="156"/>
      <c r="HRS21" s="156"/>
      <c r="HRT21" s="156"/>
      <c r="HRU21" s="156"/>
      <c r="HRV21" s="156"/>
      <c r="HRW21" s="156"/>
      <c r="HRX21" s="156"/>
      <c r="HRY21" s="156"/>
      <c r="HRZ21" s="156"/>
      <c r="HSA21" s="156"/>
      <c r="HSB21" s="156"/>
      <c r="HSC21" s="156"/>
      <c r="HSD21" s="156"/>
      <c r="HSE21" s="156"/>
      <c r="HSF21" s="156"/>
      <c r="HSG21" s="156"/>
      <c r="HSH21" s="156"/>
      <c r="HSI21" s="156"/>
      <c r="HSJ21" s="156"/>
      <c r="HSK21" s="156"/>
      <c r="HSL21" s="156"/>
      <c r="HSM21" s="156"/>
      <c r="HSN21" s="156"/>
      <c r="HSO21" s="156"/>
      <c r="HSP21" s="156"/>
      <c r="HSQ21" s="156"/>
      <c r="HSR21" s="156"/>
      <c r="HSS21" s="156"/>
      <c r="HST21" s="156"/>
      <c r="HSU21" s="156"/>
      <c r="HSV21" s="156"/>
      <c r="HSW21" s="156"/>
      <c r="HSX21" s="156"/>
      <c r="HSY21" s="156"/>
      <c r="HSZ21" s="156"/>
      <c r="HTA21" s="156"/>
      <c r="HTB21" s="156"/>
      <c r="HTC21" s="156"/>
      <c r="HTD21" s="156"/>
      <c r="HTE21" s="156"/>
      <c r="HTF21" s="156"/>
      <c r="HTG21" s="156"/>
      <c r="HTH21" s="156"/>
      <c r="HTI21" s="156"/>
      <c r="HTJ21" s="156"/>
      <c r="HTK21" s="156"/>
      <c r="HTL21" s="156"/>
      <c r="HTM21" s="156"/>
      <c r="HTN21" s="156"/>
      <c r="HTO21" s="156"/>
      <c r="HTP21" s="156"/>
      <c r="HTQ21" s="156"/>
      <c r="HTR21" s="156"/>
      <c r="HTS21" s="156"/>
      <c r="HTT21" s="156"/>
      <c r="HTU21" s="156"/>
      <c r="HTV21" s="156"/>
      <c r="HTW21" s="156"/>
      <c r="HTX21" s="156"/>
      <c r="HTY21" s="156"/>
      <c r="HTZ21" s="156"/>
      <c r="HUA21" s="156"/>
      <c r="HUB21" s="156"/>
      <c r="HUC21" s="156"/>
      <c r="HUD21" s="156"/>
      <c r="HUE21" s="156"/>
      <c r="HUF21" s="156"/>
      <c r="HUG21" s="156"/>
      <c r="HUH21" s="156"/>
      <c r="HUI21" s="156"/>
      <c r="HUJ21" s="156"/>
      <c r="HUK21" s="156"/>
      <c r="HUL21" s="156"/>
      <c r="HUM21" s="156"/>
      <c r="HUN21" s="156"/>
      <c r="HUO21" s="156"/>
      <c r="HUP21" s="156"/>
      <c r="HUQ21" s="156"/>
      <c r="HUR21" s="156"/>
      <c r="HUS21" s="156"/>
      <c r="HUT21" s="156"/>
      <c r="HUU21" s="156"/>
      <c r="HUV21" s="156"/>
      <c r="HUW21" s="156"/>
      <c r="HUX21" s="156"/>
      <c r="HUY21" s="156"/>
      <c r="HUZ21" s="156"/>
      <c r="HVA21" s="156"/>
      <c r="HVB21" s="156"/>
      <c r="HVC21" s="156"/>
      <c r="HVD21" s="156"/>
      <c r="HVE21" s="156"/>
      <c r="HVF21" s="156"/>
      <c r="HVG21" s="156"/>
      <c r="HVH21" s="156"/>
      <c r="HVI21" s="156"/>
      <c r="HVJ21" s="156"/>
      <c r="HVK21" s="156"/>
      <c r="HVL21" s="156"/>
      <c r="HVM21" s="156"/>
      <c r="HVN21" s="156"/>
      <c r="HVO21" s="156"/>
      <c r="HVP21" s="156"/>
      <c r="HVQ21" s="156"/>
      <c r="HVR21" s="156"/>
      <c r="HVS21" s="156"/>
      <c r="HVT21" s="156"/>
      <c r="HVU21" s="156"/>
      <c r="HVV21" s="156"/>
      <c r="HVW21" s="156"/>
      <c r="HVX21" s="156"/>
      <c r="HVY21" s="156"/>
      <c r="HVZ21" s="156"/>
      <c r="HWA21" s="156"/>
      <c r="HWB21" s="156"/>
      <c r="HWC21" s="156"/>
      <c r="HWD21" s="156"/>
      <c r="HWE21" s="156"/>
      <c r="HWF21" s="156"/>
      <c r="HWG21" s="156"/>
      <c r="HWH21" s="156"/>
      <c r="HWI21" s="156"/>
      <c r="HWJ21" s="156"/>
      <c r="HWK21" s="156"/>
      <c r="HWL21" s="156"/>
      <c r="HWM21" s="156"/>
      <c r="HWN21" s="156"/>
      <c r="HWO21" s="156"/>
      <c r="HWP21" s="156"/>
      <c r="HWQ21" s="156"/>
      <c r="HWR21" s="156"/>
      <c r="HWS21" s="156"/>
      <c r="HWT21" s="156"/>
      <c r="HWU21" s="156"/>
      <c r="HWV21" s="156"/>
      <c r="HWW21" s="156"/>
      <c r="HWX21" s="156"/>
      <c r="HWY21" s="156"/>
      <c r="HWZ21" s="156"/>
      <c r="HXA21" s="156"/>
      <c r="HXB21" s="156"/>
      <c r="HXC21" s="156"/>
      <c r="HXD21" s="156"/>
      <c r="HXE21" s="156"/>
      <c r="HXF21" s="156"/>
      <c r="HXG21" s="156"/>
      <c r="HXH21" s="156"/>
      <c r="HXI21" s="156"/>
      <c r="HXJ21" s="156"/>
      <c r="HXK21" s="156"/>
      <c r="HXL21" s="156"/>
      <c r="HXM21" s="156"/>
      <c r="HXN21" s="156"/>
      <c r="HXO21" s="156"/>
      <c r="HXP21" s="156"/>
      <c r="HXQ21" s="156"/>
      <c r="HXR21" s="156"/>
      <c r="HXS21" s="156"/>
      <c r="HXT21" s="156"/>
      <c r="HXU21" s="156"/>
      <c r="HXV21" s="156"/>
      <c r="HXW21" s="156"/>
      <c r="HXX21" s="156"/>
      <c r="HXY21" s="156"/>
      <c r="HXZ21" s="156"/>
      <c r="HYA21" s="156"/>
      <c r="HYB21" s="156"/>
      <c r="HYC21" s="156"/>
      <c r="HYD21" s="156"/>
      <c r="HYE21" s="156"/>
      <c r="HYF21" s="156"/>
      <c r="HYG21" s="156"/>
      <c r="HYH21" s="156"/>
      <c r="HYI21" s="156"/>
      <c r="HYJ21" s="156"/>
      <c r="HYK21" s="156"/>
      <c r="HYL21" s="156"/>
      <c r="HYM21" s="156"/>
      <c r="HYN21" s="156"/>
      <c r="HYO21" s="156"/>
      <c r="HYP21" s="156"/>
      <c r="HYQ21" s="156"/>
      <c r="HYR21" s="156"/>
      <c r="HYS21" s="156"/>
      <c r="HYT21" s="156"/>
      <c r="HYU21" s="156"/>
      <c r="HYV21" s="156"/>
      <c r="HYW21" s="156"/>
      <c r="HYX21" s="156"/>
      <c r="HYY21" s="156"/>
      <c r="HYZ21" s="156"/>
      <c r="HZA21" s="156"/>
      <c r="HZB21" s="156"/>
      <c r="HZC21" s="156"/>
      <c r="HZD21" s="156"/>
      <c r="HZE21" s="156"/>
      <c r="HZF21" s="156"/>
      <c r="HZG21" s="156"/>
      <c r="HZH21" s="156"/>
      <c r="HZI21" s="156"/>
      <c r="HZJ21" s="156"/>
      <c r="HZK21" s="156"/>
      <c r="HZL21" s="156"/>
      <c r="HZM21" s="156"/>
      <c r="HZN21" s="156"/>
      <c r="HZO21" s="156"/>
      <c r="HZP21" s="156"/>
      <c r="HZQ21" s="156"/>
      <c r="HZR21" s="156"/>
      <c r="HZS21" s="156"/>
      <c r="HZT21" s="156"/>
      <c r="HZU21" s="156"/>
      <c r="HZV21" s="156"/>
      <c r="HZW21" s="156"/>
      <c r="HZX21" s="156"/>
      <c r="HZY21" s="156"/>
      <c r="HZZ21" s="156"/>
      <c r="IAA21" s="156"/>
      <c r="IAB21" s="156"/>
      <c r="IAC21" s="156"/>
      <c r="IAD21" s="156"/>
      <c r="IAE21" s="156"/>
      <c r="IAF21" s="156"/>
      <c r="IAG21" s="156"/>
      <c r="IAH21" s="156"/>
      <c r="IAI21" s="156"/>
      <c r="IAJ21" s="156"/>
      <c r="IAK21" s="156"/>
      <c r="IAL21" s="156"/>
      <c r="IAM21" s="156"/>
      <c r="IAN21" s="156"/>
      <c r="IAO21" s="156"/>
      <c r="IAP21" s="156"/>
      <c r="IAQ21" s="156"/>
      <c r="IAR21" s="156"/>
      <c r="IAS21" s="156"/>
      <c r="IAT21" s="156"/>
      <c r="IAU21" s="156"/>
      <c r="IAV21" s="156"/>
      <c r="IAW21" s="156"/>
      <c r="IAX21" s="156"/>
      <c r="IAY21" s="156"/>
      <c r="IAZ21" s="156"/>
      <c r="IBA21" s="156"/>
      <c r="IBB21" s="156"/>
      <c r="IBC21" s="156"/>
      <c r="IBD21" s="156"/>
      <c r="IBE21" s="156"/>
      <c r="IBF21" s="156"/>
      <c r="IBG21" s="156"/>
      <c r="IBH21" s="156"/>
      <c r="IBI21" s="156"/>
      <c r="IBJ21" s="156"/>
      <c r="IBK21" s="156"/>
      <c r="IBL21" s="156"/>
      <c r="IBM21" s="156"/>
      <c r="IBN21" s="156"/>
      <c r="IBO21" s="156"/>
      <c r="IBP21" s="156"/>
      <c r="IBQ21" s="156"/>
      <c r="IBR21" s="156"/>
      <c r="IBS21" s="156"/>
      <c r="IBT21" s="156"/>
      <c r="IBU21" s="156"/>
      <c r="IBV21" s="156"/>
      <c r="IBW21" s="156"/>
      <c r="IBX21" s="156"/>
      <c r="IBY21" s="156"/>
      <c r="IBZ21" s="156"/>
      <c r="ICA21" s="156"/>
      <c r="ICB21" s="156"/>
      <c r="ICC21" s="156"/>
      <c r="ICD21" s="156"/>
      <c r="ICE21" s="156"/>
      <c r="ICF21" s="156"/>
      <c r="ICG21" s="156"/>
      <c r="ICH21" s="156"/>
      <c r="ICI21" s="156"/>
      <c r="ICJ21" s="156"/>
      <c r="ICK21" s="156"/>
      <c r="ICL21" s="156"/>
      <c r="ICM21" s="156"/>
      <c r="ICN21" s="156"/>
      <c r="ICO21" s="156"/>
      <c r="ICP21" s="156"/>
      <c r="ICQ21" s="156"/>
      <c r="ICR21" s="156"/>
      <c r="ICS21" s="156"/>
      <c r="ICT21" s="156"/>
      <c r="ICU21" s="156"/>
      <c r="ICV21" s="156"/>
      <c r="ICW21" s="156"/>
      <c r="ICX21" s="156"/>
      <c r="ICY21" s="156"/>
      <c r="ICZ21" s="156"/>
      <c r="IDA21" s="156"/>
      <c r="IDB21" s="156"/>
      <c r="IDC21" s="156"/>
      <c r="IDD21" s="156"/>
      <c r="IDE21" s="156"/>
      <c r="IDF21" s="156"/>
      <c r="IDG21" s="156"/>
      <c r="IDH21" s="156"/>
      <c r="IDI21" s="156"/>
      <c r="IDJ21" s="156"/>
      <c r="IDK21" s="156"/>
      <c r="IDL21" s="156"/>
      <c r="IDM21" s="156"/>
      <c r="IDN21" s="156"/>
      <c r="IDO21" s="156"/>
      <c r="IDP21" s="156"/>
      <c r="IDQ21" s="156"/>
      <c r="IDR21" s="156"/>
      <c r="IDS21" s="156"/>
      <c r="IDT21" s="156"/>
      <c r="IDU21" s="156"/>
      <c r="IDV21" s="156"/>
      <c r="IDW21" s="156"/>
      <c r="IDX21" s="156"/>
      <c r="IDY21" s="156"/>
      <c r="IDZ21" s="156"/>
      <c r="IEA21" s="156"/>
      <c r="IEB21" s="156"/>
      <c r="IEC21" s="156"/>
      <c r="IED21" s="156"/>
      <c r="IEE21" s="156"/>
      <c r="IEF21" s="156"/>
      <c r="IEG21" s="156"/>
      <c r="IEH21" s="156"/>
      <c r="IEI21" s="156"/>
      <c r="IEJ21" s="156"/>
      <c r="IEK21" s="156"/>
      <c r="IEL21" s="156"/>
      <c r="IEM21" s="156"/>
      <c r="IEN21" s="156"/>
      <c r="IEO21" s="156"/>
      <c r="IEP21" s="156"/>
      <c r="IEQ21" s="156"/>
      <c r="IER21" s="156"/>
      <c r="IES21" s="156"/>
      <c r="IET21" s="156"/>
      <c r="IEU21" s="156"/>
      <c r="IEV21" s="156"/>
      <c r="IEW21" s="156"/>
      <c r="IEX21" s="156"/>
      <c r="IEY21" s="156"/>
      <c r="IEZ21" s="156"/>
      <c r="IFA21" s="156"/>
      <c r="IFB21" s="156"/>
      <c r="IFC21" s="156"/>
      <c r="IFD21" s="156"/>
      <c r="IFE21" s="156"/>
      <c r="IFF21" s="156"/>
      <c r="IFG21" s="156"/>
      <c r="IFH21" s="156"/>
      <c r="IFI21" s="156"/>
      <c r="IFJ21" s="156"/>
      <c r="IFK21" s="156"/>
      <c r="IFL21" s="156"/>
      <c r="IFM21" s="156"/>
      <c r="IFN21" s="156"/>
      <c r="IFO21" s="156"/>
      <c r="IFP21" s="156"/>
      <c r="IFQ21" s="156"/>
      <c r="IFR21" s="156"/>
      <c r="IFS21" s="156"/>
      <c r="IFT21" s="156"/>
      <c r="IFU21" s="156"/>
      <c r="IFV21" s="156"/>
      <c r="IFW21" s="156"/>
      <c r="IFX21" s="156"/>
      <c r="IFY21" s="156"/>
      <c r="IFZ21" s="156"/>
      <c r="IGA21" s="156"/>
      <c r="IGB21" s="156"/>
      <c r="IGC21" s="156"/>
      <c r="IGD21" s="156"/>
      <c r="IGE21" s="156"/>
      <c r="IGF21" s="156"/>
      <c r="IGG21" s="156"/>
      <c r="IGH21" s="156"/>
      <c r="IGI21" s="156"/>
      <c r="IGJ21" s="156"/>
      <c r="IGK21" s="156"/>
      <c r="IGL21" s="156"/>
      <c r="IGM21" s="156"/>
      <c r="IGN21" s="156"/>
      <c r="IGO21" s="156"/>
      <c r="IGP21" s="156"/>
      <c r="IGQ21" s="156"/>
      <c r="IGR21" s="156"/>
      <c r="IGS21" s="156"/>
      <c r="IGT21" s="156"/>
      <c r="IGU21" s="156"/>
      <c r="IGV21" s="156"/>
      <c r="IGW21" s="156"/>
      <c r="IGX21" s="156"/>
      <c r="IGY21" s="156"/>
      <c r="IGZ21" s="156"/>
      <c r="IHA21" s="156"/>
      <c r="IHB21" s="156"/>
      <c r="IHC21" s="156"/>
      <c r="IHD21" s="156"/>
      <c r="IHE21" s="156"/>
      <c r="IHF21" s="156"/>
      <c r="IHG21" s="156"/>
      <c r="IHH21" s="156"/>
      <c r="IHI21" s="156"/>
      <c r="IHJ21" s="156"/>
      <c r="IHK21" s="156"/>
      <c r="IHL21" s="156"/>
      <c r="IHM21" s="156"/>
      <c r="IHN21" s="156"/>
      <c r="IHO21" s="156"/>
      <c r="IHP21" s="156"/>
      <c r="IHQ21" s="156"/>
      <c r="IHR21" s="156"/>
      <c r="IHS21" s="156"/>
      <c r="IHT21" s="156"/>
      <c r="IHU21" s="156"/>
      <c r="IHV21" s="156"/>
      <c r="IHW21" s="156"/>
      <c r="IHX21" s="156"/>
      <c r="IHY21" s="156"/>
      <c r="IHZ21" s="156"/>
      <c r="IIA21" s="156"/>
      <c r="IIB21" s="156"/>
      <c r="IIC21" s="156"/>
      <c r="IID21" s="156"/>
      <c r="IIE21" s="156"/>
      <c r="IIF21" s="156"/>
      <c r="IIG21" s="156"/>
      <c r="IIH21" s="156"/>
      <c r="III21" s="156"/>
      <c r="IIJ21" s="156"/>
      <c r="IIK21" s="156"/>
      <c r="IIL21" s="156"/>
      <c r="IIM21" s="156"/>
      <c r="IIN21" s="156"/>
      <c r="IIO21" s="156"/>
      <c r="IIP21" s="156"/>
      <c r="IIQ21" s="156"/>
      <c r="IIR21" s="156"/>
      <c r="IIS21" s="156"/>
      <c r="IIT21" s="156"/>
      <c r="IIU21" s="156"/>
      <c r="IIV21" s="156"/>
      <c r="IIW21" s="156"/>
      <c r="IIX21" s="156"/>
      <c r="IIY21" s="156"/>
      <c r="IIZ21" s="156"/>
      <c r="IJA21" s="156"/>
      <c r="IJB21" s="156"/>
      <c r="IJC21" s="156"/>
      <c r="IJD21" s="156"/>
      <c r="IJE21" s="156"/>
      <c r="IJF21" s="156"/>
      <c r="IJG21" s="156"/>
      <c r="IJH21" s="156"/>
      <c r="IJI21" s="156"/>
      <c r="IJJ21" s="156"/>
      <c r="IJK21" s="156"/>
      <c r="IJL21" s="156"/>
      <c r="IJM21" s="156"/>
      <c r="IJN21" s="156"/>
      <c r="IJO21" s="156"/>
      <c r="IJP21" s="156"/>
      <c r="IJQ21" s="156"/>
      <c r="IJR21" s="156"/>
      <c r="IJS21" s="156"/>
      <c r="IJT21" s="156"/>
      <c r="IJU21" s="156"/>
      <c r="IJV21" s="156"/>
      <c r="IJW21" s="156"/>
      <c r="IJX21" s="156"/>
      <c r="IJY21" s="156"/>
      <c r="IJZ21" s="156"/>
      <c r="IKA21" s="156"/>
      <c r="IKB21" s="156"/>
      <c r="IKC21" s="156"/>
      <c r="IKD21" s="156"/>
      <c r="IKE21" s="156"/>
      <c r="IKF21" s="156"/>
      <c r="IKG21" s="156"/>
      <c r="IKH21" s="156"/>
      <c r="IKI21" s="156"/>
      <c r="IKJ21" s="156"/>
      <c r="IKK21" s="156"/>
      <c r="IKL21" s="156"/>
      <c r="IKM21" s="156"/>
      <c r="IKN21" s="156"/>
      <c r="IKO21" s="156"/>
      <c r="IKP21" s="156"/>
      <c r="IKQ21" s="156"/>
      <c r="IKR21" s="156"/>
      <c r="IKS21" s="156"/>
      <c r="IKT21" s="156"/>
      <c r="IKU21" s="156"/>
      <c r="IKV21" s="156"/>
      <c r="IKW21" s="156"/>
      <c r="IKX21" s="156"/>
      <c r="IKY21" s="156"/>
      <c r="IKZ21" s="156"/>
      <c r="ILA21" s="156"/>
      <c r="ILB21" s="156"/>
      <c r="ILC21" s="156"/>
      <c r="ILD21" s="156"/>
      <c r="ILE21" s="156"/>
      <c r="ILF21" s="156"/>
      <c r="ILG21" s="156"/>
      <c r="ILH21" s="156"/>
      <c r="ILI21" s="156"/>
      <c r="ILJ21" s="156"/>
      <c r="ILK21" s="156"/>
      <c r="ILL21" s="156"/>
      <c r="ILM21" s="156"/>
      <c r="ILN21" s="156"/>
      <c r="ILO21" s="156"/>
      <c r="ILP21" s="156"/>
      <c r="ILQ21" s="156"/>
      <c r="ILR21" s="156"/>
      <c r="ILS21" s="156"/>
      <c r="ILT21" s="156"/>
      <c r="ILU21" s="156"/>
      <c r="ILV21" s="156"/>
      <c r="ILW21" s="156"/>
      <c r="ILX21" s="156"/>
      <c r="ILY21" s="156"/>
      <c r="ILZ21" s="156"/>
      <c r="IMA21" s="156"/>
      <c r="IMB21" s="156"/>
      <c r="IMC21" s="156"/>
      <c r="IMD21" s="156"/>
      <c r="IME21" s="156"/>
      <c r="IMF21" s="156"/>
      <c r="IMG21" s="156"/>
      <c r="IMH21" s="156"/>
      <c r="IMI21" s="156"/>
      <c r="IMJ21" s="156"/>
      <c r="IMK21" s="156"/>
      <c r="IML21" s="156"/>
      <c r="IMM21" s="156"/>
      <c r="IMN21" s="156"/>
      <c r="IMO21" s="156"/>
      <c r="IMP21" s="156"/>
      <c r="IMQ21" s="156"/>
      <c r="IMR21" s="156"/>
      <c r="IMS21" s="156"/>
      <c r="IMT21" s="156"/>
      <c r="IMU21" s="156"/>
      <c r="IMV21" s="156"/>
      <c r="IMW21" s="156"/>
      <c r="IMX21" s="156"/>
      <c r="IMY21" s="156"/>
      <c r="IMZ21" s="156"/>
      <c r="INA21" s="156"/>
      <c r="INB21" s="156"/>
      <c r="INC21" s="156"/>
      <c r="IND21" s="156"/>
      <c r="INE21" s="156"/>
      <c r="INF21" s="156"/>
      <c r="ING21" s="156"/>
      <c r="INH21" s="156"/>
      <c r="INI21" s="156"/>
      <c r="INJ21" s="156"/>
      <c r="INK21" s="156"/>
      <c r="INL21" s="156"/>
      <c r="INM21" s="156"/>
      <c r="INN21" s="156"/>
      <c r="INO21" s="156"/>
      <c r="INP21" s="156"/>
      <c r="INQ21" s="156"/>
      <c r="INR21" s="156"/>
      <c r="INS21" s="156"/>
      <c r="INT21" s="156"/>
      <c r="INU21" s="156"/>
      <c r="INV21" s="156"/>
      <c r="INW21" s="156"/>
      <c r="INX21" s="156"/>
      <c r="INY21" s="156"/>
      <c r="INZ21" s="156"/>
      <c r="IOA21" s="156"/>
      <c r="IOB21" s="156"/>
      <c r="IOC21" s="156"/>
      <c r="IOD21" s="156"/>
      <c r="IOE21" s="156"/>
      <c r="IOF21" s="156"/>
      <c r="IOG21" s="156"/>
      <c r="IOH21" s="156"/>
      <c r="IOI21" s="156"/>
      <c r="IOJ21" s="156"/>
      <c r="IOK21" s="156"/>
      <c r="IOL21" s="156"/>
      <c r="IOM21" s="156"/>
      <c r="ION21" s="156"/>
      <c r="IOO21" s="156"/>
      <c r="IOP21" s="156"/>
      <c r="IOQ21" s="156"/>
      <c r="IOR21" s="156"/>
      <c r="IOS21" s="156"/>
      <c r="IOT21" s="156"/>
      <c r="IOU21" s="156"/>
      <c r="IOV21" s="156"/>
      <c r="IOW21" s="156"/>
      <c r="IOX21" s="156"/>
      <c r="IOY21" s="156"/>
      <c r="IOZ21" s="156"/>
      <c r="IPA21" s="156"/>
      <c r="IPB21" s="156"/>
      <c r="IPC21" s="156"/>
      <c r="IPD21" s="156"/>
      <c r="IPE21" s="156"/>
      <c r="IPF21" s="156"/>
      <c r="IPG21" s="156"/>
      <c r="IPH21" s="156"/>
      <c r="IPI21" s="156"/>
      <c r="IPJ21" s="156"/>
      <c r="IPK21" s="156"/>
      <c r="IPL21" s="156"/>
      <c r="IPM21" s="156"/>
      <c r="IPN21" s="156"/>
      <c r="IPO21" s="156"/>
      <c r="IPP21" s="156"/>
      <c r="IPQ21" s="156"/>
      <c r="IPR21" s="156"/>
      <c r="IPS21" s="156"/>
      <c r="IPT21" s="156"/>
      <c r="IPU21" s="156"/>
      <c r="IPV21" s="156"/>
      <c r="IPW21" s="156"/>
      <c r="IPX21" s="156"/>
      <c r="IPY21" s="156"/>
      <c r="IPZ21" s="156"/>
      <c r="IQA21" s="156"/>
      <c r="IQB21" s="156"/>
      <c r="IQC21" s="156"/>
      <c r="IQD21" s="156"/>
      <c r="IQE21" s="156"/>
      <c r="IQF21" s="156"/>
      <c r="IQG21" s="156"/>
      <c r="IQH21" s="156"/>
      <c r="IQI21" s="156"/>
      <c r="IQJ21" s="156"/>
      <c r="IQK21" s="156"/>
      <c r="IQL21" s="156"/>
      <c r="IQM21" s="156"/>
      <c r="IQN21" s="156"/>
      <c r="IQO21" s="156"/>
      <c r="IQP21" s="156"/>
      <c r="IQQ21" s="156"/>
      <c r="IQR21" s="156"/>
      <c r="IQS21" s="156"/>
      <c r="IQT21" s="156"/>
      <c r="IQU21" s="156"/>
      <c r="IQV21" s="156"/>
      <c r="IQW21" s="156"/>
      <c r="IQX21" s="156"/>
      <c r="IQY21" s="156"/>
      <c r="IQZ21" s="156"/>
      <c r="IRA21" s="156"/>
      <c r="IRB21" s="156"/>
      <c r="IRC21" s="156"/>
      <c r="IRD21" s="156"/>
      <c r="IRE21" s="156"/>
      <c r="IRF21" s="156"/>
      <c r="IRG21" s="156"/>
      <c r="IRH21" s="156"/>
      <c r="IRI21" s="156"/>
      <c r="IRJ21" s="156"/>
      <c r="IRK21" s="156"/>
      <c r="IRL21" s="156"/>
      <c r="IRM21" s="156"/>
      <c r="IRN21" s="156"/>
      <c r="IRO21" s="156"/>
      <c r="IRP21" s="156"/>
      <c r="IRQ21" s="156"/>
      <c r="IRR21" s="156"/>
      <c r="IRS21" s="156"/>
      <c r="IRT21" s="156"/>
      <c r="IRU21" s="156"/>
      <c r="IRV21" s="156"/>
      <c r="IRW21" s="156"/>
      <c r="IRX21" s="156"/>
      <c r="IRY21" s="156"/>
      <c r="IRZ21" s="156"/>
      <c r="ISA21" s="156"/>
      <c r="ISB21" s="156"/>
      <c r="ISC21" s="156"/>
      <c r="ISD21" s="156"/>
      <c r="ISE21" s="156"/>
      <c r="ISF21" s="156"/>
      <c r="ISG21" s="156"/>
      <c r="ISH21" s="156"/>
      <c r="ISI21" s="156"/>
      <c r="ISJ21" s="156"/>
      <c r="ISK21" s="156"/>
      <c r="ISL21" s="156"/>
      <c r="ISM21" s="156"/>
      <c r="ISN21" s="156"/>
      <c r="ISO21" s="156"/>
      <c r="ISP21" s="156"/>
      <c r="ISQ21" s="156"/>
      <c r="ISR21" s="156"/>
      <c r="ISS21" s="156"/>
      <c r="IST21" s="156"/>
      <c r="ISU21" s="156"/>
      <c r="ISV21" s="156"/>
      <c r="ISW21" s="156"/>
      <c r="ISX21" s="156"/>
      <c r="ISY21" s="156"/>
      <c r="ISZ21" s="156"/>
      <c r="ITA21" s="156"/>
      <c r="ITB21" s="156"/>
      <c r="ITC21" s="156"/>
      <c r="ITD21" s="156"/>
      <c r="ITE21" s="156"/>
      <c r="ITF21" s="156"/>
      <c r="ITG21" s="156"/>
      <c r="ITH21" s="156"/>
      <c r="ITI21" s="156"/>
      <c r="ITJ21" s="156"/>
      <c r="ITK21" s="156"/>
      <c r="ITL21" s="156"/>
      <c r="ITM21" s="156"/>
      <c r="ITN21" s="156"/>
      <c r="ITO21" s="156"/>
      <c r="ITP21" s="156"/>
      <c r="ITQ21" s="156"/>
      <c r="ITR21" s="156"/>
      <c r="ITS21" s="156"/>
      <c r="ITT21" s="156"/>
      <c r="ITU21" s="156"/>
      <c r="ITV21" s="156"/>
      <c r="ITW21" s="156"/>
      <c r="ITX21" s="156"/>
      <c r="ITY21" s="156"/>
      <c r="ITZ21" s="156"/>
      <c r="IUA21" s="156"/>
      <c r="IUB21" s="156"/>
      <c r="IUC21" s="156"/>
      <c r="IUD21" s="156"/>
      <c r="IUE21" s="156"/>
      <c r="IUF21" s="156"/>
      <c r="IUG21" s="156"/>
      <c r="IUH21" s="156"/>
      <c r="IUI21" s="156"/>
      <c r="IUJ21" s="156"/>
      <c r="IUK21" s="156"/>
      <c r="IUL21" s="156"/>
      <c r="IUM21" s="156"/>
      <c r="IUN21" s="156"/>
      <c r="IUO21" s="156"/>
      <c r="IUP21" s="156"/>
      <c r="IUQ21" s="156"/>
      <c r="IUR21" s="156"/>
      <c r="IUS21" s="156"/>
      <c r="IUT21" s="156"/>
      <c r="IUU21" s="156"/>
      <c r="IUV21" s="156"/>
      <c r="IUW21" s="156"/>
      <c r="IUX21" s="156"/>
      <c r="IUY21" s="156"/>
      <c r="IUZ21" s="156"/>
      <c r="IVA21" s="156"/>
      <c r="IVB21" s="156"/>
      <c r="IVC21" s="156"/>
      <c r="IVD21" s="156"/>
      <c r="IVE21" s="156"/>
      <c r="IVF21" s="156"/>
      <c r="IVG21" s="156"/>
      <c r="IVH21" s="156"/>
      <c r="IVI21" s="156"/>
      <c r="IVJ21" s="156"/>
      <c r="IVK21" s="156"/>
      <c r="IVL21" s="156"/>
      <c r="IVM21" s="156"/>
      <c r="IVN21" s="156"/>
      <c r="IVO21" s="156"/>
      <c r="IVP21" s="156"/>
      <c r="IVQ21" s="156"/>
      <c r="IVR21" s="156"/>
      <c r="IVS21" s="156"/>
      <c r="IVT21" s="156"/>
      <c r="IVU21" s="156"/>
      <c r="IVV21" s="156"/>
      <c r="IVW21" s="156"/>
      <c r="IVX21" s="156"/>
      <c r="IVY21" s="156"/>
      <c r="IVZ21" s="156"/>
      <c r="IWA21" s="156"/>
      <c r="IWB21" s="156"/>
      <c r="IWC21" s="156"/>
      <c r="IWD21" s="156"/>
      <c r="IWE21" s="156"/>
      <c r="IWF21" s="156"/>
      <c r="IWG21" s="156"/>
      <c r="IWH21" s="156"/>
      <c r="IWI21" s="156"/>
      <c r="IWJ21" s="156"/>
      <c r="IWK21" s="156"/>
      <c r="IWL21" s="156"/>
      <c r="IWM21" s="156"/>
      <c r="IWN21" s="156"/>
      <c r="IWO21" s="156"/>
      <c r="IWP21" s="156"/>
      <c r="IWQ21" s="156"/>
      <c r="IWR21" s="156"/>
      <c r="IWS21" s="156"/>
      <c r="IWT21" s="156"/>
      <c r="IWU21" s="156"/>
      <c r="IWV21" s="156"/>
      <c r="IWW21" s="156"/>
      <c r="IWX21" s="156"/>
      <c r="IWY21" s="156"/>
      <c r="IWZ21" s="156"/>
      <c r="IXA21" s="156"/>
      <c r="IXB21" s="156"/>
      <c r="IXC21" s="156"/>
      <c r="IXD21" s="156"/>
      <c r="IXE21" s="156"/>
      <c r="IXF21" s="156"/>
      <c r="IXG21" s="156"/>
      <c r="IXH21" s="156"/>
      <c r="IXI21" s="156"/>
      <c r="IXJ21" s="156"/>
      <c r="IXK21" s="156"/>
      <c r="IXL21" s="156"/>
      <c r="IXM21" s="156"/>
      <c r="IXN21" s="156"/>
      <c r="IXO21" s="156"/>
      <c r="IXP21" s="156"/>
      <c r="IXQ21" s="156"/>
      <c r="IXR21" s="156"/>
      <c r="IXS21" s="156"/>
      <c r="IXT21" s="156"/>
      <c r="IXU21" s="156"/>
      <c r="IXV21" s="156"/>
      <c r="IXW21" s="156"/>
      <c r="IXX21" s="156"/>
      <c r="IXY21" s="156"/>
      <c r="IXZ21" s="156"/>
      <c r="IYA21" s="156"/>
      <c r="IYB21" s="156"/>
      <c r="IYC21" s="156"/>
      <c r="IYD21" s="156"/>
      <c r="IYE21" s="156"/>
      <c r="IYF21" s="156"/>
      <c r="IYG21" s="156"/>
      <c r="IYH21" s="156"/>
      <c r="IYI21" s="156"/>
      <c r="IYJ21" s="156"/>
      <c r="IYK21" s="156"/>
      <c r="IYL21" s="156"/>
      <c r="IYM21" s="156"/>
      <c r="IYN21" s="156"/>
      <c r="IYO21" s="156"/>
      <c r="IYP21" s="156"/>
      <c r="IYQ21" s="156"/>
      <c r="IYR21" s="156"/>
      <c r="IYS21" s="156"/>
      <c r="IYT21" s="156"/>
      <c r="IYU21" s="156"/>
      <c r="IYV21" s="156"/>
      <c r="IYW21" s="156"/>
      <c r="IYX21" s="156"/>
      <c r="IYY21" s="156"/>
      <c r="IYZ21" s="156"/>
      <c r="IZA21" s="156"/>
      <c r="IZB21" s="156"/>
      <c r="IZC21" s="156"/>
      <c r="IZD21" s="156"/>
      <c r="IZE21" s="156"/>
      <c r="IZF21" s="156"/>
      <c r="IZG21" s="156"/>
      <c r="IZH21" s="156"/>
      <c r="IZI21" s="156"/>
      <c r="IZJ21" s="156"/>
      <c r="IZK21" s="156"/>
      <c r="IZL21" s="156"/>
      <c r="IZM21" s="156"/>
      <c r="IZN21" s="156"/>
      <c r="IZO21" s="156"/>
      <c r="IZP21" s="156"/>
      <c r="IZQ21" s="156"/>
      <c r="IZR21" s="156"/>
      <c r="IZS21" s="156"/>
      <c r="IZT21" s="156"/>
      <c r="IZU21" s="156"/>
      <c r="IZV21" s="156"/>
      <c r="IZW21" s="156"/>
      <c r="IZX21" s="156"/>
      <c r="IZY21" s="156"/>
      <c r="IZZ21" s="156"/>
      <c r="JAA21" s="156"/>
      <c r="JAB21" s="156"/>
      <c r="JAC21" s="156"/>
      <c r="JAD21" s="156"/>
      <c r="JAE21" s="156"/>
      <c r="JAF21" s="156"/>
      <c r="JAG21" s="156"/>
      <c r="JAH21" s="156"/>
      <c r="JAI21" s="156"/>
      <c r="JAJ21" s="156"/>
      <c r="JAK21" s="156"/>
      <c r="JAL21" s="156"/>
      <c r="JAM21" s="156"/>
      <c r="JAN21" s="156"/>
      <c r="JAO21" s="156"/>
      <c r="JAP21" s="156"/>
      <c r="JAQ21" s="156"/>
      <c r="JAR21" s="156"/>
      <c r="JAS21" s="156"/>
      <c r="JAT21" s="156"/>
      <c r="JAU21" s="156"/>
      <c r="JAV21" s="156"/>
      <c r="JAW21" s="156"/>
      <c r="JAX21" s="156"/>
      <c r="JAY21" s="156"/>
      <c r="JAZ21" s="156"/>
      <c r="JBA21" s="156"/>
      <c r="JBB21" s="156"/>
      <c r="JBC21" s="156"/>
      <c r="JBD21" s="156"/>
      <c r="JBE21" s="156"/>
      <c r="JBF21" s="156"/>
      <c r="JBG21" s="156"/>
      <c r="JBH21" s="156"/>
      <c r="JBI21" s="156"/>
      <c r="JBJ21" s="156"/>
      <c r="JBK21" s="156"/>
      <c r="JBL21" s="156"/>
      <c r="JBM21" s="156"/>
      <c r="JBN21" s="156"/>
      <c r="JBO21" s="156"/>
      <c r="JBP21" s="156"/>
      <c r="JBQ21" s="156"/>
      <c r="JBR21" s="156"/>
      <c r="JBS21" s="156"/>
      <c r="JBT21" s="156"/>
      <c r="JBU21" s="156"/>
      <c r="JBV21" s="156"/>
      <c r="JBW21" s="156"/>
      <c r="JBX21" s="156"/>
      <c r="JBY21" s="156"/>
      <c r="JBZ21" s="156"/>
      <c r="JCA21" s="156"/>
      <c r="JCB21" s="156"/>
      <c r="JCC21" s="156"/>
      <c r="JCD21" s="156"/>
      <c r="JCE21" s="156"/>
      <c r="JCF21" s="156"/>
      <c r="JCG21" s="156"/>
      <c r="JCH21" s="156"/>
      <c r="JCI21" s="156"/>
      <c r="JCJ21" s="156"/>
      <c r="JCK21" s="156"/>
      <c r="JCL21" s="156"/>
      <c r="JCM21" s="156"/>
      <c r="JCN21" s="156"/>
      <c r="JCO21" s="156"/>
      <c r="JCP21" s="156"/>
      <c r="JCQ21" s="156"/>
      <c r="JCR21" s="156"/>
      <c r="JCS21" s="156"/>
      <c r="JCT21" s="156"/>
      <c r="JCU21" s="156"/>
      <c r="JCV21" s="156"/>
      <c r="JCW21" s="156"/>
      <c r="JCX21" s="156"/>
      <c r="JCY21" s="156"/>
      <c r="JCZ21" s="156"/>
      <c r="JDA21" s="156"/>
      <c r="JDB21" s="156"/>
      <c r="JDC21" s="156"/>
      <c r="JDD21" s="156"/>
      <c r="JDE21" s="156"/>
      <c r="JDF21" s="156"/>
      <c r="JDG21" s="156"/>
      <c r="JDH21" s="156"/>
      <c r="JDI21" s="156"/>
      <c r="JDJ21" s="156"/>
      <c r="JDK21" s="156"/>
      <c r="JDL21" s="156"/>
      <c r="JDM21" s="156"/>
      <c r="JDN21" s="156"/>
      <c r="JDO21" s="156"/>
      <c r="JDP21" s="156"/>
      <c r="JDQ21" s="156"/>
      <c r="JDR21" s="156"/>
      <c r="JDS21" s="156"/>
      <c r="JDT21" s="156"/>
      <c r="JDU21" s="156"/>
      <c r="JDV21" s="156"/>
      <c r="JDW21" s="156"/>
      <c r="JDX21" s="156"/>
      <c r="JDY21" s="156"/>
      <c r="JDZ21" s="156"/>
      <c r="JEA21" s="156"/>
      <c r="JEB21" s="156"/>
      <c r="JEC21" s="156"/>
      <c r="JED21" s="156"/>
      <c r="JEE21" s="156"/>
      <c r="JEF21" s="156"/>
      <c r="JEG21" s="156"/>
      <c r="JEH21" s="156"/>
      <c r="JEI21" s="156"/>
      <c r="JEJ21" s="156"/>
      <c r="JEK21" s="156"/>
      <c r="JEL21" s="156"/>
      <c r="JEM21" s="156"/>
      <c r="JEN21" s="156"/>
      <c r="JEO21" s="156"/>
      <c r="JEP21" s="156"/>
      <c r="JEQ21" s="156"/>
      <c r="JER21" s="156"/>
      <c r="JES21" s="156"/>
      <c r="JET21" s="156"/>
      <c r="JEU21" s="156"/>
      <c r="JEV21" s="156"/>
      <c r="JEW21" s="156"/>
      <c r="JEX21" s="156"/>
      <c r="JEY21" s="156"/>
      <c r="JEZ21" s="156"/>
      <c r="JFA21" s="156"/>
      <c r="JFB21" s="156"/>
      <c r="JFC21" s="156"/>
      <c r="JFD21" s="156"/>
      <c r="JFE21" s="156"/>
      <c r="JFF21" s="156"/>
      <c r="JFG21" s="156"/>
      <c r="JFH21" s="156"/>
      <c r="JFI21" s="156"/>
      <c r="JFJ21" s="156"/>
      <c r="JFK21" s="156"/>
      <c r="JFL21" s="156"/>
      <c r="JFM21" s="156"/>
      <c r="JFN21" s="156"/>
      <c r="JFO21" s="156"/>
      <c r="JFP21" s="156"/>
      <c r="JFQ21" s="156"/>
      <c r="JFR21" s="156"/>
      <c r="JFS21" s="156"/>
      <c r="JFT21" s="156"/>
      <c r="JFU21" s="156"/>
      <c r="JFV21" s="156"/>
      <c r="JFW21" s="156"/>
      <c r="JFX21" s="156"/>
      <c r="JFY21" s="156"/>
      <c r="JFZ21" s="156"/>
      <c r="JGA21" s="156"/>
      <c r="JGB21" s="156"/>
      <c r="JGC21" s="156"/>
      <c r="JGD21" s="156"/>
      <c r="JGE21" s="156"/>
      <c r="JGF21" s="156"/>
      <c r="JGG21" s="156"/>
      <c r="JGH21" s="156"/>
      <c r="JGI21" s="156"/>
      <c r="JGJ21" s="156"/>
      <c r="JGK21" s="156"/>
      <c r="JGL21" s="156"/>
      <c r="JGM21" s="156"/>
      <c r="JGN21" s="156"/>
      <c r="JGO21" s="156"/>
      <c r="JGP21" s="156"/>
      <c r="JGQ21" s="156"/>
      <c r="JGR21" s="156"/>
      <c r="JGS21" s="156"/>
      <c r="JGT21" s="156"/>
      <c r="JGU21" s="156"/>
      <c r="JGV21" s="156"/>
      <c r="JGW21" s="156"/>
      <c r="JGX21" s="156"/>
      <c r="JGY21" s="156"/>
      <c r="JGZ21" s="156"/>
      <c r="JHA21" s="156"/>
      <c r="JHB21" s="156"/>
      <c r="JHC21" s="156"/>
      <c r="JHD21" s="156"/>
      <c r="JHE21" s="156"/>
      <c r="JHF21" s="156"/>
      <c r="JHG21" s="156"/>
      <c r="JHH21" s="156"/>
      <c r="JHI21" s="156"/>
      <c r="JHJ21" s="156"/>
      <c r="JHK21" s="156"/>
      <c r="JHL21" s="156"/>
      <c r="JHM21" s="156"/>
      <c r="JHN21" s="156"/>
      <c r="JHO21" s="156"/>
      <c r="JHP21" s="156"/>
      <c r="JHQ21" s="156"/>
      <c r="JHR21" s="156"/>
      <c r="JHS21" s="156"/>
      <c r="JHT21" s="156"/>
      <c r="JHU21" s="156"/>
      <c r="JHV21" s="156"/>
      <c r="JHW21" s="156"/>
      <c r="JHX21" s="156"/>
      <c r="JHY21" s="156"/>
      <c r="JHZ21" s="156"/>
      <c r="JIA21" s="156"/>
      <c r="JIB21" s="156"/>
      <c r="JIC21" s="156"/>
      <c r="JID21" s="156"/>
      <c r="JIE21" s="156"/>
      <c r="JIF21" s="156"/>
      <c r="JIG21" s="156"/>
      <c r="JIH21" s="156"/>
      <c r="JII21" s="156"/>
      <c r="JIJ21" s="156"/>
      <c r="JIK21" s="156"/>
      <c r="JIL21" s="156"/>
      <c r="JIM21" s="156"/>
      <c r="JIN21" s="156"/>
      <c r="JIO21" s="156"/>
      <c r="JIP21" s="156"/>
      <c r="JIQ21" s="156"/>
      <c r="JIR21" s="156"/>
      <c r="JIS21" s="156"/>
      <c r="JIT21" s="156"/>
      <c r="JIU21" s="156"/>
      <c r="JIV21" s="156"/>
      <c r="JIW21" s="156"/>
      <c r="JIX21" s="156"/>
      <c r="JIY21" s="156"/>
      <c r="JIZ21" s="156"/>
      <c r="JJA21" s="156"/>
      <c r="JJB21" s="156"/>
      <c r="JJC21" s="156"/>
      <c r="JJD21" s="156"/>
      <c r="JJE21" s="156"/>
      <c r="JJF21" s="156"/>
      <c r="JJG21" s="156"/>
      <c r="JJH21" s="156"/>
      <c r="JJI21" s="156"/>
      <c r="JJJ21" s="156"/>
      <c r="JJK21" s="156"/>
      <c r="JJL21" s="156"/>
      <c r="JJM21" s="156"/>
      <c r="JJN21" s="156"/>
      <c r="JJO21" s="156"/>
      <c r="JJP21" s="156"/>
      <c r="JJQ21" s="156"/>
      <c r="JJR21" s="156"/>
      <c r="JJS21" s="156"/>
      <c r="JJT21" s="156"/>
      <c r="JJU21" s="156"/>
      <c r="JJV21" s="156"/>
      <c r="JJW21" s="156"/>
      <c r="JJX21" s="156"/>
      <c r="JJY21" s="156"/>
      <c r="JJZ21" s="156"/>
      <c r="JKA21" s="156"/>
      <c r="JKB21" s="156"/>
      <c r="JKC21" s="156"/>
      <c r="JKD21" s="156"/>
      <c r="JKE21" s="156"/>
      <c r="JKF21" s="156"/>
      <c r="JKG21" s="156"/>
      <c r="JKH21" s="156"/>
      <c r="JKI21" s="156"/>
      <c r="JKJ21" s="156"/>
      <c r="JKK21" s="156"/>
      <c r="JKL21" s="156"/>
      <c r="JKM21" s="156"/>
      <c r="JKN21" s="156"/>
      <c r="JKO21" s="156"/>
      <c r="JKP21" s="156"/>
      <c r="JKQ21" s="156"/>
      <c r="JKR21" s="156"/>
      <c r="JKS21" s="156"/>
      <c r="JKT21" s="156"/>
      <c r="JKU21" s="156"/>
      <c r="JKV21" s="156"/>
      <c r="JKW21" s="156"/>
      <c r="JKX21" s="156"/>
      <c r="JKY21" s="156"/>
      <c r="JKZ21" s="156"/>
      <c r="JLA21" s="156"/>
      <c r="JLB21" s="156"/>
      <c r="JLC21" s="156"/>
      <c r="JLD21" s="156"/>
      <c r="JLE21" s="156"/>
      <c r="JLF21" s="156"/>
      <c r="JLG21" s="156"/>
      <c r="JLH21" s="156"/>
      <c r="JLI21" s="156"/>
      <c r="JLJ21" s="156"/>
      <c r="JLK21" s="156"/>
      <c r="JLL21" s="156"/>
      <c r="JLM21" s="156"/>
      <c r="JLN21" s="156"/>
      <c r="JLO21" s="156"/>
      <c r="JLP21" s="156"/>
      <c r="JLQ21" s="156"/>
      <c r="JLR21" s="156"/>
      <c r="JLS21" s="156"/>
      <c r="JLT21" s="156"/>
      <c r="JLU21" s="156"/>
      <c r="JLV21" s="156"/>
      <c r="JLW21" s="156"/>
      <c r="JLX21" s="156"/>
      <c r="JLY21" s="156"/>
      <c r="JLZ21" s="156"/>
      <c r="JMA21" s="156"/>
      <c r="JMB21" s="156"/>
      <c r="JMC21" s="156"/>
      <c r="JMD21" s="156"/>
      <c r="JME21" s="156"/>
      <c r="JMF21" s="156"/>
      <c r="JMG21" s="156"/>
      <c r="JMH21" s="156"/>
      <c r="JMI21" s="156"/>
      <c r="JMJ21" s="156"/>
      <c r="JMK21" s="156"/>
      <c r="JML21" s="156"/>
      <c r="JMM21" s="156"/>
      <c r="JMN21" s="156"/>
      <c r="JMO21" s="156"/>
      <c r="JMP21" s="156"/>
      <c r="JMQ21" s="156"/>
      <c r="JMR21" s="156"/>
      <c r="JMS21" s="156"/>
      <c r="JMT21" s="156"/>
      <c r="JMU21" s="156"/>
      <c r="JMV21" s="156"/>
      <c r="JMW21" s="156"/>
      <c r="JMX21" s="156"/>
      <c r="JMY21" s="156"/>
      <c r="JMZ21" s="156"/>
      <c r="JNA21" s="156"/>
      <c r="JNB21" s="156"/>
      <c r="JNC21" s="156"/>
      <c r="JND21" s="156"/>
      <c r="JNE21" s="156"/>
      <c r="JNF21" s="156"/>
      <c r="JNG21" s="156"/>
      <c r="JNH21" s="156"/>
      <c r="JNI21" s="156"/>
      <c r="JNJ21" s="156"/>
      <c r="JNK21" s="156"/>
      <c r="JNL21" s="156"/>
      <c r="JNM21" s="156"/>
      <c r="JNN21" s="156"/>
      <c r="JNO21" s="156"/>
      <c r="JNP21" s="156"/>
      <c r="JNQ21" s="156"/>
      <c r="JNR21" s="156"/>
      <c r="JNS21" s="156"/>
      <c r="JNT21" s="156"/>
      <c r="JNU21" s="156"/>
      <c r="JNV21" s="156"/>
      <c r="JNW21" s="156"/>
      <c r="JNX21" s="156"/>
      <c r="JNY21" s="156"/>
      <c r="JNZ21" s="156"/>
      <c r="JOA21" s="156"/>
      <c r="JOB21" s="156"/>
      <c r="JOC21" s="156"/>
      <c r="JOD21" s="156"/>
      <c r="JOE21" s="156"/>
      <c r="JOF21" s="156"/>
      <c r="JOG21" s="156"/>
      <c r="JOH21" s="156"/>
      <c r="JOI21" s="156"/>
      <c r="JOJ21" s="156"/>
      <c r="JOK21" s="156"/>
      <c r="JOL21" s="156"/>
      <c r="JOM21" s="156"/>
      <c r="JON21" s="156"/>
      <c r="JOO21" s="156"/>
      <c r="JOP21" s="156"/>
      <c r="JOQ21" s="156"/>
      <c r="JOR21" s="156"/>
      <c r="JOS21" s="156"/>
      <c r="JOT21" s="156"/>
      <c r="JOU21" s="156"/>
      <c r="JOV21" s="156"/>
      <c r="JOW21" s="156"/>
      <c r="JOX21" s="156"/>
      <c r="JOY21" s="156"/>
      <c r="JOZ21" s="156"/>
      <c r="JPA21" s="156"/>
      <c r="JPB21" s="156"/>
      <c r="JPC21" s="156"/>
      <c r="JPD21" s="156"/>
      <c r="JPE21" s="156"/>
      <c r="JPF21" s="156"/>
      <c r="JPG21" s="156"/>
      <c r="JPH21" s="156"/>
      <c r="JPI21" s="156"/>
      <c r="JPJ21" s="156"/>
      <c r="JPK21" s="156"/>
      <c r="JPL21" s="156"/>
      <c r="JPM21" s="156"/>
      <c r="JPN21" s="156"/>
      <c r="JPO21" s="156"/>
      <c r="JPP21" s="156"/>
      <c r="JPQ21" s="156"/>
      <c r="JPR21" s="156"/>
      <c r="JPS21" s="156"/>
      <c r="JPT21" s="156"/>
      <c r="JPU21" s="156"/>
      <c r="JPV21" s="156"/>
      <c r="JPW21" s="156"/>
      <c r="JPX21" s="156"/>
      <c r="JPY21" s="156"/>
      <c r="JPZ21" s="156"/>
      <c r="JQA21" s="156"/>
      <c r="JQB21" s="156"/>
      <c r="JQC21" s="156"/>
      <c r="JQD21" s="156"/>
      <c r="JQE21" s="156"/>
      <c r="JQF21" s="156"/>
      <c r="JQG21" s="156"/>
      <c r="JQH21" s="156"/>
      <c r="JQI21" s="156"/>
      <c r="JQJ21" s="156"/>
      <c r="JQK21" s="156"/>
      <c r="JQL21" s="156"/>
      <c r="JQM21" s="156"/>
      <c r="JQN21" s="156"/>
      <c r="JQO21" s="156"/>
      <c r="JQP21" s="156"/>
      <c r="JQQ21" s="156"/>
      <c r="JQR21" s="156"/>
      <c r="JQS21" s="156"/>
      <c r="JQT21" s="156"/>
      <c r="JQU21" s="156"/>
      <c r="JQV21" s="156"/>
      <c r="JQW21" s="156"/>
      <c r="JQX21" s="156"/>
      <c r="JQY21" s="156"/>
      <c r="JQZ21" s="156"/>
      <c r="JRA21" s="156"/>
      <c r="JRB21" s="156"/>
      <c r="JRC21" s="156"/>
      <c r="JRD21" s="156"/>
      <c r="JRE21" s="156"/>
      <c r="JRF21" s="156"/>
      <c r="JRG21" s="156"/>
      <c r="JRH21" s="156"/>
      <c r="JRI21" s="156"/>
      <c r="JRJ21" s="156"/>
      <c r="JRK21" s="156"/>
      <c r="JRL21" s="156"/>
      <c r="JRM21" s="156"/>
      <c r="JRN21" s="156"/>
      <c r="JRO21" s="156"/>
      <c r="JRP21" s="156"/>
      <c r="JRQ21" s="156"/>
      <c r="JRR21" s="156"/>
      <c r="JRS21" s="156"/>
      <c r="JRT21" s="156"/>
      <c r="JRU21" s="156"/>
      <c r="JRV21" s="156"/>
      <c r="JRW21" s="156"/>
      <c r="JRX21" s="156"/>
      <c r="JRY21" s="156"/>
      <c r="JRZ21" s="156"/>
      <c r="JSA21" s="156"/>
      <c r="JSB21" s="156"/>
      <c r="JSC21" s="156"/>
      <c r="JSD21" s="156"/>
      <c r="JSE21" s="156"/>
      <c r="JSF21" s="156"/>
      <c r="JSG21" s="156"/>
      <c r="JSH21" s="156"/>
      <c r="JSI21" s="156"/>
      <c r="JSJ21" s="156"/>
      <c r="JSK21" s="156"/>
      <c r="JSL21" s="156"/>
      <c r="JSM21" s="156"/>
      <c r="JSN21" s="156"/>
      <c r="JSO21" s="156"/>
      <c r="JSP21" s="156"/>
      <c r="JSQ21" s="156"/>
      <c r="JSR21" s="156"/>
      <c r="JSS21" s="156"/>
      <c r="JST21" s="156"/>
      <c r="JSU21" s="156"/>
      <c r="JSV21" s="156"/>
      <c r="JSW21" s="156"/>
      <c r="JSX21" s="156"/>
      <c r="JSY21" s="156"/>
      <c r="JSZ21" s="156"/>
      <c r="JTA21" s="156"/>
      <c r="JTB21" s="156"/>
      <c r="JTC21" s="156"/>
      <c r="JTD21" s="156"/>
      <c r="JTE21" s="156"/>
      <c r="JTF21" s="156"/>
      <c r="JTG21" s="156"/>
      <c r="JTH21" s="156"/>
      <c r="JTI21" s="156"/>
      <c r="JTJ21" s="156"/>
      <c r="JTK21" s="156"/>
      <c r="JTL21" s="156"/>
      <c r="JTM21" s="156"/>
      <c r="JTN21" s="156"/>
      <c r="JTO21" s="156"/>
      <c r="JTP21" s="156"/>
      <c r="JTQ21" s="156"/>
      <c r="JTR21" s="156"/>
      <c r="JTS21" s="156"/>
      <c r="JTT21" s="156"/>
      <c r="JTU21" s="156"/>
      <c r="JTV21" s="156"/>
      <c r="JTW21" s="156"/>
      <c r="JTX21" s="156"/>
      <c r="JTY21" s="156"/>
      <c r="JTZ21" s="156"/>
      <c r="JUA21" s="156"/>
      <c r="JUB21" s="156"/>
      <c r="JUC21" s="156"/>
      <c r="JUD21" s="156"/>
      <c r="JUE21" s="156"/>
      <c r="JUF21" s="156"/>
      <c r="JUG21" s="156"/>
      <c r="JUH21" s="156"/>
      <c r="JUI21" s="156"/>
      <c r="JUJ21" s="156"/>
      <c r="JUK21" s="156"/>
      <c r="JUL21" s="156"/>
      <c r="JUM21" s="156"/>
      <c r="JUN21" s="156"/>
      <c r="JUO21" s="156"/>
      <c r="JUP21" s="156"/>
      <c r="JUQ21" s="156"/>
      <c r="JUR21" s="156"/>
      <c r="JUS21" s="156"/>
      <c r="JUT21" s="156"/>
      <c r="JUU21" s="156"/>
      <c r="JUV21" s="156"/>
      <c r="JUW21" s="156"/>
      <c r="JUX21" s="156"/>
      <c r="JUY21" s="156"/>
      <c r="JUZ21" s="156"/>
      <c r="JVA21" s="156"/>
      <c r="JVB21" s="156"/>
      <c r="JVC21" s="156"/>
      <c r="JVD21" s="156"/>
      <c r="JVE21" s="156"/>
      <c r="JVF21" s="156"/>
      <c r="JVG21" s="156"/>
      <c r="JVH21" s="156"/>
      <c r="JVI21" s="156"/>
      <c r="JVJ21" s="156"/>
      <c r="JVK21" s="156"/>
      <c r="JVL21" s="156"/>
      <c r="JVM21" s="156"/>
      <c r="JVN21" s="156"/>
      <c r="JVO21" s="156"/>
      <c r="JVP21" s="156"/>
      <c r="JVQ21" s="156"/>
      <c r="JVR21" s="156"/>
      <c r="JVS21" s="156"/>
      <c r="JVT21" s="156"/>
      <c r="JVU21" s="156"/>
      <c r="JVV21" s="156"/>
      <c r="JVW21" s="156"/>
      <c r="JVX21" s="156"/>
      <c r="JVY21" s="156"/>
      <c r="JVZ21" s="156"/>
      <c r="JWA21" s="156"/>
      <c r="JWB21" s="156"/>
      <c r="JWC21" s="156"/>
      <c r="JWD21" s="156"/>
      <c r="JWE21" s="156"/>
      <c r="JWF21" s="156"/>
      <c r="JWG21" s="156"/>
      <c r="JWH21" s="156"/>
      <c r="JWI21" s="156"/>
      <c r="JWJ21" s="156"/>
      <c r="JWK21" s="156"/>
      <c r="JWL21" s="156"/>
      <c r="JWM21" s="156"/>
      <c r="JWN21" s="156"/>
      <c r="JWO21" s="156"/>
      <c r="JWP21" s="156"/>
      <c r="JWQ21" s="156"/>
      <c r="JWR21" s="156"/>
      <c r="JWS21" s="156"/>
      <c r="JWT21" s="156"/>
      <c r="JWU21" s="156"/>
      <c r="JWV21" s="156"/>
      <c r="JWW21" s="156"/>
      <c r="JWX21" s="156"/>
      <c r="JWY21" s="156"/>
      <c r="JWZ21" s="156"/>
      <c r="JXA21" s="156"/>
      <c r="JXB21" s="156"/>
      <c r="JXC21" s="156"/>
      <c r="JXD21" s="156"/>
      <c r="JXE21" s="156"/>
      <c r="JXF21" s="156"/>
      <c r="JXG21" s="156"/>
      <c r="JXH21" s="156"/>
      <c r="JXI21" s="156"/>
      <c r="JXJ21" s="156"/>
      <c r="JXK21" s="156"/>
      <c r="JXL21" s="156"/>
      <c r="JXM21" s="156"/>
      <c r="JXN21" s="156"/>
      <c r="JXO21" s="156"/>
      <c r="JXP21" s="156"/>
      <c r="JXQ21" s="156"/>
      <c r="JXR21" s="156"/>
      <c r="JXS21" s="156"/>
      <c r="JXT21" s="156"/>
      <c r="JXU21" s="156"/>
      <c r="JXV21" s="156"/>
      <c r="JXW21" s="156"/>
      <c r="JXX21" s="156"/>
      <c r="JXY21" s="156"/>
      <c r="JXZ21" s="156"/>
      <c r="JYA21" s="156"/>
      <c r="JYB21" s="156"/>
      <c r="JYC21" s="156"/>
      <c r="JYD21" s="156"/>
      <c r="JYE21" s="156"/>
      <c r="JYF21" s="156"/>
      <c r="JYG21" s="156"/>
      <c r="JYH21" s="156"/>
      <c r="JYI21" s="156"/>
      <c r="JYJ21" s="156"/>
      <c r="JYK21" s="156"/>
      <c r="JYL21" s="156"/>
      <c r="JYM21" s="156"/>
      <c r="JYN21" s="156"/>
      <c r="JYO21" s="156"/>
      <c r="JYP21" s="156"/>
      <c r="JYQ21" s="156"/>
      <c r="JYR21" s="156"/>
      <c r="JYS21" s="156"/>
      <c r="JYT21" s="156"/>
      <c r="JYU21" s="156"/>
      <c r="JYV21" s="156"/>
      <c r="JYW21" s="156"/>
      <c r="JYX21" s="156"/>
      <c r="JYY21" s="156"/>
      <c r="JYZ21" s="156"/>
      <c r="JZA21" s="156"/>
      <c r="JZB21" s="156"/>
      <c r="JZC21" s="156"/>
      <c r="JZD21" s="156"/>
      <c r="JZE21" s="156"/>
      <c r="JZF21" s="156"/>
      <c r="JZG21" s="156"/>
      <c r="JZH21" s="156"/>
      <c r="JZI21" s="156"/>
      <c r="JZJ21" s="156"/>
      <c r="JZK21" s="156"/>
      <c r="JZL21" s="156"/>
      <c r="JZM21" s="156"/>
      <c r="JZN21" s="156"/>
      <c r="JZO21" s="156"/>
      <c r="JZP21" s="156"/>
      <c r="JZQ21" s="156"/>
      <c r="JZR21" s="156"/>
      <c r="JZS21" s="156"/>
      <c r="JZT21" s="156"/>
      <c r="JZU21" s="156"/>
      <c r="JZV21" s="156"/>
      <c r="JZW21" s="156"/>
      <c r="JZX21" s="156"/>
      <c r="JZY21" s="156"/>
      <c r="JZZ21" s="156"/>
      <c r="KAA21" s="156"/>
      <c r="KAB21" s="156"/>
      <c r="KAC21" s="156"/>
      <c r="KAD21" s="156"/>
      <c r="KAE21" s="156"/>
      <c r="KAF21" s="156"/>
      <c r="KAG21" s="156"/>
      <c r="KAH21" s="156"/>
      <c r="KAI21" s="156"/>
      <c r="KAJ21" s="156"/>
      <c r="KAK21" s="156"/>
      <c r="KAL21" s="156"/>
      <c r="KAM21" s="156"/>
      <c r="KAN21" s="156"/>
      <c r="KAO21" s="156"/>
      <c r="KAP21" s="156"/>
      <c r="KAQ21" s="156"/>
      <c r="KAR21" s="156"/>
      <c r="KAS21" s="156"/>
      <c r="KAT21" s="156"/>
      <c r="KAU21" s="156"/>
      <c r="KAV21" s="156"/>
      <c r="KAW21" s="156"/>
      <c r="KAX21" s="156"/>
      <c r="KAY21" s="156"/>
      <c r="KAZ21" s="156"/>
      <c r="KBA21" s="156"/>
      <c r="KBB21" s="156"/>
      <c r="KBC21" s="156"/>
      <c r="KBD21" s="156"/>
      <c r="KBE21" s="156"/>
      <c r="KBF21" s="156"/>
      <c r="KBG21" s="156"/>
      <c r="KBH21" s="156"/>
      <c r="KBI21" s="156"/>
      <c r="KBJ21" s="156"/>
      <c r="KBK21" s="156"/>
      <c r="KBL21" s="156"/>
      <c r="KBM21" s="156"/>
      <c r="KBN21" s="156"/>
      <c r="KBO21" s="156"/>
      <c r="KBP21" s="156"/>
      <c r="KBQ21" s="156"/>
      <c r="KBR21" s="156"/>
      <c r="KBS21" s="156"/>
      <c r="KBT21" s="156"/>
      <c r="KBU21" s="156"/>
      <c r="KBV21" s="156"/>
      <c r="KBW21" s="156"/>
      <c r="KBX21" s="156"/>
      <c r="KBY21" s="156"/>
      <c r="KBZ21" s="156"/>
      <c r="KCA21" s="156"/>
      <c r="KCB21" s="156"/>
      <c r="KCC21" s="156"/>
      <c r="KCD21" s="156"/>
      <c r="KCE21" s="156"/>
      <c r="KCF21" s="156"/>
      <c r="KCG21" s="156"/>
      <c r="KCH21" s="156"/>
      <c r="KCI21" s="156"/>
      <c r="KCJ21" s="156"/>
      <c r="KCK21" s="156"/>
      <c r="KCL21" s="156"/>
      <c r="KCM21" s="156"/>
      <c r="KCN21" s="156"/>
      <c r="KCO21" s="156"/>
      <c r="KCP21" s="156"/>
      <c r="KCQ21" s="156"/>
      <c r="KCR21" s="156"/>
      <c r="KCS21" s="156"/>
      <c r="KCT21" s="156"/>
      <c r="KCU21" s="156"/>
      <c r="KCV21" s="156"/>
      <c r="KCW21" s="156"/>
      <c r="KCX21" s="156"/>
      <c r="KCY21" s="156"/>
      <c r="KCZ21" s="156"/>
      <c r="KDA21" s="156"/>
      <c r="KDB21" s="156"/>
      <c r="KDC21" s="156"/>
      <c r="KDD21" s="156"/>
      <c r="KDE21" s="156"/>
      <c r="KDF21" s="156"/>
      <c r="KDG21" s="156"/>
      <c r="KDH21" s="156"/>
      <c r="KDI21" s="156"/>
      <c r="KDJ21" s="156"/>
      <c r="KDK21" s="156"/>
      <c r="KDL21" s="156"/>
      <c r="KDM21" s="156"/>
      <c r="KDN21" s="156"/>
      <c r="KDO21" s="156"/>
      <c r="KDP21" s="156"/>
      <c r="KDQ21" s="156"/>
      <c r="KDR21" s="156"/>
      <c r="KDS21" s="156"/>
      <c r="KDT21" s="156"/>
      <c r="KDU21" s="156"/>
      <c r="KDV21" s="156"/>
      <c r="KDW21" s="156"/>
      <c r="KDX21" s="156"/>
      <c r="KDY21" s="156"/>
      <c r="KDZ21" s="156"/>
      <c r="KEA21" s="156"/>
      <c r="KEB21" s="156"/>
      <c r="KEC21" s="156"/>
      <c r="KED21" s="156"/>
      <c r="KEE21" s="156"/>
      <c r="KEF21" s="156"/>
      <c r="KEG21" s="156"/>
      <c r="KEH21" s="156"/>
      <c r="KEI21" s="156"/>
      <c r="KEJ21" s="156"/>
      <c r="KEK21" s="156"/>
      <c r="KEL21" s="156"/>
      <c r="KEM21" s="156"/>
      <c r="KEN21" s="156"/>
      <c r="KEO21" s="156"/>
      <c r="KEP21" s="156"/>
      <c r="KEQ21" s="156"/>
      <c r="KER21" s="156"/>
      <c r="KES21" s="156"/>
      <c r="KET21" s="156"/>
      <c r="KEU21" s="156"/>
      <c r="KEV21" s="156"/>
      <c r="KEW21" s="156"/>
      <c r="KEX21" s="156"/>
      <c r="KEY21" s="156"/>
      <c r="KEZ21" s="156"/>
      <c r="KFA21" s="156"/>
      <c r="KFB21" s="156"/>
      <c r="KFC21" s="156"/>
      <c r="KFD21" s="156"/>
      <c r="KFE21" s="156"/>
      <c r="KFF21" s="156"/>
      <c r="KFG21" s="156"/>
      <c r="KFH21" s="156"/>
      <c r="KFI21" s="156"/>
      <c r="KFJ21" s="156"/>
      <c r="KFK21" s="156"/>
      <c r="KFL21" s="156"/>
      <c r="KFM21" s="156"/>
      <c r="KFN21" s="156"/>
      <c r="KFO21" s="156"/>
      <c r="KFP21" s="156"/>
      <c r="KFQ21" s="156"/>
      <c r="KFR21" s="156"/>
      <c r="KFS21" s="156"/>
      <c r="KFT21" s="156"/>
      <c r="KFU21" s="156"/>
      <c r="KFV21" s="156"/>
      <c r="KFW21" s="156"/>
      <c r="KFX21" s="156"/>
      <c r="KFY21" s="156"/>
      <c r="KFZ21" s="156"/>
      <c r="KGA21" s="156"/>
      <c r="KGB21" s="156"/>
      <c r="KGC21" s="156"/>
      <c r="KGD21" s="156"/>
      <c r="KGE21" s="156"/>
      <c r="KGF21" s="156"/>
      <c r="KGG21" s="156"/>
      <c r="KGH21" s="156"/>
      <c r="KGI21" s="156"/>
      <c r="KGJ21" s="156"/>
      <c r="KGK21" s="156"/>
      <c r="KGL21" s="156"/>
      <c r="KGM21" s="156"/>
      <c r="KGN21" s="156"/>
      <c r="KGO21" s="156"/>
      <c r="KGP21" s="156"/>
      <c r="KGQ21" s="156"/>
      <c r="KGR21" s="156"/>
      <c r="KGS21" s="156"/>
      <c r="KGT21" s="156"/>
      <c r="KGU21" s="156"/>
      <c r="KGV21" s="156"/>
      <c r="KGW21" s="156"/>
      <c r="KGX21" s="156"/>
      <c r="KGY21" s="156"/>
      <c r="KGZ21" s="156"/>
      <c r="KHA21" s="156"/>
      <c r="KHB21" s="156"/>
      <c r="KHC21" s="156"/>
      <c r="KHD21" s="156"/>
      <c r="KHE21" s="156"/>
      <c r="KHF21" s="156"/>
      <c r="KHG21" s="156"/>
      <c r="KHH21" s="156"/>
      <c r="KHI21" s="156"/>
      <c r="KHJ21" s="156"/>
      <c r="KHK21" s="156"/>
      <c r="KHL21" s="156"/>
      <c r="KHM21" s="156"/>
      <c r="KHN21" s="156"/>
      <c r="KHO21" s="156"/>
      <c r="KHP21" s="156"/>
      <c r="KHQ21" s="156"/>
      <c r="KHR21" s="156"/>
      <c r="KHS21" s="156"/>
      <c r="KHT21" s="156"/>
      <c r="KHU21" s="156"/>
      <c r="KHV21" s="156"/>
      <c r="KHW21" s="156"/>
      <c r="KHX21" s="156"/>
      <c r="KHY21" s="156"/>
      <c r="KHZ21" s="156"/>
      <c r="KIA21" s="156"/>
      <c r="KIB21" s="156"/>
      <c r="KIC21" s="156"/>
      <c r="KID21" s="156"/>
      <c r="KIE21" s="156"/>
      <c r="KIF21" s="156"/>
      <c r="KIG21" s="156"/>
      <c r="KIH21" s="156"/>
      <c r="KII21" s="156"/>
      <c r="KIJ21" s="156"/>
      <c r="KIK21" s="156"/>
      <c r="KIL21" s="156"/>
      <c r="KIM21" s="156"/>
      <c r="KIN21" s="156"/>
      <c r="KIO21" s="156"/>
      <c r="KIP21" s="156"/>
      <c r="KIQ21" s="156"/>
      <c r="KIR21" s="156"/>
      <c r="KIS21" s="156"/>
      <c r="KIT21" s="156"/>
      <c r="KIU21" s="156"/>
      <c r="KIV21" s="156"/>
      <c r="KIW21" s="156"/>
      <c r="KIX21" s="156"/>
      <c r="KIY21" s="156"/>
      <c r="KIZ21" s="156"/>
      <c r="KJA21" s="156"/>
      <c r="KJB21" s="156"/>
      <c r="KJC21" s="156"/>
      <c r="KJD21" s="156"/>
      <c r="KJE21" s="156"/>
      <c r="KJF21" s="156"/>
      <c r="KJG21" s="156"/>
      <c r="KJH21" s="156"/>
      <c r="KJI21" s="156"/>
      <c r="KJJ21" s="156"/>
      <c r="KJK21" s="156"/>
      <c r="KJL21" s="156"/>
      <c r="KJM21" s="156"/>
      <c r="KJN21" s="156"/>
      <c r="KJO21" s="156"/>
      <c r="KJP21" s="156"/>
      <c r="KJQ21" s="156"/>
      <c r="KJR21" s="156"/>
      <c r="KJS21" s="156"/>
      <c r="KJT21" s="156"/>
      <c r="KJU21" s="156"/>
      <c r="KJV21" s="156"/>
      <c r="KJW21" s="156"/>
      <c r="KJX21" s="156"/>
      <c r="KJY21" s="156"/>
      <c r="KJZ21" s="156"/>
      <c r="KKA21" s="156"/>
      <c r="KKB21" s="156"/>
      <c r="KKC21" s="156"/>
      <c r="KKD21" s="156"/>
      <c r="KKE21" s="156"/>
      <c r="KKF21" s="156"/>
      <c r="KKG21" s="156"/>
      <c r="KKH21" s="156"/>
      <c r="KKI21" s="156"/>
      <c r="KKJ21" s="156"/>
      <c r="KKK21" s="156"/>
      <c r="KKL21" s="156"/>
      <c r="KKM21" s="156"/>
      <c r="KKN21" s="156"/>
      <c r="KKO21" s="156"/>
      <c r="KKP21" s="156"/>
      <c r="KKQ21" s="156"/>
      <c r="KKR21" s="156"/>
      <c r="KKS21" s="156"/>
      <c r="KKT21" s="156"/>
      <c r="KKU21" s="156"/>
      <c r="KKV21" s="156"/>
      <c r="KKW21" s="156"/>
      <c r="KKX21" s="156"/>
      <c r="KKY21" s="156"/>
      <c r="KKZ21" s="156"/>
      <c r="KLA21" s="156"/>
      <c r="KLB21" s="156"/>
      <c r="KLC21" s="156"/>
      <c r="KLD21" s="156"/>
      <c r="KLE21" s="156"/>
      <c r="KLF21" s="156"/>
      <c r="KLG21" s="156"/>
      <c r="KLH21" s="156"/>
      <c r="KLI21" s="156"/>
      <c r="KLJ21" s="156"/>
      <c r="KLK21" s="156"/>
      <c r="KLL21" s="156"/>
      <c r="KLM21" s="156"/>
      <c r="KLN21" s="156"/>
      <c r="KLO21" s="156"/>
      <c r="KLP21" s="156"/>
      <c r="KLQ21" s="156"/>
      <c r="KLR21" s="156"/>
      <c r="KLS21" s="156"/>
      <c r="KLT21" s="156"/>
      <c r="KLU21" s="156"/>
      <c r="KLV21" s="156"/>
      <c r="KLW21" s="156"/>
      <c r="KLX21" s="156"/>
      <c r="KLY21" s="156"/>
      <c r="KLZ21" s="156"/>
      <c r="KMA21" s="156"/>
      <c r="KMB21" s="156"/>
      <c r="KMC21" s="156"/>
      <c r="KMD21" s="156"/>
      <c r="KME21" s="156"/>
      <c r="KMF21" s="156"/>
      <c r="KMG21" s="156"/>
      <c r="KMH21" s="156"/>
      <c r="KMI21" s="156"/>
      <c r="KMJ21" s="156"/>
      <c r="KMK21" s="156"/>
      <c r="KML21" s="156"/>
      <c r="KMM21" s="156"/>
      <c r="KMN21" s="156"/>
      <c r="KMO21" s="156"/>
      <c r="KMP21" s="156"/>
      <c r="KMQ21" s="156"/>
      <c r="KMR21" s="156"/>
      <c r="KMS21" s="156"/>
      <c r="KMT21" s="156"/>
      <c r="KMU21" s="156"/>
      <c r="KMV21" s="156"/>
      <c r="KMW21" s="156"/>
      <c r="KMX21" s="156"/>
      <c r="KMY21" s="156"/>
      <c r="KMZ21" s="156"/>
      <c r="KNA21" s="156"/>
      <c r="KNB21" s="156"/>
      <c r="KNC21" s="156"/>
      <c r="KND21" s="156"/>
      <c r="KNE21" s="156"/>
      <c r="KNF21" s="156"/>
      <c r="KNG21" s="156"/>
      <c r="KNH21" s="156"/>
      <c r="KNI21" s="156"/>
      <c r="KNJ21" s="156"/>
      <c r="KNK21" s="156"/>
      <c r="KNL21" s="156"/>
      <c r="KNM21" s="156"/>
      <c r="KNN21" s="156"/>
      <c r="KNO21" s="156"/>
      <c r="KNP21" s="156"/>
      <c r="KNQ21" s="156"/>
      <c r="KNR21" s="156"/>
      <c r="KNS21" s="156"/>
      <c r="KNT21" s="156"/>
      <c r="KNU21" s="156"/>
      <c r="KNV21" s="156"/>
      <c r="KNW21" s="156"/>
      <c r="KNX21" s="156"/>
      <c r="KNY21" s="156"/>
      <c r="KNZ21" s="156"/>
      <c r="KOA21" s="156"/>
      <c r="KOB21" s="156"/>
      <c r="KOC21" s="156"/>
      <c r="KOD21" s="156"/>
      <c r="KOE21" s="156"/>
      <c r="KOF21" s="156"/>
      <c r="KOG21" s="156"/>
      <c r="KOH21" s="156"/>
      <c r="KOI21" s="156"/>
      <c r="KOJ21" s="156"/>
      <c r="KOK21" s="156"/>
      <c r="KOL21" s="156"/>
      <c r="KOM21" s="156"/>
      <c r="KON21" s="156"/>
      <c r="KOO21" s="156"/>
      <c r="KOP21" s="156"/>
      <c r="KOQ21" s="156"/>
      <c r="KOR21" s="156"/>
      <c r="KOS21" s="156"/>
      <c r="KOT21" s="156"/>
      <c r="KOU21" s="156"/>
      <c r="KOV21" s="156"/>
      <c r="KOW21" s="156"/>
      <c r="KOX21" s="156"/>
      <c r="KOY21" s="156"/>
      <c r="KOZ21" s="156"/>
      <c r="KPA21" s="156"/>
      <c r="KPB21" s="156"/>
      <c r="KPC21" s="156"/>
      <c r="KPD21" s="156"/>
      <c r="KPE21" s="156"/>
      <c r="KPF21" s="156"/>
      <c r="KPG21" s="156"/>
      <c r="KPH21" s="156"/>
      <c r="KPI21" s="156"/>
      <c r="KPJ21" s="156"/>
      <c r="KPK21" s="156"/>
      <c r="KPL21" s="156"/>
      <c r="KPM21" s="156"/>
      <c r="KPN21" s="156"/>
      <c r="KPO21" s="156"/>
      <c r="KPP21" s="156"/>
      <c r="KPQ21" s="156"/>
      <c r="KPR21" s="156"/>
      <c r="KPS21" s="156"/>
      <c r="KPT21" s="156"/>
      <c r="KPU21" s="156"/>
      <c r="KPV21" s="156"/>
      <c r="KPW21" s="156"/>
      <c r="KPX21" s="156"/>
      <c r="KPY21" s="156"/>
      <c r="KPZ21" s="156"/>
      <c r="KQA21" s="156"/>
      <c r="KQB21" s="156"/>
      <c r="KQC21" s="156"/>
      <c r="KQD21" s="156"/>
      <c r="KQE21" s="156"/>
      <c r="KQF21" s="156"/>
      <c r="KQG21" s="156"/>
      <c r="KQH21" s="156"/>
      <c r="KQI21" s="156"/>
      <c r="KQJ21" s="156"/>
      <c r="KQK21" s="156"/>
      <c r="KQL21" s="156"/>
      <c r="KQM21" s="156"/>
      <c r="KQN21" s="156"/>
      <c r="KQO21" s="156"/>
      <c r="KQP21" s="156"/>
      <c r="KQQ21" s="156"/>
      <c r="KQR21" s="156"/>
      <c r="KQS21" s="156"/>
      <c r="KQT21" s="156"/>
      <c r="KQU21" s="156"/>
      <c r="KQV21" s="156"/>
      <c r="KQW21" s="156"/>
      <c r="KQX21" s="156"/>
      <c r="KQY21" s="156"/>
      <c r="KQZ21" s="156"/>
      <c r="KRA21" s="156"/>
      <c r="KRB21" s="156"/>
      <c r="KRC21" s="156"/>
      <c r="KRD21" s="156"/>
      <c r="KRE21" s="156"/>
      <c r="KRF21" s="156"/>
      <c r="KRG21" s="156"/>
      <c r="KRH21" s="156"/>
      <c r="KRI21" s="156"/>
      <c r="KRJ21" s="156"/>
      <c r="KRK21" s="156"/>
      <c r="KRL21" s="156"/>
      <c r="KRM21" s="156"/>
      <c r="KRN21" s="156"/>
      <c r="KRO21" s="156"/>
      <c r="KRP21" s="156"/>
      <c r="KRQ21" s="156"/>
      <c r="KRR21" s="156"/>
      <c r="KRS21" s="156"/>
      <c r="KRT21" s="156"/>
      <c r="KRU21" s="156"/>
      <c r="KRV21" s="156"/>
      <c r="KRW21" s="156"/>
      <c r="KRX21" s="156"/>
      <c r="KRY21" s="156"/>
      <c r="KRZ21" s="156"/>
      <c r="KSA21" s="156"/>
      <c r="KSB21" s="156"/>
      <c r="KSC21" s="156"/>
      <c r="KSD21" s="156"/>
      <c r="KSE21" s="156"/>
      <c r="KSF21" s="156"/>
      <c r="KSG21" s="156"/>
      <c r="KSH21" s="156"/>
      <c r="KSI21" s="156"/>
      <c r="KSJ21" s="156"/>
      <c r="KSK21" s="156"/>
      <c r="KSL21" s="156"/>
      <c r="KSM21" s="156"/>
      <c r="KSN21" s="156"/>
      <c r="KSO21" s="156"/>
      <c r="KSP21" s="156"/>
      <c r="KSQ21" s="156"/>
      <c r="KSR21" s="156"/>
      <c r="KSS21" s="156"/>
      <c r="KST21" s="156"/>
      <c r="KSU21" s="156"/>
      <c r="KSV21" s="156"/>
      <c r="KSW21" s="156"/>
      <c r="KSX21" s="156"/>
      <c r="KSY21" s="156"/>
      <c r="KSZ21" s="156"/>
      <c r="KTA21" s="156"/>
      <c r="KTB21" s="156"/>
      <c r="KTC21" s="156"/>
      <c r="KTD21" s="156"/>
      <c r="KTE21" s="156"/>
      <c r="KTF21" s="156"/>
      <c r="KTG21" s="156"/>
      <c r="KTH21" s="156"/>
      <c r="KTI21" s="156"/>
      <c r="KTJ21" s="156"/>
      <c r="KTK21" s="156"/>
      <c r="KTL21" s="156"/>
      <c r="KTM21" s="156"/>
      <c r="KTN21" s="156"/>
      <c r="KTO21" s="156"/>
      <c r="KTP21" s="156"/>
      <c r="KTQ21" s="156"/>
      <c r="KTR21" s="156"/>
      <c r="KTS21" s="156"/>
      <c r="KTT21" s="156"/>
      <c r="KTU21" s="156"/>
      <c r="KTV21" s="156"/>
      <c r="KTW21" s="156"/>
      <c r="KTX21" s="156"/>
      <c r="KTY21" s="156"/>
      <c r="KTZ21" s="156"/>
      <c r="KUA21" s="156"/>
      <c r="KUB21" s="156"/>
      <c r="KUC21" s="156"/>
      <c r="KUD21" s="156"/>
      <c r="KUE21" s="156"/>
      <c r="KUF21" s="156"/>
      <c r="KUG21" s="156"/>
      <c r="KUH21" s="156"/>
      <c r="KUI21" s="156"/>
      <c r="KUJ21" s="156"/>
      <c r="KUK21" s="156"/>
      <c r="KUL21" s="156"/>
      <c r="KUM21" s="156"/>
      <c r="KUN21" s="156"/>
      <c r="KUO21" s="156"/>
      <c r="KUP21" s="156"/>
      <c r="KUQ21" s="156"/>
      <c r="KUR21" s="156"/>
      <c r="KUS21" s="156"/>
      <c r="KUT21" s="156"/>
      <c r="KUU21" s="156"/>
      <c r="KUV21" s="156"/>
      <c r="KUW21" s="156"/>
      <c r="KUX21" s="156"/>
      <c r="KUY21" s="156"/>
      <c r="KUZ21" s="156"/>
      <c r="KVA21" s="156"/>
      <c r="KVB21" s="156"/>
      <c r="KVC21" s="156"/>
      <c r="KVD21" s="156"/>
      <c r="KVE21" s="156"/>
      <c r="KVF21" s="156"/>
      <c r="KVG21" s="156"/>
      <c r="KVH21" s="156"/>
      <c r="KVI21" s="156"/>
      <c r="KVJ21" s="156"/>
      <c r="KVK21" s="156"/>
      <c r="KVL21" s="156"/>
      <c r="KVM21" s="156"/>
      <c r="KVN21" s="156"/>
      <c r="KVO21" s="156"/>
      <c r="KVP21" s="156"/>
      <c r="KVQ21" s="156"/>
      <c r="KVR21" s="156"/>
      <c r="KVS21" s="156"/>
      <c r="KVT21" s="156"/>
      <c r="KVU21" s="156"/>
      <c r="KVV21" s="156"/>
      <c r="KVW21" s="156"/>
      <c r="KVX21" s="156"/>
      <c r="KVY21" s="156"/>
      <c r="KVZ21" s="156"/>
      <c r="KWA21" s="156"/>
      <c r="KWB21" s="156"/>
      <c r="KWC21" s="156"/>
      <c r="KWD21" s="156"/>
      <c r="KWE21" s="156"/>
      <c r="KWF21" s="156"/>
      <c r="KWG21" s="156"/>
      <c r="KWH21" s="156"/>
      <c r="KWI21" s="156"/>
      <c r="KWJ21" s="156"/>
      <c r="KWK21" s="156"/>
      <c r="KWL21" s="156"/>
      <c r="KWM21" s="156"/>
      <c r="KWN21" s="156"/>
      <c r="KWO21" s="156"/>
      <c r="KWP21" s="156"/>
      <c r="KWQ21" s="156"/>
      <c r="KWR21" s="156"/>
      <c r="KWS21" s="156"/>
      <c r="KWT21" s="156"/>
      <c r="KWU21" s="156"/>
      <c r="KWV21" s="156"/>
      <c r="KWW21" s="156"/>
      <c r="KWX21" s="156"/>
      <c r="KWY21" s="156"/>
      <c r="KWZ21" s="156"/>
      <c r="KXA21" s="156"/>
      <c r="KXB21" s="156"/>
      <c r="KXC21" s="156"/>
      <c r="KXD21" s="156"/>
      <c r="KXE21" s="156"/>
      <c r="KXF21" s="156"/>
      <c r="KXG21" s="156"/>
      <c r="KXH21" s="156"/>
      <c r="KXI21" s="156"/>
      <c r="KXJ21" s="156"/>
      <c r="KXK21" s="156"/>
      <c r="KXL21" s="156"/>
      <c r="KXM21" s="156"/>
      <c r="KXN21" s="156"/>
      <c r="KXO21" s="156"/>
      <c r="KXP21" s="156"/>
      <c r="KXQ21" s="156"/>
      <c r="KXR21" s="156"/>
      <c r="KXS21" s="156"/>
      <c r="KXT21" s="156"/>
      <c r="KXU21" s="156"/>
      <c r="KXV21" s="156"/>
      <c r="KXW21" s="156"/>
      <c r="KXX21" s="156"/>
      <c r="KXY21" s="156"/>
      <c r="KXZ21" s="156"/>
      <c r="KYA21" s="156"/>
      <c r="KYB21" s="156"/>
      <c r="KYC21" s="156"/>
      <c r="KYD21" s="156"/>
      <c r="KYE21" s="156"/>
      <c r="KYF21" s="156"/>
      <c r="KYG21" s="156"/>
      <c r="KYH21" s="156"/>
      <c r="KYI21" s="156"/>
      <c r="KYJ21" s="156"/>
      <c r="KYK21" s="156"/>
      <c r="KYL21" s="156"/>
      <c r="KYM21" s="156"/>
      <c r="KYN21" s="156"/>
      <c r="KYO21" s="156"/>
      <c r="KYP21" s="156"/>
      <c r="KYQ21" s="156"/>
      <c r="KYR21" s="156"/>
      <c r="KYS21" s="156"/>
      <c r="KYT21" s="156"/>
      <c r="KYU21" s="156"/>
      <c r="KYV21" s="156"/>
      <c r="KYW21" s="156"/>
      <c r="KYX21" s="156"/>
      <c r="KYY21" s="156"/>
      <c r="KYZ21" s="156"/>
      <c r="KZA21" s="156"/>
      <c r="KZB21" s="156"/>
      <c r="KZC21" s="156"/>
      <c r="KZD21" s="156"/>
      <c r="KZE21" s="156"/>
      <c r="KZF21" s="156"/>
      <c r="KZG21" s="156"/>
      <c r="KZH21" s="156"/>
      <c r="KZI21" s="156"/>
      <c r="KZJ21" s="156"/>
      <c r="KZK21" s="156"/>
      <c r="KZL21" s="156"/>
      <c r="KZM21" s="156"/>
      <c r="KZN21" s="156"/>
      <c r="KZO21" s="156"/>
      <c r="KZP21" s="156"/>
      <c r="KZQ21" s="156"/>
      <c r="KZR21" s="156"/>
      <c r="KZS21" s="156"/>
      <c r="KZT21" s="156"/>
      <c r="KZU21" s="156"/>
      <c r="KZV21" s="156"/>
      <c r="KZW21" s="156"/>
      <c r="KZX21" s="156"/>
      <c r="KZY21" s="156"/>
      <c r="KZZ21" s="156"/>
      <c r="LAA21" s="156"/>
      <c r="LAB21" s="156"/>
      <c r="LAC21" s="156"/>
      <c r="LAD21" s="156"/>
      <c r="LAE21" s="156"/>
      <c r="LAF21" s="156"/>
      <c r="LAG21" s="156"/>
      <c r="LAH21" s="156"/>
      <c r="LAI21" s="156"/>
      <c r="LAJ21" s="156"/>
      <c r="LAK21" s="156"/>
      <c r="LAL21" s="156"/>
      <c r="LAM21" s="156"/>
      <c r="LAN21" s="156"/>
      <c r="LAO21" s="156"/>
      <c r="LAP21" s="156"/>
      <c r="LAQ21" s="156"/>
      <c r="LAR21" s="156"/>
      <c r="LAS21" s="156"/>
      <c r="LAT21" s="156"/>
      <c r="LAU21" s="156"/>
      <c r="LAV21" s="156"/>
      <c r="LAW21" s="156"/>
      <c r="LAX21" s="156"/>
      <c r="LAY21" s="156"/>
      <c r="LAZ21" s="156"/>
      <c r="LBA21" s="156"/>
      <c r="LBB21" s="156"/>
      <c r="LBC21" s="156"/>
      <c r="LBD21" s="156"/>
      <c r="LBE21" s="156"/>
      <c r="LBF21" s="156"/>
      <c r="LBG21" s="156"/>
      <c r="LBH21" s="156"/>
      <c r="LBI21" s="156"/>
      <c r="LBJ21" s="156"/>
      <c r="LBK21" s="156"/>
      <c r="LBL21" s="156"/>
      <c r="LBM21" s="156"/>
      <c r="LBN21" s="156"/>
      <c r="LBO21" s="156"/>
      <c r="LBP21" s="156"/>
      <c r="LBQ21" s="156"/>
      <c r="LBR21" s="156"/>
      <c r="LBS21" s="156"/>
      <c r="LBT21" s="156"/>
      <c r="LBU21" s="156"/>
      <c r="LBV21" s="156"/>
      <c r="LBW21" s="156"/>
      <c r="LBX21" s="156"/>
      <c r="LBY21" s="156"/>
      <c r="LBZ21" s="156"/>
      <c r="LCA21" s="156"/>
      <c r="LCB21" s="156"/>
      <c r="LCC21" s="156"/>
      <c r="LCD21" s="156"/>
      <c r="LCE21" s="156"/>
      <c r="LCF21" s="156"/>
      <c r="LCG21" s="156"/>
      <c r="LCH21" s="156"/>
      <c r="LCI21" s="156"/>
      <c r="LCJ21" s="156"/>
      <c r="LCK21" s="156"/>
      <c r="LCL21" s="156"/>
      <c r="LCM21" s="156"/>
      <c r="LCN21" s="156"/>
      <c r="LCO21" s="156"/>
      <c r="LCP21" s="156"/>
      <c r="LCQ21" s="156"/>
      <c r="LCR21" s="156"/>
      <c r="LCS21" s="156"/>
      <c r="LCT21" s="156"/>
      <c r="LCU21" s="156"/>
      <c r="LCV21" s="156"/>
      <c r="LCW21" s="156"/>
      <c r="LCX21" s="156"/>
      <c r="LCY21" s="156"/>
      <c r="LCZ21" s="156"/>
      <c r="LDA21" s="156"/>
      <c r="LDB21" s="156"/>
      <c r="LDC21" s="156"/>
      <c r="LDD21" s="156"/>
      <c r="LDE21" s="156"/>
      <c r="LDF21" s="156"/>
      <c r="LDG21" s="156"/>
      <c r="LDH21" s="156"/>
      <c r="LDI21" s="156"/>
      <c r="LDJ21" s="156"/>
      <c r="LDK21" s="156"/>
      <c r="LDL21" s="156"/>
      <c r="LDM21" s="156"/>
      <c r="LDN21" s="156"/>
      <c r="LDO21" s="156"/>
      <c r="LDP21" s="156"/>
      <c r="LDQ21" s="156"/>
      <c r="LDR21" s="156"/>
      <c r="LDS21" s="156"/>
      <c r="LDT21" s="156"/>
      <c r="LDU21" s="156"/>
      <c r="LDV21" s="156"/>
      <c r="LDW21" s="156"/>
      <c r="LDX21" s="156"/>
      <c r="LDY21" s="156"/>
      <c r="LDZ21" s="156"/>
      <c r="LEA21" s="156"/>
      <c r="LEB21" s="156"/>
      <c r="LEC21" s="156"/>
      <c r="LED21" s="156"/>
      <c r="LEE21" s="156"/>
      <c r="LEF21" s="156"/>
      <c r="LEG21" s="156"/>
      <c r="LEH21" s="156"/>
      <c r="LEI21" s="156"/>
      <c r="LEJ21" s="156"/>
      <c r="LEK21" s="156"/>
      <c r="LEL21" s="156"/>
      <c r="LEM21" s="156"/>
      <c r="LEN21" s="156"/>
      <c r="LEO21" s="156"/>
      <c r="LEP21" s="156"/>
      <c r="LEQ21" s="156"/>
      <c r="LER21" s="156"/>
      <c r="LES21" s="156"/>
      <c r="LET21" s="156"/>
      <c r="LEU21" s="156"/>
      <c r="LEV21" s="156"/>
      <c r="LEW21" s="156"/>
      <c r="LEX21" s="156"/>
      <c r="LEY21" s="156"/>
      <c r="LEZ21" s="156"/>
      <c r="LFA21" s="156"/>
      <c r="LFB21" s="156"/>
      <c r="LFC21" s="156"/>
      <c r="LFD21" s="156"/>
      <c r="LFE21" s="156"/>
      <c r="LFF21" s="156"/>
      <c r="LFG21" s="156"/>
      <c r="LFH21" s="156"/>
      <c r="LFI21" s="156"/>
      <c r="LFJ21" s="156"/>
      <c r="LFK21" s="156"/>
      <c r="LFL21" s="156"/>
      <c r="LFM21" s="156"/>
      <c r="LFN21" s="156"/>
      <c r="LFO21" s="156"/>
      <c r="LFP21" s="156"/>
      <c r="LFQ21" s="156"/>
      <c r="LFR21" s="156"/>
      <c r="LFS21" s="156"/>
      <c r="LFT21" s="156"/>
      <c r="LFU21" s="156"/>
      <c r="LFV21" s="156"/>
      <c r="LFW21" s="156"/>
      <c r="LFX21" s="156"/>
      <c r="LFY21" s="156"/>
      <c r="LFZ21" s="156"/>
      <c r="LGA21" s="156"/>
      <c r="LGB21" s="156"/>
      <c r="LGC21" s="156"/>
      <c r="LGD21" s="156"/>
      <c r="LGE21" s="156"/>
      <c r="LGF21" s="156"/>
      <c r="LGG21" s="156"/>
      <c r="LGH21" s="156"/>
      <c r="LGI21" s="156"/>
      <c r="LGJ21" s="156"/>
      <c r="LGK21" s="156"/>
      <c r="LGL21" s="156"/>
      <c r="LGM21" s="156"/>
      <c r="LGN21" s="156"/>
      <c r="LGO21" s="156"/>
      <c r="LGP21" s="156"/>
      <c r="LGQ21" s="156"/>
      <c r="LGR21" s="156"/>
      <c r="LGS21" s="156"/>
      <c r="LGT21" s="156"/>
      <c r="LGU21" s="156"/>
      <c r="LGV21" s="156"/>
      <c r="LGW21" s="156"/>
      <c r="LGX21" s="156"/>
      <c r="LGY21" s="156"/>
      <c r="LGZ21" s="156"/>
      <c r="LHA21" s="156"/>
      <c r="LHB21" s="156"/>
      <c r="LHC21" s="156"/>
      <c r="LHD21" s="156"/>
      <c r="LHE21" s="156"/>
      <c r="LHF21" s="156"/>
      <c r="LHG21" s="156"/>
      <c r="LHH21" s="156"/>
      <c r="LHI21" s="156"/>
      <c r="LHJ21" s="156"/>
      <c r="LHK21" s="156"/>
      <c r="LHL21" s="156"/>
      <c r="LHM21" s="156"/>
      <c r="LHN21" s="156"/>
      <c r="LHO21" s="156"/>
      <c r="LHP21" s="156"/>
      <c r="LHQ21" s="156"/>
      <c r="LHR21" s="156"/>
      <c r="LHS21" s="156"/>
      <c r="LHT21" s="156"/>
      <c r="LHU21" s="156"/>
      <c r="LHV21" s="156"/>
      <c r="LHW21" s="156"/>
      <c r="LHX21" s="156"/>
      <c r="LHY21" s="156"/>
      <c r="LHZ21" s="156"/>
      <c r="LIA21" s="156"/>
      <c r="LIB21" s="156"/>
      <c r="LIC21" s="156"/>
      <c r="LID21" s="156"/>
      <c r="LIE21" s="156"/>
      <c r="LIF21" s="156"/>
      <c r="LIG21" s="156"/>
      <c r="LIH21" s="156"/>
      <c r="LII21" s="156"/>
      <c r="LIJ21" s="156"/>
      <c r="LIK21" s="156"/>
      <c r="LIL21" s="156"/>
      <c r="LIM21" s="156"/>
      <c r="LIN21" s="156"/>
      <c r="LIO21" s="156"/>
      <c r="LIP21" s="156"/>
      <c r="LIQ21" s="156"/>
      <c r="LIR21" s="156"/>
      <c r="LIS21" s="156"/>
      <c r="LIT21" s="156"/>
      <c r="LIU21" s="156"/>
      <c r="LIV21" s="156"/>
      <c r="LIW21" s="156"/>
      <c r="LIX21" s="156"/>
      <c r="LIY21" s="156"/>
      <c r="LIZ21" s="156"/>
      <c r="LJA21" s="156"/>
      <c r="LJB21" s="156"/>
      <c r="LJC21" s="156"/>
      <c r="LJD21" s="156"/>
      <c r="LJE21" s="156"/>
      <c r="LJF21" s="156"/>
      <c r="LJG21" s="156"/>
      <c r="LJH21" s="156"/>
      <c r="LJI21" s="156"/>
      <c r="LJJ21" s="156"/>
      <c r="LJK21" s="156"/>
      <c r="LJL21" s="156"/>
      <c r="LJM21" s="156"/>
      <c r="LJN21" s="156"/>
      <c r="LJO21" s="156"/>
      <c r="LJP21" s="156"/>
      <c r="LJQ21" s="156"/>
      <c r="LJR21" s="156"/>
      <c r="LJS21" s="156"/>
      <c r="LJT21" s="156"/>
      <c r="LJU21" s="156"/>
      <c r="LJV21" s="156"/>
      <c r="LJW21" s="156"/>
      <c r="LJX21" s="156"/>
      <c r="LJY21" s="156"/>
      <c r="LJZ21" s="156"/>
      <c r="LKA21" s="156"/>
      <c r="LKB21" s="156"/>
      <c r="LKC21" s="156"/>
      <c r="LKD21" s="156"/>
      <c r="LKE21" s="156"/>
      <c r="LKF21" s="156"/>
      <c r="LKG21" s="156"/>
      <c r="LKH21" s="156"/>
      <c r="LKI21" s="156"/>
      <c r="LKJ21" s="156"/>
      <c r="LKK21" s="156"/>
      <c r="LKL21" s="156"/>
      <c r="LKM21" s="156"/>
      <c r="LKN21" s="156"/>
      <c r="LKO21" s="156"/>
      <c r="LKP21" s="156"/>
      <c r="LKQ21" s="156"/>
      <c r="LKR21" s="156"/>
      <c r="LKS21" s="156"/>
      <c r="LKT21" s="156"/>
      <c r="LKU21" s="156"/>
      <c r="LKV21" s="156"/>
      <c r="LKW21" s="156"/>
      <c r="LKX21" s="156"/>
      <c r="LKY21" s="156"/>
      <c r="LKZ21" s="156"/>
      <c r="LLA21" s="156"/>
      <c r="LLB21" s="156"/>
      <c r="LLC21" s="156"/>
      <c r="LLD21" s="156"/>
      <c r="LLE21" s="156"/>
      <c r="LLF21" s="156"/>
      <c r="LLG21" s="156"/>
      <c r="LLH21" s="156"/>
      <c r="LLI21" s="156"/>
      <c r="LLJ21" s="156"/>
      <c r="LLK21" s="156"/>
      <c r="LLL21" s="156"/>
      <c r="LLM21" s="156"/>
      <c r="LLN21" s="156"/>
      <c r="LLO21" s="156"/>
      <c r="LLP21" s="156"/>
      <c r="LLQ21" s="156"/>
      <c r="LLR21" s="156"/>
      <c r="LLS21" s="156"/>
      <c r="LLT21" s="156"/>
      <c r="LLU21" s="156"/>
      <c r="LLV21" s="156"/>
      <c r="LLW21" s="156"/>
      <c r="LLX21" s="156"/>
      <c r="LLY21" s="156"/>
      <c r="LLZ21" s="156"/>
      <c r="LMA21" s="156"/>
      <c r="LMB21" s="156"/>
      <c r="LMC21" s="156"/>
      <c r="LMD21" s="156"/>
      <c r="LME21" s="156"/>
      <c r="LMF21" s="156"/>
      <c r="LMG21" s="156"/>
      <c r="LMH21" s="156"/>
      <c r="LMI21" s="156"/>
      <c r="LMJ21" s="156"/>
      <c r="LMK21" s="156"/>
      <c r="LML21" s="156"/>
      <c r="LMM21" s="156"/>
      <c r="LMN21" s="156"/>
      <c r="LMO21" s="156"/>
      <c r="LMP21" s="156"/>
      <c r="LMQ21" s="156"/>
      <c r="LMR21" s="156"/>
      <c r="LMS21" s="156"/>
      <c r="LMT21" s="156"/>
      <c r="LMU21" s="156"/>
      <c r="LMV21" s="156"/>
      <c r="LMW21" s="156"/>
      <c r="LMX21" s="156"/>
      <c r="LMY21" s="156"/>
      <c r="LMZ21" s="156"/>
      <c r="LNA21" s="156"/>
      <c r="LNB21" s="156"/>
      <c r="LNC21" s="156"/>
      <c r="LND21" s="156"/>
      <c r="LNE21" s="156"/>
      <c r="LNF21" s="156"/>
      <c r="LNG21" s="156"/>
      <c r="LNH21" s="156"/>
      <c r="LNI21" s="156"/>
      <c r="LNJ21" s="156"/>
      <c r="LNK21" s="156"/>
      <c r="LNL21" s="156"/>
      <c r="LNM21" s="156"/>
      <c r="LNN21" s="156"/>
      <c r="LNO21" s="156"/>
      <c r="LNP21" s="156"/>
      <c r="LNQ21" s="156"/>
      <c r="LNR21" s="156"/>
      <c r="LNS21" s="156"/>
      <c r="LNT21" s="156"/>
      <c r="LNU21" s="156"/>
      <c r="LNV21" s="156"/>
      <c r="LNW21" s="156"/>
      <c r="LNX21" s="156"/>
      <c r="LNY21" s="156"/>
      <c r="LNZ21" s="156"/>
      <c r="LOA21" s="156"/>
      <c r="LOB21" s="156"/>
      <c r="LOC21" s="156"/>
      <c r="LOD21" s="156"/>
      <c r="LOE21" s="156"/>
      <c r="LOF21" s="156"/>
      <c r="LOG21" s="156"/>
      <c r="LOH21" s="156"/>
      <c r="LOI21" s="156"/>
      <c r="LOJ21" s="156"/>
      <c r="LOK21" s="156"/>
      <c r="LOL21" s="156"/>
      <c r="LOM21" s="156"/>
      <c r="LON21" s="156"/>
      <c r="LOO21" s="156"/>
      <c r="LOP21" s="156"/>
      <c r="LOQ21" s="156"/>
      <c r="LOR21" s="156"/>
      <c r="LOS21" s="156"/>
      <c r="LOT21" s="156"/>
      <c r="LOU21" s="156"/>
      <c r="LOV21" s="156"/>
      <c r="LOW21" s="156"/>
      <c r="LOX21" s="156"/>
      <c r="LOY21" s="156"/>
      <c r="LOZ21" s="156"/>
      <c r="LPA21" s="156"/>
      <c r="LPB21" s="156"/>
      <c r="LPC21" s="156"/>
      <c r="LPD21" s="156"/>
      <c r="LPE21" s="156"/>
      <c r="LPF21" s="156"/>
      <c r="LPG21" s="156"/>
      <c r="LPH21" s="156"/>
      <c r="LPI21" s="156"/>
      <c r="LPJ21" s="156"/>
      <c r="LPK21" s="156"/>
      <c r="LPL21" s="156"/>
      <c r="LPM21" s="156"/>
      <c r="LPN21" s="156"/>
      <c r="LPO21" s="156"/>
      <c r="LPP21" s="156"/>
      <c r="LPQ21" s="156"/>
      <c r="LPR21" s="156"/>
      <c r="LPS21" s="156"/>
      <c r="LPT21" s="156"/>
      <c r="LPU21" s="156"/>
      <c r="LPV21" s="156"/>
      <c r="LPW21" s="156"/>
      <c r="LPX21" s="156"/>
      <c r="LPY21" s="156"/>
      <c r="LPZ21" s="156"/>
      <c r="LQA21" s="156"/>
      <c r="LQB21" s="156"/>
      <c r="LQC21" s="156"/>
      <c r="LQD21" s="156"/>
      <c r="LQE21" s="156"/>
      <c r="LQF21" s="156"/>
      <c r="LQG21" s="156"/>
      <c r="LQH21" s="156"/>
      <c r="LQI21" s="156"/>
      <c r="LQJ21" s="156"/>
      <c r="LQK21" s="156"/>
      <c r="LQL21" s="156"/>
      <c r="LQM21" s="156"/>
      <c r="LQN21" s="156"/>
      <c r="LQO21" s="156"/>
      <c r="LQP21" s="156"/>
      <c r="LQQ21" s="156"/>
      <c r="LQR21" s="156"/>
      <c r="LQS21" s="156"/>
      <c r="LQT21" s="156"/>
      <c r="LQU21" s="156"/>
      <c r="LQV21" s="156"/>
      <c r="LQW21" s="156"/>
      <c r="LQX21" s="156"/>
      <c r="LQY21" s="156"/>
      <c r="LQZ21" s="156"/>
      <c r="LRA21" s="156"/>
      <c r="LRB21" s="156"/>
      <c r="LRC21" s="156"/>
      <c r="LRD21" s="156"/>
      <c r="LRE21" s="156"/>
      <c r="LRF21" s="156"/>
      <c r="LRG21" s="156"/>
      <c r="LRH21" s="156"/>
      <c r="LRI21" s="156"/>
      <c r="LRJ21" s="156"/>
      <c r="LRK21" s="156"/>
      <c r="LRL21" s="156"/>
      <c r="LRM21" s="156"/>
      <c r="LRN21" s="156"/>
      <c r="LRO21" s="156"/>
      <c r="LRP21" s="156"/>
      <c r="LRQ21" s="156"/>
      <c r="LRR21" s="156"/>
      <c r="LRS21" s="156"/>
      <c r="LRT21" s="156"/>
      <c r="LRU21" s="156"/>
      <c r="LRV21" s="156"/>
      <c r="LRW21" s="156"/>
      <c r="LRX21" s="156"/>
      <c r="LRY21" s="156"/>
      <c r="LRZ21" s="156"/>
      <c r="LSA21" s="156"/>
      <c r="LSB21" s="156"/>
      <c r="LSC21" s="156"/>
      <c r="LSD21" s="156"/>
      <c r="LSE21" s="156"/>
      <c r="LSF21" s="156"/>
      <c r="LSG21" s="156"/>
      <c r="LSH21" s="156"/>
      <c r="LSI21" s="156"/>
      <c r="LSJ21" s="156"/>
      <c r="LSK21" s="156"/>
      <c r="LSL21" s="156"/>
      <c r="LSM21" s="156"/>
      <c r="LSN21" s="156"/>
      <c r="LSO21" s="156"/>
      <c r="LSP21" s="156"/>
      <c r="LSQ21" s="156"/>
      <c r="LSR21" s="156"/>
      <c r="LSS21" s="156"/>
      <c r="LST21" s="156"/>
      <c r="LSU21" s="156"/>
      <c r="LSV21" s="156"/>
      <c r="LSW21" s="156"/>
      <c r="LSX21" s="156"/>
      <c r="LSY21" s="156"/>
      <c r="LSZ21" s="156"/>
      <c r="LTA21" s="156"/>
      <c r="LTB21" s="156"/>
      <c r="LTC21" s="156"/>
      <c r="LTD21" s="156"/>
      <c r="LTE21" s="156"/>
      <c r="LTF21" s="156"/>
      <c r="LTG21" s="156"/>
      <c r="LTH21" s="156"/>
      <c r="LTI21" s="156"/>
      <c r="LTJ21" s="156"/>
      <c r="LTK21" s="156"/>
      <c r="LTL21" s="156"/>
      <c r="LTM21" s="156"/>
      <c r="LTN21" s="156"/>
      <c r="LTO21" s="156"/>
      <c r="LTP21" s="156"/>
      <c r="LTQ21" s="156"/>
      <c r="LTR21" s="156"/>
      <c r="LTS21" s="156"/>
      <c r="LTT21" s="156"/>
      <c r="LTU21" s="156"/>
      <c r="LTV21" s="156"/>
      <c r="LTW21" s="156"/>
      <c r="LTX21" s="156"/>
      <c r="LTY21" s="156"/>
      <c r="LTZ21" s="156"/>
      <c r="LUA21" s="156"/>
      <c r="LUB21" s="156"/>
      <c r="LUC21" s="156"/>
      <c r="LUD21" s="156"/>
      <c r="LUE21" s="156"/>
      <c r="LUF21" s="156"/>
      <c r="LUG21" s="156"/>
      <c r="LUH21" s="156"/>
      <c r="LUI21" s="156"/>
      <c r="LUJ21" s="156"/>
      <c r="LUK21" s="156"/>
      <c r="LUL21" s="156"/>
      <c r="LUM21" s="156"/>
      <c r="LUN21" s="156"/>
      <c r="LUO21" s="156"/>
      <c r="LUP21" s="156"/>
      <c r="LUQ21" s="156"/>
      <c r="LUR21" s="156"/>
      <c r="LUS21" s="156"/>
      <c r="LUT21" s="156"/>
      <c r="LUU21" s="156"/>
      <c r="LUV21" s="156"/>
      <c r="LUW21" s="156"/>
      <c r="LUX21" s="156"/>
      <c r="LUY21" s="156"/>
      <c r="LUZ21" s="156"/>
      <c r="LVA21" s="156"/>
      <c r="LVB21" s="156"/>
      <c r="LVC21" s="156"/>
      <c r="LVD21" s="156"/>
      <c r="LVE21" s="156"/>
      <c r="LVF21" s="156"/>
      <c r="LVG21" s="156"/>
      <c r="LVH21" s="156"/>
      <c r="LVI21" s="156"/>
      <c r="LVJ21" s="156"/>
      <c r="LVK21" s="156"/>
      <c r="LVL21" s="156"/>
      <c r="LVM21" s="156"/>
      <c r="LVN21" s="156"/>
      <c r="LVO21" s="156"/>
      <c r="LVP21" s="156"/>
      <c r="LVQ21" s="156"/>
      <c r="LVR21" s="156"/>
      <c r="LVS21" s="156"/>
      <c r="LVT21" s="156"/>
      <c r="LVU21" s="156"/>
      <c r="LVV21" s="156"/>
      <c r="LVW21" s="156"/>
      <c r="LVX21" s="156"/>
      <c r="LVY21" s="156"/>
      <c r="LVZ21" s="156"/>
      <c r="LWA21" s="156"/>
      <c r="LWB21" s="156"/>
      <c r="LWC21" s="156"/>
      <c r="LWD21" s="156"/>
      <c r="LWE21" s="156"/>
      <c r="LWF21" s="156"/>
      <c r="LWG21" s="156"/>
      <c r="LWH21" s="156"/>
      <c r="LWI21" s="156"/>
      <c r="LWJ21" s="156"/>
      <c r="LWK21" s="156"/>
      <c r="LWL21" s="156"/>
      <c r="LWM21" s="156"/>
      <c r="LWN21" s="156"/>
      <c r="LWO21" s="156"/>
      <c r="LWP21" s="156"/>
      <c r="LWQ21" s="156"/>
      <c r="LWR21" s="156"/>
      <c r="LWS21" s="156"/>
      <c r="LWT21" s="156"/>
      <c r="LWU21" s="156"/>
      <c r="LWV21" s="156"/>
      <c r="LWW21" s="156"/>
      <c r="LWX21" s="156"/>
      <c r="LWY21" s="156"/>
      <c r="LWZ21" s="156"/>
      <c r="LXA21" s="156"/>
      <c r="LXB21" s="156"/>
      <c r="LXC21" s="156"/>
      <c r="LXD21" s="156"/>
      <c r="LXE21" s="156"/>
      <c r="LXF21" s="156"/>
      <c r="LXG21" s="156"/>
      <c r="LXH21" s="156"/>
      <c r="LXI21" s="156"/>
      <c r="LXJ21" s="156"/>
      <c r="LXK21" s="156"/>
      <c r="LXL21" s="156"/>
      <c r="LXM21" s="156"/>
      <c r="LXN21" s="156"/>
      <c r="LXO21" s="156"/>
      <c r="LXP21" s="156"/>
      <c r="LXQ21" s="156"/>
      <c r="LXR21" s="156"/>
      <c r="LXS21" s="156"/>
      <c r="LXT21" s="156"/>
      <c r="LXU21" s="156"/>
      <c r="LXV21" s="156"/>
      <c r="LXW21" s="156"/>
      <c r="LXX21" s="156"/>
      <c r="LXY21" s="156"/>
      <c r="LXZ21" s="156"/>
      <c r="LYA21" s="156"/>
      <c r="LYB21" s="156"/>
      <c r="LYC21" s="156"/>
      <c r="LYD21" s="156"/>
      <c r="LYE21" s="156"/>
      <c r="LYF21" s="156"/>
      <c r="LYG21" s="156"/>
      <c r="LYH21" s="156"/>
      <c r="LYI21" s="156"/>
      <c r="LYJ21" s="156"/>
      <c r="LYK21" s="156"/>
      <c r="LYL21" s="156"/>
      <c r="LYM21" s="156"/>
      <c r="LYN21" s="156"/>
      <c r="LYO21" s="156"/>
      <c r="LYP21" s="156"/>
      <c r="LYQ21" s="156"/>
      <c r="LYR21" s="156"/>
      <c r="LYS21" s="156"/>
      <c r="LYT21" s="156"/>
      <c r="LYU21" s="156"/>
      <c r="LYV21" s="156"/>
      <c r="LYW21" s="156"/>
      <c r="LYX21" s="156"/>
      <c r="LYY21" s="156"/>
      <c r="LYZ21" s="156"/>
      <c r="LZA21" s="156"/>
      <c r="LZB21" s="156"/>
      <c r="LZC21" s="156"/>
      <c r="LZD21" s="156"/>
      <c r="LZE21" s="156"/>
      <c r="LZF21" s="156"/>
      <c r="LZG21" s="156"/>
      <c r="LZH21" s="156"/>
      <c r="LZI21" s="156"/>
      <c r="LZJ21" s="156"/>
      <c r="LZK21" s="156"/>
      <c r="LZL21" s="156"/>
      <c r="LZM21" s="156"/>
      <c r="LZN21" s="156"/>
      <c r="LZO21" s="156"/>
      <c r="LZP21" s="156"/>
      <c r="LZQ21" s="156"/>
      <c r="LZR21" s="156"/>
      <c r="LZS21" s="156"/>
      <c r="LZT21" s="156"/>
      <c r="LZU21" s="156"/>
      <c r="LZV21" s="156"/>
      <c r="LZW21" s="156"/>
      <c r="LZX21" s="156"/>
      <c r="LZY21" s="156"/>
      <c r="LZZ21" s="156"/>
      <c r="MAA21" s="156"/>
      <c r="MAB21" s="156"/>
      <c r="MAC21" s="156"/>
      <c r="MAD21" s="156"/>
      <c r="MAE21" s="156"/>
      <c r="MAF21" s="156"/>
      <c r="MAG21" s="156"/>
      <c r="MAH21" s="156"/>
      <c r="MAI21" s="156"/>
      <c r="MAJ21" s="156"/>
      <c r="MAK21" s="156"/>
      <c r="MAL21" s="156"/>
      <c r="MAM21" s="156"/>
      <c r="MAN21" s="156"/>
      <c r="MAO21" s="156"/>
      <c r="MAP21" s="156"/>
      <c r="MAQ21" s="156"/>
      <c r="MAR21" s="156"/>
      <c r="MAS21" s="156"/>
      <c r="MAT21" s="156"/>
      <c r="MAU21" s="156"/>
      <c r="MAV21" s="156"/>
      <c r="MAW21" s="156"/>
      <c r="MAX21" s="156"/>
      <c r="MAY21" s="156"/>
      <c r="MAZ21" s="156"/>
      <c r="MBA21" s="156"/>
      <c r="MBB21" s="156"/>
      <c r="MBC21" s="156"/>
      <c r="MBD21" s="156"/>
      <c r="MBE21" s="156"/>
      <c r="MBF21" s="156"/>
      <c r="MBG21" s="156"/>
      <c r="MBH21" s="156"/>
      <c r="MBI21" s="156"/>
      <c r="MBJ21" s="156"/>
      <c r="MBK21" s="156"/>
      <c r="MBL21" s="156"/>
      <c r="MBM21" s="156"/>
      <c r="MBN21" s="156"/>
      <c r="MBO21" s="156"/>
      <c r="MBP21" s="156"/>
      <c r="MBQ21" s="156"/>
      <c r="MBR21" s="156"/>
      <c r="MBS21" s="156"/>
      <c r="MBT21" s="156"/>
      <c r="MBU21" s="156"/>
      <c r="MBV21" s="156"/>
      <c r="MBW21" s="156"/>
      <c r="MBX21" s="156"/>
      <c r="MBY21" s="156"/>
      <c r="MBZ21" s="156"/>
      <c r="MCA21" s="156"/>
      <c r="MCB21" s="156"/>
      <c r="MCC21" s="156"/>
      <c r="MCD21" s="156"/>
      <c r="MCE21" s="156"/>
      <c r="MCF21" s="156"/>
      <c r="MCG21" s="156"/>
      <c r="MCH21" s="156"/>
      <c r="MCI21" s="156"/>
      <c r="MCJ21" s="156"/>
      <c r="MCK21" s="156"/>
      <c r="MCL21" s="156"/>
      <c r="MCM21" s="156"/>
      <c r="MCN21" s="156"/>
      <c r="MCO21" s="156"/>
      <c r="MCP21" s="156"/>
      <c r="MCQ21" s="156"/>
      <c r="MCR21" s="156"/>
      <c r="MCS21" s="156"/>
      <c r="MCT21" s="156"/>
      <c r="MCU21" s="156"/>
      <c r="MCV21" s="156"/>
      <c r="MCW21" s="156"/>
      <c r="MCX21" s="156"/>
      <c r="MCY21" s="156"/>
      <c r="MCZ21" s="156"/>
      <c r="MDA21" s="156"/>
      <c r="MDB21" s="156"/>
      <c r="MDC21" s="156"/>
      <c r="MDD21" s="156"/>
      <c r="MDE21" s="156"/>
      <c r="MDF21" s="156"/>
      <c r="MDG21" s="156"/>
      <c r="MDH21" s="156"/>
      <c r="MDI21" s="156"/>
      <c r="MDJ21" s="156"/>
      <c r="MDK21" s="156"/>
      <c r="MDL21" s="156"/>
      <c r="MDM21" s="156"/>
      <c r="MDN21" s="156"/>
      <c r="MDO21" s="156"/>
      <c r="MDP21" s="156"/>
      <c r="MDQ21" s="156"/>
      <c r="MDR21" s="156"/>
      <c r="MDS21" s="156"/>
      <c r="MDT21" s="156"/>
      <c r="MDU21" s="156"/>
      <c r="MDV21" s="156"/>
      <c r="MDW21" s="156"/>
      <c r="MDX21" s="156"/>
      <c r="MDY21" s="156"/>
      <c r="MDZ21" s="156"/>
      <c r="MEA21" s="156"/>
      <c r="MEB21" s="156"/>
      <c r="MEC21" s="156"/>
      <c r="MED21" s="156"/>
      <c r="MEE21" s="156"/>
      <c r="MEF21" s="156"/>
      <c r="MEG21" s="156"/>
      <c r="MEH21" s="156"/>
      <c r="MEI21" s="156"/>
      <c r="MEJ21" s="156"/>
      <c r="MEK21" s="156"/>
      <c r="MEL21" s="156"/>
      <c r="MEM21" s="156"/>
      <c r="MEN21" s="156"/>
      <c r="MEO21" s="156"/>
      <c r="MEP21" s="156"/>
      <c r="MEQ21" s="156"/>
      <c r="MER21" s="156"/>
      <c r="MES21" s="156"/>
      <c r="MET21" s="156"/>
      <c r="MEU21" s="156"/>
      <c r="MEV21" s="156"/>
      <c r="MEW21" s="156"/>
      <c r="MEX21" s="156"/>
      <c r="MEY21" s="156"/>
      <c r="MEZ21" s="156"/>
      <c r="MFA21" s="156"/>
      <c r="MFB21" s="156"/>
      <c r="MFC21" s="156"/>
      <c r="MFD21" s="156"/>
      <c r="MFE21" s="156"/>
      <c r="MFF21" s="156"/>
      <c r="MFG21" s="156"/>
      <c r="MFH21" s="156"/>
      <c r="MFI21" s="156"/>
      <c r="MFJ21" s="156"/>
      <c r="MFK21" s="156"/>
      <c r="MFL21" s="156"/>
      <c r="MFM21" s="156"/>
      <c r="MFN21" s="156"/>
      <c r="MFO21" s="156"/>
      <c r="MFP21" s="156"/>
      <c r="MFQ21" s="156"/>
      <c r="MFR21" s="156"/>
      <c r="MFS21" s="156"/>
      <c r="MFT21" s="156"/>
      <c r="MFU21" s="156"/>
      <c r="MFV21" s="156"/>
      <c r="MFW21" s="156"/>
      <c r="MFX21" s="156"/>
      <c r="MFY21" s="156"/>
      <c r="MFZ21" s="156"/>
      <c r="MGA21" s="156"/>
      <c r="MGB21" s="156"/>
      <c r="MGC21" s="156"/>
      <c r="MGD21" s="156"/>
      <c r="MGE21" s="156"/>
      <c r="MGF21" s="156"/>
      <c r="MGG21" s="156"/>
      <c r="MGH21" s="156"/>
      <c r="MGI21" s="156"/>
      <c r="MGJ21" s="156"/>
      <c r="MGK21" s="156"/>
      <c r="MGL21" s="156"/>
      <c r="MGM21" s="156"/>
      <c r="MGN21" s="156"/>
      <c r="MGO21" s="156"/>
      <c r="MGP21" s="156"/>
      <c r="MGQ21" s="156"/>
      <c r="MGR21" s="156"/>
      <c r="MGS21" s="156"/>
      <c r="MGT21" s="156"/>
      <c r="MGU21" s="156"/>
      <c r="MGV21" s="156"/>
      <c r="MGW21" s="156"/>
      <c r="MGX21" s="156"/>
      <c r="MGY21" s="156"/>
      <c r="MGZ21" s="156"/>
      <c r="MHA21" s="156"/>
      <c r="MHB21" s="156"/>
      <c r="MHC21" s="156"/>
      <c r="MHD21" s="156"/>
      <c r="MHE21" s="156"/>
      <c r="MHF21" s="156"/>
      <c r="MHG21" s="156"/>
      <c r="MHH21" s="156"/>
      <c r="MHI21" s="156"/>
      <c r="MHJ21" s="156"/>
      <c r="MHK21" s="156"/>
      <c r="MHL21" s="156"/>
      <c r="MHM21" s="156"/>
      <c r="MHN21" s="156"/>
      <c r="MHO21" s="156"/>
      <c r="MHP21" s="156"/>
      <c r="MHQ21" s="156"/>
      <c r="MHR21" s="156"/>
      <c r="MHS21" s="156"/>
      <c r="MHT21" s="156"/>
      <c r="MHU21" s="156"/>
      <c r="MHV21" s="156"/>
      <c r="MHW21" s="156"/>
      <c r="MHX21" s="156"/>
      <c r="MHY21" s="156"/>
      <c r="MHZ21" s="156"/>
      <c r="MIA21" s="156"/>
      <c r="MIB21" s="156"/>
      <c r="MIC21" s="156"/>
      <c r="MID21" s="156"/>
      <c r="MIE21" s="156"/>
      <c r="MIF21" s="156"/>
      <c r="MIG21" s="156"/>
      <c r="MIH21" s="156"/>
      <c r="MII21" s="156"/>
      <c r="MIJ21" s="156"/>
      <c r="MIK21" s="156"/>
      <c r="MIL21" s="156"/>
      <c r="MIM21" s="156"/>
      <c r="MIN21" s="156"/>
      <c r="MIO21" s="156"/>
      <c r="MIP21" s="156"/>
      <c r="MIQ21" s="156"/>
      <c r="MIR21" s="156"/>
      <c r="MIS21" s="156"/>
      <c r="MIT21" s="156"/>
      <c r="MIU21" s="156"/>
      <c r="MIV21" s="156"/>
      <c r="MIW21" s="156"/>
      <c r="MIX21" s="156"/>
      <c r="MIY21" s="156"/>
      <c r="MIZ21" s="156"/>
      <c r="MJA21" s="156"/>
      <c r="MJB21" s="156"/>
      <c r="MJC21" s="156"/>
      <c r="MJD21" s="156"/>
      <c r="MJE21" s="156"/>
      <c r="MJF21" s="156"/>
      <c r="MJG21" s="156"/>
      <c r="MJH21" s="156"/>
      <c r="MJI21" s="156"/>
      <c r="MJJ21" s="156"/>
      <c r="MJK21" s="156"/>
      <c r="MJL21" s="156"/>
      <c r="MJM21" s="156"/>
      <c r="MJN21" s="156"/>
      <c r="MJO21" s="156"/>
      <c r="MJP21" s="156"/>
      <c r="MJQ21" s="156"/>
      <c r="MJR21" s="156"/>
      <c r="MJS21" s="156"/>
      <c r="MJT21" s="156"/>
      <c r="MJU21" s="156"/>
      <c r="MJV21" s="156"/>
      <c r="MJW21" s="156"/>
      <c r="MJX21" s="156"/>
      <c r="MJY21" s="156"/>
      <c r="MJZ21" s="156"/>
      <c r="MKA21" s="156"/>
      <c r="MKB21" s="156"/>
      <c r="MKC21" s="156"/>
      <c r="MKD21" s="156"/>
      <c r="MKE21" s="156"/>
      <c r="MKF21" s="156"/>
      <c r="MKG21" s="156"/>
      <c r="MKH21" s="156"/>
      <c r="MKI21" s="156"/>
      <c r="MKJ21" s="156"/>
      <c r="MKK21" s="156"/>
      <c r="MKL21" s="156"/>
      <c r="MKM21" s="156"/>
      <c r="MKN21" s="156"/>
      <c r="MKO21" s="156"/>
      <c r="MKP21" s="156"/>
      <c r="MKQ21" s="156"/>
      <c r="MKR21" s="156"/>
      <c r="MKS21" s="156"/>
      <c r="MKT21" s="156"/>
      <c r="MKU21" s="156"/>
      <c r="MKV21" s="156"/>
      <c r="MKW21" s="156"/>
      <c r="MKX21" s="156"/>
      <c r="MKY21" s="156"/>
      <c r="MKZ21" s="156"/>
      <c r="MLA21" s="156"/>
      <c r="MLB21" s="156"/>
      <c r="MLC21" s="156"/>
      <c r="MLD21" s="156"/>
      <c r="MLE21" s="156"/>
      <c r="MLF21" s="156"/>
      <c r="MLG21" s="156"/>
      <c r="MLH21" s="156"/>
      <c r="MLI21" s="156"/>
      <c r="MLJ21" s="156"/>
      <c r="MLK21" s="156"/>
      <c r="MLL21" s="156"/>
      <c r="MLM21" s="156"/>
      <c r="MLN21" s="156"/>
      <c r="MLO21" s="156"/>
      <c r="MLP21" s="156"/>
      <c r="MLQ21" s="156"/>
      <c r="MLR21" s="156"/>
      <c r="MLS21" s="156"/>
      <c r="MLT21" s="156"/>
      <c r="MLU21" s="156"/>
      <c r="MLV21" s="156"/>
      <c r="MLW21" s="156"/>
      <c r="MLX21" s="156"/>
      <c r="MLY21" s="156"/>
      <c r="MLZ21" s="156"/>
      <c r="MMA21" s="156"/>
      <c r="MMB21" s="156"/>
      <c r="MMC21" s="156"/>
      <c r="MMD21" s="156"/>
      <c r="MME21" s="156"/>
      <c r="MMF21" s="156"/>
      <c r="MMG21" s="156"/>
      <c r="MMH21" s="156"/>
      <c r="MMI21" s="156"/>
      <c r="MMJ21" s="156"/>
      <c r="MMK21" s="156"/>
      <c r="MML21" s="156"/>
      <c r="MMM21" s="156"/>
      <c r="MMN21" s="156"/>
      <c r="MMO21" s="156"/>
      <c r="MMP21" s="156"/>
      <c r="MMQ21" s="156"/>
      <c r="MMR21" s="156"/>
      <c r="MMS21" s="156"/>
      <c r="MMT21" s="156"/>
      <c r="MMU21" s="156"/>
      <c r="MMV21" s="156"/>
      <c r="MMW21" s="156"/>
      <c r="MMX21" s="156"/>
      <c r="MMY21" s="156"/>
      <c r="MMZ21" s="156"/>
      <c r="MNA21" s="156"/>
      <c r="MNB21" s="156"/>
      <c r="MNC21" s="156"/>
      <c r="MND21" s="156"/>
      <c r="MNE21" s="156"/>
      <c r="MNF21" s="156"/>
      <c r="MNG21" s="156"/>
      <c r="MNH21" s="156"/>
      <c r="MNI21" s="156"/>
      <c r="MNJ21" s="156"/>
      <c r="MNK21" s="156"/>
      <c r="MNL21" s="156"/>
      <c r="MNM21" s="156"/>
      <c r="MNN21" s="156"/>
      <c r="MNO21" s="156"/>
      <c r="MNP21" s="156"/>
      <c r="MNQ21" s="156"/>
      <c r="MNR21" s="156"/>
      <c r="MNS21" s="156"/>
      <c r="MNT21" s="156"/>
      <c r="MNU21" s="156"/>
      <c r="MNV21" s="156"/>
      <c r="MNW21" s="156"/>
      <c r="MNX21" s="156"/>
      <c r="MNY21" s="156"/>
      <c r="MNZ21" s="156"/>
      <c r="MOA21" s="156"/>
      <c r="MOB21" s="156"/>
      <c r="MOC21" s="156"/>
      <c r="MOD21" s="156"/>
      <c r="MOE21" s="156"/>
      <c r="MOF21" s="156"/>
      <c r="MOG21" s="156"/>
      <c r="MOH21" s="156"/>
      <c r="MOI21" s="156"/>
      <c r="MOJ21" s="156"/>
      <c r="MOK21" s="156"/>
      <c r="MOL21" s="156"/>
      <c r="MOM21" s="156"/>
      <c r="MON21" s="156"/>
      <c r="MOO21" s="156"/>
      <c r="MOP21" s="156"/>
      <c r="MOQ21" s="156"/>
      <c r="MOR21" s="156"/>
      <c r="MOS21" s="156"/>
      <c r="MOT21" s="156"/>
      <c r="MOU21" s="156"/>
      <c r="MOV21" s="156"/>
      <c r="MOW21" s="156"/>
      <c r="MOX21" s="156"/>
      <c r="MOY21" s="156"/>
      <c r="MOZ21" s="156"/>
      <c r="MPA21" s="156"/>
      <c r="MPB21" s="156"/>
      <c r="MPC21" s="156"/>
      <c r="MPD21" s="156"/>
      <c r="MPE21" s="156"/>
      <c r="MPF21" s="156"/>
      <c r="MPG21" s="156"/>
      <c r="MPH21" s="156"/>
      <c r="MPI21" s="156"/>
      <c r="MPJ21" s="156"/>
      <c r="MPK21" s="156"/>
      <c r="MPL21" s="156"/>
      <c r="MPM21" s="156"/>
      <c r="MPN21" s="156"/>
      <c r="MPO21" s="156"/>
      <c r="MPP21" s="156"/>
      <c r="MPQ21" s="156"/>
      <c r="MPR21" s="156"/>
      <c r="MPS21" s="156"/>
      <c r="MPT21" s="156"/>
      <c r="MPU21" s="156"/>
      <c r="MPV21" s="156"/>
      <c r="MPW21" s="156"/>
      <c r="MPX21" s="156"/>
      <c r="MPY21" s="156"/>
      <c r="MPZ21" s="156"/>
      <c r="MQA21" s="156"/>
      <c r="MQB21" s="156"/>
      <c r="MQC21" s="156"/>
      <c r="MQD21" s="156"/>
      <c r="MQE21" s="156"/>
      <c r="MQF21" s="156"/>
      <c r="MQG21" s="156"/>
      <c r="MQH21" s="156"/>
      <c r="MQI21" s="156"/>
      <c r="MQJ21" s="156"/>
      <c r="MQK21" s="156"/>
      <c r="MQL21" s="156"/>
      <c r="MQM21" s="156"/>
      <c r="MQN21" s="156"/>
      <c r="MQO21" s="156"/>
      <c r="MQP21" s="156"/>
      <c r="MQQ21" s="156"/>
      <c r="MQR21" s="156"/>
      <c r="MQS21" s="156"/>
      <c r="MQT21" s="156"/>
      <c r="MQU21" s="156"/>
      <c r="MQV21" s="156"/>
      <c r="MQW21" s="156"/>
      <c r="MQX21" s="156"/>
      <c r="MQY21" s="156"/>
      <c r="MQZ21" s="156"/>
      <c r="MRA21" s="156"/>
      <c r="MRB21" s="156"/>
      <c r="MRC21" s="156"/>
      <c r="MRD21" s="156"/>
      <c r="MRE21" s="156"/>
      <c r="MRF21" s="156"/>
      <c r="MRG21" s="156"/>
      <c r="MRH21" s="156"/>
      <c r="MRI21" s="156"/>
      <c r="MRJ21" s="156"/>
      <c r="MRK21" s="156"/>
      <c r="MRL21" s="156"/>
      <c r="MRM21" s="156"/>
      <c r="MRN21" s="156"/>
      <c r="MRO21" s="156"/>
      <c r="MRP21" s="156"/>
      <c r="MRQ21" s="156"/>
      <c r="MRR21" s="156"/>
      <c r="MRS21" s="156"/>
      <c r="MRT21" s="156"/>
      <c r="MRU21" s="156"/>
      <c r="MRV21" s="156"/>
      <c r="MRW21" s="156"/>
      <c r="MRX21" s="156"/>
      <c r="MRY21" s="156"/>
      <c r="MRZ21" s="156"/>
      <c r="MSA21" s="156"/>
      <c r="MSB21" s="156"/>
      <c r="MSC21" s="156"/>
      <c r="MSD21" s="156"/>
      <c r="MSE21" s="156"/>
      <c r="MSF21" s="156"/>
      <c r="MSG21" s="156"/>
      <c r="MSH21" s="156"/>
      <c r="MSI21" s="156"/>
      <c r="MSJ21" s="156"/>
      <c r="MSK21" s="156"/>
      <c r="MSL21" s="156"/>
      <c r="MSM21" s="156"/>
      <c r="MSN21" s="156"/>
      <c r="MSO21" s="156"/>
      <c r="MSP21" s="156"/>
      <c r="MSQ21" s="156"/>
      <c r="MSR21" s="156"/>
      <c r="MSS21" s="156"/>
      <c r="MST21" s="156"/>
      <c r="MSU21" s="156"/>
      <c r="MSV21" s="156"/>
      <c r="MSW21" s="156"/>
      <c r="MSX21" s="156"/>
      <c r="MSY21" s="156"/>
      <c r="MSZ21" s="156"/>
      <c r="MTA21" s="156"/>
      <c r="MTB21" s="156"/>
      <c r="MTC21" s="156"/>
      <c r="MTD21" s="156"/>
      <c r="MTE21" s="156"/>
      <c r="MTF21" s="156"/>
      <c r="MTG21" s="156"/>
      <c r="MTH21" s="156"/>
      <c r="MTI21" s="156"/>
      <c r="MTJ21" s="156"/>
      <c r="MTK21" s="156"/>
      <c r="MTL21" s="156"/>
      <c r="MTM21" s="156"/>
      <c r="MTN21" s="156"/>
      <c r="MTO21" s="156"/>
      <c r="MTP21" s="156"/>
      <c r="MTQ21" s="156"/>
      <c r="MTR21" s="156"/>
      <c r="MTS21" s="156"/>
      <c r="MTT21" s="156"/>
      <c r="MTU21" s="156"/>
      <c r="MTV21" s="156"/>
      <c r="MTW21" s="156"/>
      <c r="MTX21" s="156"/>
      <c r="MTY21" s="156"/>
      <c r="MTZ21" s="156"/>
      <c r="MUA21" s="156"/>
      <c r="MUB21" s="156"/>
      <c r="MUC21" s="156"/>
      <c r="MUD21" s="156"/>
      <c r="MUE21" s="156"/>
      <c r="MUF21" s="156"/>
      <c r="MUG21" s="156"/>
      <c r="MUH21" s="156"/>
      <c r="MUI21" s="156"/>
      <c r="MUJ21" s="156"/>
      <c r="MUK21" s="156"/>
      <c r="MUL21" s="156"/>
      <c r="MUM21" s="156"/>
      <c r="MUN21" s="156"/>
      <c r="MUO21" s="156"/>
      <c r="MUP21" s="156"/>
      <c r="MUQ21" s="156"/>
      <c r="MUR21" s="156"/>
      <c r="MUS21" s="156"/>
      <c r="MUT21" s="156"/>
      <c r="MUU21" s="156"/>
      <c r="MUV21" s="156"/>
      <c r="MUW21" s="156"/>
      <c r="MUX21" s="156"/>
      <c r="MUY21" s="156"/>
      <c r="MUZ21" s="156"/>
      <c r="MVA21" s="156"/>
      <c r="MVB21" s="156"/>
      <c r="MVC21" s="156"/>
      <c r="MVD21" s="156"/>
      <c r="MVE21" s="156"/>
      <c r="MVF21" s="156"/>
      <c r="MVG21" s="156"/>
      <c r="MVH21" s="156"/>
      <c r="MVI21" s="156"/>
      <c r="MVJ21" s="156"/>
      <c r="MVK21" s="156"/>
      <c r="MVL21" s="156"/>
      <c r="MVM21" s="156"/>
      <c r="MVN21" s="156"/>
      <c r="MVO21" s="156"/>
      <c r="MVP21" s="156"/>
      <c r="MVQ21" s="156"/>
      <c r="MVR21" s="156"/>
      <c r="MVS21" s="156"/>
      <c r="MVT21" s="156"/>
      <c r="MVU21" s="156"/>
      <c r="MVV21" s="156"/>
      <c r="MVW21" s="156"/>
      <c r="MVX21" s="156"/>
      <c r="MVY21" s="156"/>
      <c r="MVZ21" s="156"/>
      <c r="MWA21" s="156"/>
      <c r="MWB21" s="156"/>
      <c r="MWC21" s="156"/>
      <c r="MWD21" s="156"/>
      <c r="MWE21" s="156"/>
      <c r="MWF21" s="156"/>
      <c r="MWG21" s="156"/>
      <c r="MWH21" s="156"/>
      <c r="MWI21" s="156"/>
      <c r="MWJ21" s="156"/>
      <c r="MWK21" s="156"/>
      <c r="MWL21" s="156"/>
      <c r="MWM21" s="156"/>
      <c r="MWN21" s="156"/>
      <c r="MWO21" s="156"/>
      <c r="MWP21" s="156"/>
      <c r="MWQ21" s="156"/>
      <c r="MWR21" s="156"/>
      <c r="MWS21" s="156"/>
      <c r="MWT21" s="156"/>
      <c r="MWU21" s="156"/>
      <c r="MWV21" s="156"/>
      <c r="MWW21" s="156"/>
      <c r="MWX21" s="156"/>
      <c r="MWY21" s="156"/>
      <c r="MWZ21" s="156"/>
      <c r="MXA21" s="156"/>
      <c r="MXB21" s="156"/>
      <c r="MXC21" s="156"/>
      <c r="MXD21" s="156"/>
      <c r="MXE21" s="156"/>
      <c r="MXF21" s="156"/>
      <c r="MXG21" s="156"/>
      <c r="MXH21" s="156"/>
      <c r="MXI21" s="156"/>
      <c r="MXJ21" s="156"/>
      <c r="MXK21" s="156"/>
      <c r="MXL21" s="156"/>
      <c r="MXM21" s="156"/>
      <c r="MXN21" s="156"/>
      <c r="MXO21" s="156"/>
      <c r="MXP21" s="156"/>
      <c r="MXQ21" s="156"/>
      <c r="MXR21" s="156"/>
      <c r="MXS21" s="156"/>
      <c r="MXT21" s="156"/>
      <c r="MXU21" s="156"/>
      <c r="MXV21" s="156"/>
      <c r="MXW21" s="156"/>
      <c r="MXX21" s="156"/>
      <c r="MXY21" s="156"/>
      <c r="MXZ21" s="156"/>
      <c r="MYA21" s="156"/>
      <c r="MYB21" s="156"/>
      <c r="MYC21" s="156"/>
      <c r="MYD21" s="156"/>
      <c r="MYE21" s="156"/>
      <c r="MYF21" s="156"/>
      <c r="MYG21" s="156"/>
      <c r="MYH21" s="156"/>
      <c r="MYI21" s="156"/>
      <c r="MYJ21" s="156"/>
      <c r="MYK21" s="156"/>
      <c r="MYL21" s="156"/>
      <c r="MYM21" s="156"/>
      <c r="MYN21" s="156"/>
      <c r="MYO21" s="156"/>
      <c r="MYP21" s="156"/>
      <c r="MYQ21" s="156"/>
      <c r="MYR21" s="156"/>
      <c r="MYS21" s="156"/>
      <c r="MYT21" s="156"/>
      <c r="MYU21" s="156"/>
      <c r="MYV21" s="156"/>
      <c r="MYW21" s="156"/>
      <c r="MYX21" s="156"/>
      <c r="MYY21" s="156"/>
      <c r="MYZ21" s="156"/>
      <c r="MZA21" s="156"/>
      <c r="MZB21" s="156"/>
      <c r="MZC21" s="156"/>
      <c r="MZD21" s="156"/>
      <c r="MZE21" s="156"/>
      <c r="MZF21" s="156"/>
      <c r="MZG21" s="156"/>
      <c r="MZH21" s="156"/>
      <c r="MZI21" s="156"/>
      <c r="MZJ21" s="156"/>
      <c r="MZK21" s="156"/>
      <c r="MZL21" s="156"/>
      <c r="MZM21" s="156"/>
      <c r="MZN21" s="156"/>
      <c r="MZO21" s="156"/>
      <c r="MZP21" s="156"/>
      <c r="MZQ21" s="156"/>
      <c r="MZR21" s="156"/>
      <c r="MZS21" s="156"/>
      <c r="MZT21" s="156"/>
      <c r="MZU21" s="156"/>
      <c r="MZV21" s="156"/>
      <c r="MZW21" s="156"/>
      <c r="MZX21" s="156"/>
      <c r="MZY21" s="156"/>
      <c r="MZZ21" s="156"/>
      <c r="NAA21" s="156"/>
      <c r="NAB21" s="156"/>
      <c r="NAC21" s="156"/>
      <c r="NAD21" s="156"/>
      <c r="NAE21" s="156"/>
      <c r="NAF21" s="156"/>
      <c r="NAG21" s="156"/>
      <c r="NAH21" s="156"/>
      <c r="NAI21" s="156"/>
      <c r="NAJ21" s="156"/>
      <c r="NAK21" s="156"/>
      <c r="NAL21" s="156"/>
      <c r="NAM21" s="156"/>
      <c r="NAN21" s="156"/>
      <c r="NAO21" s="156"/>
      <c r="NAP21" s="156"/>
      <c r="NAQ21" s="156"/>
      <c r="NAR21" s="156"/>
      <c r="NAS21" s="156"/>
      <c r="NAT21" s="156"/>
      <c r="NAU21" s="156"/>
      <c r="NAV21" s="156"/>
      <c r="NAW21" s="156"/>
      <c r="NAX21" s="156"/>
      <c r="NAY21" s="156"/>
      <c r="NAZ21" s="156"/>
      <c r="NBA21" s="156"/>
      <c r="NBB21" s="156"/>
      <c r="NBC21" s="156"/>
      <c r="NBD21" s="156"/>
      <c r="NBE21" s="156"/>
      <c r="NBF21" s="156"/>
      <c r="NBG21" s="156"/>
      <c r="NBH21" s="156"/>
      <c r="NBI21" s="156"/>
      <c r="NBJ21" s="156"/>
      <c r="NBK21" s="156"/>
      <c r="NBL21" s="156"/>
      <c r="NBM21" s="156"/>
      <c r="NBN21" s="156"/>
      <c r="NBO21" s="156"/>
      <c r="NBP21" s="156"/>
      <c r="NBQ21" s="156"/>
      <c r="NBR21" s="156"/>
      <c r="NBS21" s="156"/>
      <c r="NBT21" s="156"/>
      <c r="NBU21" s="156"/>
      <c r="NBV21" s="156"/>
      <c r="NBW21" s="156"/>
      <c r="NBX21" s="156"/>
      <c r="NBY21" s="156"/>
      <c r="NBZ21" s="156"/>
      <c r="NCA21" s="156"/>
      <c r="NCB21" s="156"/>
      <c r="NCC21" s="156"/>
      <c r="NCD21" s="156"/>
      <c r="NCE21" s="156"/>
      <c r="NCF21" s="156"/>
      <c r="NCG21" s="156"/>
      <c r="NCH21" s="156"/>
      <c r="NCI21" s="156"/>
      <c r="NCJ21" s="156"/>
      <c r="NCK21" s="156"/>
      <c r="NCL21" s="156"/>
      <c r="NCM21" s="156"/>
      <c r="NCN21" s="156"/>
      <c r="NCO21" s="156"/>
      <c r="NCP21" s="156"/>
      <c r="NCQ21" s="156"/>
      <c r="NCR21" s="156"/>
      <c r="NCS21" s="156"/>
      <c r="NCT21" s="156"/>
      <c r="NCU21" s="156"/>
      <c r="NCV21" s="156"/>
      <c r="NCW21" s="156"/>
      <c r="NCX21" s="156"/>
      <c r="NCY21" s="156"/>
      <c r="NCZ21" s="156"/>
      <c r="NDA21" s="156"/>
      <c r="NDB21" s="156"/>
      <c r="NDC21" s="156"/>
      <c r="NDD21" s="156"/>
      <c r="NDE21" s="156"/>
      <c r="NDF21" s="156"/>
      <c r="NDG21" s="156"/>
      <c r="NDH21" s="156"/>
      <c r="NDI21" s="156"/>
      <c r="NDJ21" s="156"/>
      <c r="NDK21" s="156"/>
      <c r="NDL21" s="156"/>
      <c r="NDM21" s="156"/>
      <c r="NDN21" s="156"/>
      <c r="NDO21" s="156"/>
      <c r="NDP21" s="156"/>
      <c r="NDQ21" s="156"/>
      <c r="NDR21" s="156"/>
      <c r="NDS21" s="156"/>
      <c r="NDT21" s="156"/>
      <c r="NDU21" s="156"/>
      <c r="NDV21" s="156"/>
      <c r="NDW21" s="156"/>
      <c r="NDX21" s="156"/>
      <c r="NDY21" s="156"/>
      <c r="NDZ21" s="156"/>
      <c r="NEA21" s="156"/>
      <c r="NEB21" s="156"/>
      <c r="NEC21" s="156"/>
      <c r="NED21" s="156"/>
      <c r="NEE21" s="156"/>
      <c r="NEF21" s="156"/>
      <c r="NEG21" s="156"/>
      <c r="NEH21" s="156"/>
      <c r="NEI21" s="156"/>
      <c r="NEJ21" s="156"/>
      <c r="NEK21" s="156"/>
      <c r="NEL21" s="156"/>
      <c r="NEM21" s="156"/>
      <c r="NEN21" s="156"/>
      <c r="NEO21" s="156"/>
      <c r="NEP21" s="156"/>
      <c r="NEQ21" s="156"/>
      <c r="NER21" s="156"/>
      <c r="NES21" s="156"/>
      <c r="NET21" s="156"/>
      <c r="NEU21" s="156"/>
      <c r="NEV21" s="156"/>
      <c r="NEW21" s="156"/>
      <c r="NEX21" s="156"/>
      <c r="NEY21" s="156"/>
      <c r="NEZ21" s="156"/>
      <c r="NFA21" s="156"/>
      <c r="NFB21" s="156"/>
      <c r="NFC21" s="156"/>
      <c r="NFD21" s="156"/>
      <c r="NFE21" s="156"/>
      <c r="NFF21" s="156"/>
      <c r="NFG21" s="156"/>
      <c r="NFH21" s="156"/>
      <c r="NFI21" s="156"/>
      <c r="NFJ21" s="156"/>
      <c r="NFK21" s="156"/>
      <c r="NFL21" s="156"/>
      <c r="NFM21" s="156"/>
      <c r="NFN21" s="156"/>
      <c r="NFO21" s="156"/>
      <c r="NFP21" s="156"/>
      <c r="NFQ21" s="156"/>
      <c r="NFR21" s="156"/>
      <c r="NFS21" s="156"/>
      <c r="NFT21" s="156"/>
      <c r="NFU21" s="156"/>
      <c r="NFV21" s="156"/>
      <c r="NFW21" s="156"/>
      <c r="NFX21" s="156"/>
      <c r="NFY21" s="156"/>
      <c r="NFZ21" s="156"/>
      <c r="NGA21" s="156"/>
      <c r="NGB21" s="156"/>
      <c r="NGC21" s="156"/>
      <c r="NGD21" s="156"/>
      <c r="NGE21" s="156"/>
      <c r="NGF21" s="156"/>
      <c r="NGG21" s="156"/>
      <c r="NGH21" s="156"/>
      <c r="NGI21" s="156"/>
      <c r="NGJ21" s="156"/>
      <c r="NGK21" s="156"/>
      <c r="NGL21" s="156"/>
      <c r="NGM21" s="156"/>
      <c r="NGN21" s="156"/>
      <c r="NGO21" s="156"/>
      <c r="NGP21" s="156"/>
      <c r="NGQ21" s="156"/>
      <c r="NGR21" s="156"/>
      <c r="NGS21" s="156"/>
      <c r="NGT21" s="156"/>
      <c r="NGU21" s="156"/>
      <c r="NGV21" s="156"/>
      <c r="NGW21" s="156"/>
      <c r="NGX21" s="156"/>
      <c r="NGY21" s="156"/>
      <c r="NGZ21" s="156"/>
      <c r="NHA21" s="156"/>
      <c r="NHB21" s="156"/>
      <c r="NHC21" s="156"/>
      <c r="NHD21" s="156"/>
      <c r="NHE21" s="156"/>
      <c r="NHF21" s="156"/>
      <c r="NHG21" s="156"/>
      <c r="NHH21" s="156"/>
      <c r="NHI21" s="156"/>
      <c r="NHJ21" s="156"/>
      <c r="NHK21" s="156"/>
      <c r="NHL21" s="156"/>
      <c r="NHM21" s="156"/>
      <c r="NHN21" s="156"/>
      <c r="NHO21" s="156"/>
      <c r="NHP21" s="156"/>
      <c r="NHQ21" s="156"/>
      <c r="NHR21" s="156"/>
      <c r="NHS21" s="156"/>
      <c r="NHT21" s="156"/>
      <c r="NHU21" s="156"/>
      <c r="NHV21" s="156"/>
      <c r="NHW21" s="156"/>
      <c r="NHX21" s="156"/>
      <c r="NHY21" s="156"/>
      <c r="NHZ21" s="156"/>
      <c r="NIA21" s="156"/>
      <c r="NIB21" s="156"/>
      <c r="NIC21" s="156"/>
      <c r="NID21" s="156"/>
      <c r="NIE21" s="156"/>
      <c r="NIF21" s="156"/>
      <c r="NIG21" s="156"/>
      <c r="NIH21" s="156"/>
      <c r="NII21" s="156"/>
      <c r="NIJ21" s="156"/>
      <c r="NIK21" s="156"/>
      <c r="NIL21" s="156"/>
      <c r="NIM21" s="156"/>
      <c r="NIN21" s="156"/>
      <c r="NIO21" s="156"/>
      <c r="NIP21" s="156"/>
      <c r="NIQ21" s="156"/>
      <c r="NIR21" s="156"/>
      <c r="NIS21" s="156"/>
      <c r="NIT21" s="156"/>
      <c r="NIU21" s="156"/>
      <c r="NIV21" s="156"/>
      <c r="NIW21" s="156"/>
      <c r="NIX21" s="156"/>
      <c r="NIY21" s="156"/>
      <c r="NIZ21" s="156"/>
      <c r="NJA21" s="156"/>
      <c r="NJB21" s="156"/>
      <c r="NJC21" s="156"/>
      <c r="NJD21" s="156"/>
      <c r="NJE21" s="156"/>
      <c r="NJF21" s="156"/>
      <c r="NJG21" s="156"/>
      <c r="NJH21" s="156"/>
      <c r="NJI21" s="156"/>
      <c r="NJJ21" s="156"/>
      <c r="NJK21" s="156"/>
      <c r="NJL21" s="156"/>
      <c r="NJM21" s="156"/>
      <c r="NJN21" s="156"/>
      <c r="NJO21" s="156"/>
      <c r="NJP21" s="156"/>
      <c r="NJQ21" s="156"/>
      <c r="NJR21" s="156"/>
      <c r="NJS21" s="156"/>
      <c r="NJT21" s="156"/>
      <c r="NJU21" s="156"/>
      <c r="NJV21" s="156"/>
      <c r="NJW21" s="156"/>
      <c r="NJX21" s="156"/>
      <c r="NJY21" s="156"/>
      <c r="NJZ21" s="156"/>
      <c r="NKA21" s="156"/>
      <c r="NKB21" s="156"/>
      <c r="NKC21" s="156"/>
      <c r="NKD21" s="156"/>
      <c r="NKE21" s="156"/>
      <c r="NKF21" s="156"/>
      <c r="NKG21" s="156"/>
      <c r="NKH21" s="156"/>
      <c r="NKI21" s="156"/>
      <c r="NKJ21" s="156"/>
      <c r="NKK21" s="156"/>
      <c r="NKL21" s="156"/>
      <c r="NKM21" s="156"/>
      <c r="NKN21" s="156"/>
      <c r="NKO21" s="156"/>
      <c r="NKP21" s="156"/>
      <c r="NKQ21" s="156"/>
      <c r="NKR21" s="156"/>
      <c r="NKS21" s="156"/>
      <c r="NKT21" s="156"/>
      <c r="NKU21" s="156"/>
      <c r="NKV21" s="156"/>
      <c r="NKW21" s="156"/>
      <c r="NKX21" s="156"/>
      <c r="NKY21" s="156"/>
      <c r="NKZ21" s="156"/>
      <c r="NLA21" s="156"/>
      <c r="NLB21" s="156"/>
      <c r="NLC21" s="156"/>
      <c r="NLD21" s="156"/>
      <c r="NLE21" s="156"/>
      <c r="NLF21" s="156"/>
      <c r="NLG21" s="156"/>
      <c r="NLH21" s="156"/>
      <c r="NLI21" s="156"/>
      <c r="NLJ21" s="156"/>
      <c r="NLK21" s="156"/>
      <c r="NLL21" s="156"/>
      <c r="NLM21" s="156"/>
      <c r="NLN21" s="156"/>
      <c r="NLO21" s="156"/>
      <c r="NLP21" s="156"/>
      <c r="NLQ21" s="156"/>
      <c r="NLR21" s="156"/>
      <c r="NLS21" s="156"/>
      <c r="NLT21" s="156"/>
      <c r="NLU21" s="156"/>
      <c r="NLV21" s="156"/>
      <c r="NLW21" s="156"/>
      <c r="NLX21" s="156"/>
      <c r="NLY21" s="156"/>
      <c r="NLZ21" s="156"/>
      <c r="NMA21" s="156"/>
      <c r="NMB21" s="156"/>
      <c r="NMC21" s="156"/>
      <c r="NMD21" s="156"/>
      <c r="NME21" s="156"/>
      <c r="NMF21" s="156"/>
      <c r="NMG21" s="156"/>
      <c r="NMH21" s="156"/>
      <c r="NMI21" s="156"/>
      <c r="NMJ21" s="156"/>
      <c r="NMK21" s="156"/>
      <c r="NML21" s="156"/>
      <c r="NMM21" s="156"/>
      <c r="NMN21" s="156"/>
      <c r="NMO21" s="156"/>
      <c r="NMP21" s="156"/>
      <c r="NMQ21" s="156"/>
      <c r="NMR21" s="156"/>
      <c r="NMS21" s="156"/>
      <c r="NMT21" s="156"/>
      <c r="NMU21" s="156"/>
      <c r="NMV21" s="156"/>
      <c r="NMW21" s="156"/>
      <c r="NMX21" s="156"/>
      <c r="NMY21" s="156"/>
      <c r="NMZ21" s="156"/>
      <c r="NNA21" s="156"/>
      <c r="NNB21" s="156"/>
      <c r="NNC21" s="156"/>
      <c r="NND21" s="156"/>
      <c r="NNE21" s="156"/>
      <c r="NNF21" s="156"/>
      <c r="NNG21" s="156"/>
      <c r="NNH21" s="156"/>
      <c r="NNI21" s="156"/>
      <c r="NNJ21" s="156"/>
      <c r="NNK21" s="156"/>
      <c r="NNL21" s="156"/>
      <c r="NNM21" s="156"/>
      <c r="NNN21" s="156"/>
      <c r="NNO21" s="156"/>
      <c r="NNP21" s="156"/>
      <c r="NNQ21" s="156"/>
      <c r="NNR21" s="156"/>
      <c r="NNS21" s="156"/>
      <c r="NNT21" s="156"/>
      <c r="NNU21" s="156"/>
      <c r="NNV21" s="156"/>
      <c r="NNW21" s="156"/>
      <c r="NNX21" s="156"/>
      <c r="NNY21" s="156"/>
      <c r="NNZ21" s="156"/>
      <c r="NOA21" s="156"/>
      <c r="NOB21" s="156"/>
      <c r="NOC21" s="156"/>
      <c r="NOD21" s="156"/>
      <c r="NOE21" s="156"/>
      <c r="NOF21" s="156"/>
      <c r="NOG21" s="156"/>
      <c r="NOH21" s="156"/>
      <c r="NOI21" s="156"/>
      <c r="NOJ21" s="156"/>
      <c r="NOK21" s="156"/>
      <c r="NOL21" s="156"/>
      <c r="NOM21" s="156"/>
      <c r="NON21" s="156"/>
      <c r="NOO21" s="156"/>
      <c r="NOP21" s="156"/>
      <c r="NOQ21" s="156"/>
      <c r="NOR21" s="156"/>
      <c r="NOS21" s="156"/>
      <c r="NOT21" s="156"/>
      <c r="NOU21" s="156"/>
      <c r="NOV21" s="156"/>
      <c r="NOW21" s="156"/>
      <c r="NOX21" s="156"/>
      <c r="NOY21" s="156"/>
      <c r="NOZ21" s="156"/>
      <c r="NPA21" s="156"/>
      <c r="NPB21" s="156"/>
      <c r="NPC21" s="156"/>
      <c r="NPD21" s="156"/>
      <c r="NPE21" s="156"/>
      <c r="NPF21" s="156"/>
      <c r="NPG21" s="156"/>
      <c r="NPH21" s="156"/>
      <c r="NPI21" s="156"/>
      <c r="NPJ21" s="156"/>
      <c r="NPK21" s="156"/>
      <c r="NPL21" s="156"/>
      <c r="NPM21" s="156"/>
      <c r="NPN21" s="156"/>
      <c r="NPO21" s="156"/>
      <c r="NPP21" s="156"/>
      <c r="NPQ21" s="156"/>
      <c r="NPR21" s="156"/>
      <c r="NPS21" s="156"/>
      <c r="NPT21" s="156"/>
      <c r="NPU21" s="156"/>
      <c r="NPV21" s="156"/>
      <c r="NPW21" s="156"/>
      <c r="NPX21" s="156"/>
      <c r="NPY21" s="156"/>
      <c r="NPZ21" s="156"/>
      <c r="NQA21" s="156"/>
      <c r="NQB21" s="156"/>
      <c r="NQC21" s="156"/>
      <c r="NQD21" s="156"/>
      <c r="NQE21" s="156"/>
      <c r="NQF21" s="156"/>
      <c r="NQG21" s="156"/>
      <c r="NQH21" s="156"/>
      <c r="NQI21" s="156"/>
      <c r="NQJ21" s="156"/>
      <c r="NQK21" s="156"/>
      <c r="NQL21" s="156"/>
      <c r="NQM21" s="156"/>
      <c r="NQN21" s="156"/>
      <c r="NQO21" s="156"/>
      <c r="NQP21" s="156"/>
      <c r="NQQ21" s="156"/>
      <c r="NQR21" s="156"/>
      <c r="NQS21" s="156"/>
      <c r="NQT21" s="156"/>
      <c r="NQU21" s="156"/>
      <c r="NQV21" s="156"/>
      <c r="NQW21" s="156"/>
      <c r="NQX21" s="156"/>
      <c r="NQY21" s="156"/>
      <c r="NQZ21" s="156"/>
      <c r="NRA21" s="156"/>
      <c r="NRB21" s="156"/>
      <c r="NRC21" s="156"/>
      <c r="NRD21" s="156"/>
      <c r="NRE21" s="156"/>
      <c r="NRF21" s="156"/>
      <c r="NRG21" s="156"/>
      <c r="NRH21" s="156"/>
      <c r="NRI21" s="156"/>
      <c r="NRJ21" s="156"/>
      <c r="NRK21" s="156"/>
      <c r="NRL21" s="156"/>
      <c r="NRM21" s="156"/>
      <c r="NRN21" s="156"/>
      <c r="NRO21" s="156"/>
      <c r="NRP21" s="156"/>
      <c r="NRQ21" s="156"/>
      <c r="NRR21" s="156"/>
      <c r="NRS21" s="156"/>
      <c r="NRT21" s="156"/>
      <c r="NRU21" s="156"/>
      <c r="NRV21" s="156"/>
      <c r="NRW21" s="156"/>
      <c r="NRX21" s="156"/>
      <c r="NRY21" s="156"/>
      <c r="NRZ21" s="156"/>
      <c r="NSA21" s="156"/>
      <c r="NSB21" s="156"/>
      <c r="NSC21" s="156"/>
      <c r="NSD21" s="156"/>
      <c r="NSE21" s="156"/>
      <c r="NSF21" s="156"/>
      <c r="NSG21" s="156"/>
      <c r="NSH21" s="156"/>
      <c r="NSI21" s="156"/>
      <c r="NSJ21" s="156"/>
      <c r="NSK21" s="156"/>
      <c r="NSL21" s="156"/>
      <c r="NSM21" s="156"/>
      <c r="NSN21" s="156"/>
      <c r="NSO21" s="156"/>
      <c r="NSP21" s="156"/>
      <c r="NSQ21" s="156"/>
      <c r="NSR21" s="156"/>
      <c r="NSS21" s="156"/>
      <c r="NST21" s="156"/>
      <c r="NSU21" s="156"/>
      <c r="NSV21" s="156"/>
      <c r="NSW21" s="156"/>
      <c r="NSX21" s="156"/>
      <c r="NSY21" s="156"/>
      <c r="NSZ21" s="156"/>
      <c r="NTA21" s="156"/>
      <c r="NTB21" s="156"/>
      <c r="NTC21" s="156"/>
      <c r="NTD21" s="156"/>
      <c r="NTE21" s="156"/>
      <c r="NTF21" s="156"/>
      <c r="NTG21" s="156"/>
      <c r="NTH21" s="156"/>
      <c r="NTI21" s="156"/>
      <c r="NTJ21" s="156"/>
      <c r="NTK21" s="156"/>
      <c r="NTL21" s="156"/>
      <c r="NTM21" s="156"/>
      <c r="NTN21" s="156"/>
      <c r="NTO21" s="156"/>
      <c r="NTP21" s="156"/>
      <c r="NTQ21" s="156"/>
      <c r="NTR21" s="156"/>
      <c r="NTS21" s="156"/>
      <c r="NTT21" s="156"/>
      <c r="NTU21" s="156"/>
      <c r="NTV21" s="156"/>
      <c r="NTW21" s="156"/>
      <c r="NTX21" s="156"/>
      <c r="NTY21" s="156"/>
      <c r="NTZ21" s="156"/>
      <c r="NUA21" s="156"/>
      <c r="NUB21" s="156"/>
      <c r="NUC21" s="156"/>
      <c r="NUD21" s="156"/>
      <c r="NUE21" s="156"/>
      <c r="NUF21" s="156"/>
      <c r="NUG21" s="156"/>
      <c r="NUH21" s="156"/>
      <c r="NUI21" s="156"/>
      <c r="NUJ21" s="156"/>
      <c r="NUK21" s="156"/>
      <c r="NUL21" s="156"/>
      <c r="NUM21" s="156"/>
      <c r="NUN21" s="156"/>
      <c r="NUO21" s="156"/>
      <c r="NUP21" s="156"/>
      <c r="NUQ21" s="156"/>
      <c r="NUR21" s="156"/>
      <c r="NUS21" s="156"/>
      <c r="NUT21" s="156"/>
      <c r="NUU21" s="156"/>
      <c r="NUV21" s="156"/>
      <c r="NUW21" s="156"/>
      <c r="NUX21" s="156"/>
      <c r="NUY21" s="156"/>
      <c r="NUZ21" s="156"/>
      <c r="NVA21" s="156"/>
      <c r="NVB21" s="156"/>
      <c r="NVC21" s="156"/>
      <c r="NVD21" s="156"/>
      <c r="NVE21" s="156"/>
      <c r="NVF21" s="156"/>
      <c r="NVG21" s="156"/>
      <c r="NVH21" s="156"/>
      <c r="NVI21" s="156"/>
      <c r="NVJ21" s="156"/>
      <c r="NVK21" s="156"/>
      <c r="NVL21" s="156"/>
      <c r="NVM21" s="156"/>
      <c r="NVN21" s="156"/>
      <c r="NVO21" s="156"/>
      <c r="NVP21" s="156"/>
      <c r="NVQ21" s="156"/>
      <c r="NVR21" s="156"/>
      <c r="NVS21" s="156"/>
      <c r="NVT21" s="156"/>
      <c r="NVU21" s="156"/>
      <c r="NVV21" s="156"/>
      <c r="NVW21" s="156"/>
      <c r="NVX21" s="156"/>
      <c r="NVY21" s="156"/>
      <c r="NVZ21" s="156"/>
      <c r="NWA21" s="156"/>
      <c r="NWB21" s="156"/>
      <c r="NWC21" s="156"/>
      <c r="NWD21" s="156"/>
      <c r="NWE21" s="156"/>
      <c r="NWF21" s="156"/>
      <c r="NWG21" s="156"/>
      <c r="NWH21" s="156"/>
      <c r="NWI21" s="156"/>
      <c r="NWJ21" s="156"/>
      <c r="NWK21" s="156"/>
      <c r="NWL21" s="156"/>
      <c r="NWM21" s="156"/>
      <c r="NWN21" s="156"/>
      <c r="NWO21" s="156"/>
      <c r="NWP21" s="156"/>
      <c r="NWQ21" s="156"/>
      <c r="NWR21" s="156"/>
      <c r="NWS21" s="156"/>
      <c r="NWT21" s="156"/>
      <c r="NWU21" s="156"/>
      <c r="NWV21" s="156"/>
      <c r="NWW21" s="156"/>
      <c r="NWX21" s="156"/>
      <c r="NWY21" s="156"/>
      <c r="NWZ21" s="156"/>
      <c r="NXA21" s="156"/>
      <c r="NXB21" s="156"/>
      <c r="NXC21" s="156"/>
      <c r="NXD21" s="156"/>
      <c r="NXE21" s="156"/>
      <c r="NXF21" s="156"/>
      <c r="NXG21" s="156"/>
      <c r="NXH21" s="156"/>
      <c r="NXI21" s="156"/>
      <c r="NXJ21" s="156"/>
      <c r="NXK21" s="156"/>
      <c r="NXL21" s="156"/>
      <c r="NXM21" s="156"/>
      <c r="NXN21" s="156"/>
      <c r="NXO21" s="156"/>
      <c r="NXP21" s="156"/>
      <c r="NXQ21" s="156"/>
      <c r="NXR21" s="156"/>
      <c r="NXS21" s="156"/>
      <c r="NXT21" s="156"/>
      <c r="NXU21" s="156"/>
      <c r="NXV21" s="156"/>
      <c r="NXW21" s="156"/>
      <c r="NXX21" s="156"/>
      <c r="NXY21" s="156"/>
      <c r="NXZ21" s="156"/>
      <c r="NYA21" s="156"/>
      <c r="NYB21" s="156"/>
      <c r="NYC21" s="156"/>
      <c r="NYD21" s="156"/>
      <c r="NYE21" s="156"/>
      <c r="NYF21" s="156"/>
      <c r="NYG21" s="156"/>
      <c r="NYH21" s="156"/>
      <c r="NYI21" s="156"/>
      <c r="NYJ21" s="156"/>
      <c r="NYK21" s="156"/>
      <c r="NYL21" s="156"/>
      <c r="NYM21" s="156"/>
      <c r="NYN21" s="156"/>
      <c r="NYO21" s="156"/>
      <c r="NYP21" s="156"/>
      <c r="NYQ21" s="156"/>
      <c r="NYR21" s="156"/>
      <c r="NYS21" s="156"/>
      <c r="NYT21" s="156"/>
      <c r="NYU21" s="156"/>
      <c r="NYV21" s="156"/>
      <c r="NYW21" s="156"/>
      <c r="NYX21" s="156"/>
      <c r="NYY21" s="156"/>
      <c r="NYZ21" s="156"/>
      <c r="NZA21" s="156"/>
      <c r="NZB21" s="156"/>
      <c r="NZC21" s="156"/>
      <c r="NZD21" s="156"/>
      <c r="NZE21" s="156"/>
      <c r="NZF21" s="156"/>
      <c r="NZG21" s="156"/>
      <c r="NZH21" s="156"/>
      <c r="NZI21" s="156"/>
      <c r="NZJ21" s="156"/>
      <c r="NZK21" s="156"/>
      <c r="NZL21" s="156"/>
      <c r="NZM21" s="156"/>
      <c r="NZN21" s="156"/>
      <c r="NZO21" s="156"/>
      <c r="NZP21" s="156"/>
      <c r="NZQ21" s="156"/>
      <c r="NZR21" s="156"/>
      <c r="NZS21" s="156"/>
      <c r="NZT21" s="156"/>
      <c r="NZU21" s="156"/>
      <c r="NZV21" s="156"/>
      <c r="NZW21" s="156"/>
      <c r="NZX21" s="156"/>
      <c r="NZY21" s="156"/>
      <c r="NZZ21" s="156"/>
      <c r="OAA21" s="156"/>
      <c r="OAB21" s="156"/>
      <c r="OAC21" s="156"/>
      <c r="OAD21" s="156"/>
      <c r="OAE21" s="156"/>
      <c r="OAF21" s="156"/>
      <c r="OAG21" s="156"/>
      <c r="OAH21" s="156"/>
      <c r="OAI21" s="156"/>
      <c r="OAJ21" s="156"/>
      <c r="OAK21" s="156"/>
      <c r="OAL21" s="156"/>
      <c r="OAM21" s="156"/>
      <c r="OAN21" s="156"/>
      <c r="OAO21" s="156"/>
      <c r="OAP21" s="156"/>
      <c r="OAQ21" s="156"/>
      <c r="OAR21" s="156"/>
      <c r="OAS21" s="156"/>
      <c r="OAT21" s="156"/>
      <c r="OAU21" s="156"/>
      <c r="OAV21" s="156"/>
      <c r="OAW21" s="156"/>
      <c r="OAX21" s="156"/>
      <c r="OAY21" s="156"/>
      <c r="OAZ21" s="156"/>
      <c r="OBA21" s="156"/>
      <c r="OBB21" s="156"/>
      <c r="OBC21" s="156"/>
      <c r="OBD21" s="156"/>
      <c r="OBE21" s="156"/>
      <c r="OBF21" s="156"/>
      <c r="OBG21" s="156"/>
      <c r="OBH21" s="156"/>
      <c r="OBI21" s="156"/>
      <c r="OBJ21" s="156"/>
      <c r="OBK21" s="156"/>
      <c r="OBL21" s="156"/>
      <c r="OBM21" s="156"/>
      <c r="OBN21" s="156"/>
      <c r="OBO21" s="156"/>
      <c r="OBP21" s="156"/>
      <c r="OBQ21" s="156"/>
      <c r="OBR21" s="156"/>
      <c r="OBS21" s="156"/>
      <c r="OBT21" s="156"/>
      <c r="OBU21" s="156"/>
      <c r="OBV21" s="156"/>
      <c r="OBW21" s="156"/>
      <c r="OBX21" s="156"/>
      <c r="OBY21" s="156"/>
      <c r="OBZ21" s="156"/>
      <c r="OCA21" s="156"/>
      <c r="OCB21" s="156"/>
      <c r="OCC21" s="156"/>
      <c r="OCD21" s="156"/>
      <c r="OCE21" s="156"/>
      <c r="OCF21" s="156"/>
      <c r="OCG21" s="156"/>
      <c r="OCH21" s="156"/>
      <c r="OCI21" s="156"/>
      <c r="OCJ21" s="156"/>
      <c r="OCK21" s="156"/>
      <c r="OCL21" s="156"/>
      <c r="OCM21" s="156"/>
      <c r="OCN21" s="156"/>
      <c r="OCO21" s="156"/>
      <c r="OCP21" s="156"/>
      <c r="OCQ21" s="156"/>
      <c r="OCR21" s="156"/>
      <c r="OCS21" s="156"/>
      <c r="OCT21" s="156"/>
      <c r="OCU21" s="156"/>
      <c r="OCV21" s="156"/>
      <c r="OCW21" s="156"/>
      <c r="OCX21" s="156"/>
      <c r="OCY21" s="156"/>
      <c r="OCZ21" s="156"/>
      <c r="ODA21" s="156"/>
      <c r="ODB21" s="156"/>
      <c r="ODC21" s="156"/>
      <c r="ODD21" s="156"/>
      <c r="ODE21" s="156"/>
      <c r="ODF21" s="156"/>
      <c r="ODG21" s="156"/>
      <c r="ODH21" s="156"/>
      <c r="ODI21" s="156"/>
      <c r="ODJ21" s="156"/>
      <c r="ODK21" s="156"/>
      <c r="ODL21" s="156"/>
      <c r="ODM21" s="156"/>
      <c r="ODN21" s="156"/>
      <c r="ODO21" s="156"/>
      <c r="ODP21" s="156"/>
      <c r="ODQ21" s="156"/>
      <c r="ODR21" s="156"/>
      <c r="ODS21" s="156"/>
      <c r="ODT21" s="156"/>
      <c r="ODU21" s="156"/>
      <c r="ODV21" s="156"/>
      <c r="ODW21" s="156"/>
      <c r="ODX21" s="156"/>
      <c r="ODY21" s="156"/>
      <c r="ODZ21" s="156"/>
      <c r="OEA21" s="156"/>
      <c r="OEB21" s="156"/>
      <c r="OEC21" s="156"/>
      <c r="OED21" s="156"/>
      <c r="OEE21" s="156"/>
      <c r="OEF21" s="156"/>
      <c r="OEG21" s="156"/>
      <c r="OEH21" s="156"/>
      <c r="OEI21" s="156"/>
      <c r="OEJ21" s="156"/>
      <c r="OEK21" s="156"/>
      <c r="OEL21" s="156"/>
      <c r="OEM21" s="156"/>
      <c r="OEN21" s="156"/>
      <c r="OEO21" s="156"/>
      <c r="OEP21" s="156"/>
      <c r="OEQ21" s="156"/>
      <c r="OER21" s="156"/>
      <c r="OES21" s="156"/>
      <c r="OET21" s="156"/>
      <c r="OEU21" s="156"/>
      <c r="OEV21" s="156"/>
      <c r="OEW21" s="156"/>
      <c r="OEX21" s="156"/>
      <c r="OEY21" s="156"/>
      <c r="OEZ21" s="156"/>
      <c r="OFA21" s="156"/>
      <c r="OFB21" s="156"/>
      <c r="OFC21" s="156"/>
      <c r="OFD21" s="156"/>
      <c r="OFE21" s="156"/>
      <c r="OFF21" s="156"/>
      <c r="OFG21" s="156"/>
      <c r="OFH21" s="156"/>
      <c r="OFI21" s="156"/>
      <c r="OFJ21" s="156"/>
      <c r="OFK21" s="156"/>
      <c r="OFL21" s="156"/>
      <c r="OFM21" s="156"/>
      <c r="OFN21" s="156"/>
      <c r="OFO21" s="156"/>
      <c r="OFP21" s="156"/>
      <c r="OFQ21" s="156"/>
      <c r="OFR21" s="156"/>
      <c r="OFS21" s="156"/>
      <c r="OFT21" s="156"/>
      <c r="OFU21" s="156"/>
      <c r="OFV21" s="156"/>
      <c r="OFW21" s="156"/>
      <c r="OFX21" s="156"/>
      <c r="OFY21" s="156"/>
      <c r="OFZ21" s="156"/>
      <c r="OGA21" s="156"/>
      <c r="OGB21" s="156"/>
      <c r="OGC21" s="156"/>
      <c r="OGD21" s="156"/>
      <c r="OGE21" s="156"/>
      <c r="OGF21" s="156"/>
      <c r="OGG21" s="156"/>
      <c r="OGH21" s="156"/>
      <c r="OGI21" s="156"/>
      <c r="OGJ21" s="156"/>
      <c r="OGK21" s="156"/>
      <c r="OGL21" s="156"/>
      <c r="OGM21" s="156"/>
      <c r="OGN21" s="156"/>
      <c r="OGO21" s="156"/>
      <c r="OGP21" s="156"/>
      <c r="OGQ21" s="156"/>
      <c r="OGR21" s="156"/>
      <c r="OGS21" s="156"/>
      <c r="OGT21" s="156"/>
      <c r="OGU21" s="156"/>
      <c r="OGV21" s="156"/>
      <c r="OGW21" s="156"/>
      <c r="OGX21" s="156"/>
      <c r="OGY21" s="156"/>
      <c r="OGZ21" s="156"/>
      <c r="OHA21" s="156"/>
      <c r="OHB21" s="156"/>
      <c r="OHC21" s="156"/>
      <c r="OHD21" s="156"/>
      <c r="OHE21" s="156"/>
      <c r="OHF21" s="156"/>
      <c r="OHG21" s="156"/>
      <c r="OHH21" s="156"/>
      <c r="OHI21" s="156"/>
      <c r="OHJ21" s="156"/>
      <c r="OHK21" s="156"/>
      <c r="OHL21" s="156"/>
      <c r="OHM21" s="156"/>
      <c r="OHN21" s="156"/>
      <c r="OHO21" s="156"/>
      <c r="OHP21" s="156"/>
      <c r="OHQ21" s="156"/>
      <c r="OHR21" s="156"/>
      <c r="OHS21" s="156"/>
      <c r="OHT21" s="156"/>
      <c r="OHU21" s="156"/>
      <c r="OHV21" s="156"/>
      <c r="OHW21" s="156"/>
      <c r="OHX21" s="156"/>
      <c r="OHY21" s="156"/>
      <c r="OHZ21" s="156"/>
      <c r="OIA21" s="156"/>
      <c r="OIB21" s="156"/>
      <c r="OIC21" s="156"/>
      <c r="OID21" s="156"/>
      <c r="OIE21" s="156"/>
      <c r="OIF21" s="156"/>
      <c r="OIG21" s="156"/>
      <c r="OIH21" s="156"/>
      <c r="OII21" s="156"/>
      <c r="OIJ21" s="156"/>
      <c r="OIK21" s="156"/>
      <c r="OIL21" s="156"/>
      <c r="OIM21" s="156"/>
      <c r="OIN21" s="156"/>
      <c r="OIO21" s="156"/>
      <c r="OIP21" s="156"/>
      <c r="OIQ21" s="156"/>
      <c r="OIR21" s="156"/>
      <c r="OIS21" s="156"/>
      <c r="OIT21" s="156"/>
      <c r="OIU21" s="156"/>
      <c r="OIV21" s="156"/>
      <c r="OIW21" s="156"/>
      <c r="OIX21" s="156"/>
      <c r="OIY21" s="156"/>
      <c r="OIZ21" s="156"/>
      <c r="OJA21" s="156"/>
      <c r="OJB21" s="156"/>
      <c r="OJC21" s="156"/>
      <c r="OJD21" s="156"/>
      <c r="OJE21" s="156"/>
      <c r="OJF21" s="156"/>
      <c r="OJG21" s="156"/>
      <c r="OJH21" s="156"/>
      <c r="OJI21" s="156"/>
      <c r="OJJ21" s="156"/>
      <c r="OJK21" s="156"/>
      <c r="OJL21" s="156"/>
      <c r="OJM21" s="156"/>
      <c r="OJN21" s="156"/>
      <c r="OJO21" s="156"/>
      <c r="OJP21" s="156"/>
      <c r="OJQ21" s="156"/>
      <c r="OJR21" s="156"/>
      <c r="OJS21" s="156"/>
      <c r="OJT21" s="156"/>
      <c r="OJU21" s="156"/>
      <c r="OJV21" s="156"/>
      <c r="OJW21" s="156"/>
      <c r="OJX21" s="156"/>
      <c r="OJY21" s="156"/>
      <c r="OJZ21" s="156"/>
      <c r="OKA21" s="156"/>
      <c r="OKB21" s="156"/>
      <c r="OKC21" s="156"/>
      <c r="OKD21" s="156"/>
      <c r="OKE21" s="156"/>
      <c r="OKF21" s="156"/>
      <c r="OKG21" s="156"/>
      <c r="OKH21" s="156"/>
      <c r="OKI21" s="156"/>
      <c r="OKJ21" s="156"/>
      <c r="OKK21" s="156"/>
      <c r="OKL21" s="156"/>
      <c r="OKM21" s="156"/>
      <c r="OKN21" s="156"/>
      <c r="OKO21" s="156"/>
      <c r="OKP21" s="156"/>
      <c r="OKQ21" s="156"/>
      <c r="OKR21" s="156"/>
      <c r="OKS21" s="156"/>
      <c r="OKT21" s="156"/>
      <c r="OKU21" s="156"/>
      <c r="OKV21" s="156"/>
      <c r="OKW21" s="156"/>
      <c r="OKX21" s="156"/>
      <c r="OKY21" s="156"/>
      <c r="OKZ21" s="156"/>
      <c r="OLA21" s="156"/>
      <c r="OLB21" s="156"/>
      <c r="OLC21" s="156"/>
      <c r="OLD21" s="156"/>
      <c r="OLE21" s="156"/>
      <c r="OLF21" s="156"/>
      <c r="OLG21" s="156"/>
      <c r="OLH21" s="156"/>
      <c r="OLI21" s="156"/>
      <c r="OLJ21" s="156"/>
      <c r="OLK21" s="156"/>
      <c r="OLL21" s="156"/>
      <c r="OLM21" s="156"/>
      <c r="OLN21" s="156"/>
      <c r="OLO21" s="156"/>
      <c r="OLP21" s="156"/>
      <c r="OLQ21" s="156"/>
      <c r="OLR21" s="156"/>
      <c r="OLS21" s="156"/>
      <c r="OLT21" s="156"/>
      <c r="OLU21" s="156"/>
      <c r="OLV21" s="156"/>
      <c r="OLW21" s="156"/>
      <c r="OLX21" s="156"/>
      <c r="OLY21" s="156"/>
      <c r="OLZ21" s="156"/>
      <c r="OMA21" s="156"/>
      <c r="OMB21" s="156"/>
      <c r="OMC21" s="156"/>
      <c r="OMD21" s="156"/>
      <c r="OME21" s="156"/>
      <c r="OMF21" s="156"/>
      <c r="OMG21" s="156"/>
      <c r="OMH21" s="156"/>
      <c r="OMI21" s="156"/>
      <c r="OMJ21" s="156"/>
      <c r="OMK21" s="156"/>
      <c r="OML21" s="156"/>
      <c r="OMM21" s="156"/>
      <c r="OMN21" s="156"/>
      <c r="OMO21" s="156"/>
      <c r="OMP21" s="156"/>
      <c r="OMQ21" s="156"/>
      <c r="OMR21" s="156"/>
      <c r="OMS21" s="156"/>
      <c r="OMT21" s="156"/>
      <c r="OMU21" s="156"/>
      <c r="OMV21" s="156"/>
      <c r="OMW21" s="156"/>
      <c r="OMX21" s="156"/>
      <c r="OMY21" s="156"/>
      <c r="OMZ21" s="156"/>
      <c r="ONA21" s="156"/>
      <c r="ONB21" s="156"/>
      <c r="ONC21" s="156"/>
      <c r="OND21" s="156"/>
      <c r="ONE21" s="156"/>
      <c r="ONF21" s="156"/>
      <c r="ONG21" s="156"/>
      <c r="ONH21" s="156"/>
      <c r="ONI21" s="156"/>
      <c r="ONJ21" s="156"/>
      <c r="ONK21" s="156"/>
      <c r="ONL21" s="156"/>
      <c r="ONM21" s="156"/>
      <c r="ONN21" s="156"/>
      <c r="ONO21" s="156"/>
      <c r="ONP21" s="156"/>
      <c r="ONQ21" s="156"/>
      <c r="ONR21" s="156"/>
      <c r="ONS21" s="156"/>
      <c r="ONT21" s="156"/>
      <c r="ONU21" s="156"/>
      <c r="ONV21" s="156"/>
      <c r="ONW21" s="156"/>
      <c r="ONX21" s="156"/>
      <c r="ONY21" s="156"/>
      <c r="ONZ21" s="156"/>
      <c r="OOA21" s="156"/>
      <c r="OOB21" s="156"/>
      <c r="OOC21" s="156"/>
      <c r="OOD21" s="156"/>
      <c r="OOE21" s="156"/>
      <c r="OOF21" s="156"/>
      <c r="OOG21" s="156"/>
      <c r="OOH21" s="156"/>
      <c r="OOI21" s="156"/>
      <c r="OOJ21" s="156"/>
      <c r="OOK21" s="156"/>
      <c r="OOL21" s="156"/>
      <c r="OOM21" s="156"/>
      <c r="OON21" s="156"/>
      <c r="OOO21" s="156"/>
      <c r="OOP21" s="156"/>
      <c r="OOQ21" s="156"/>
      <c r="OOR21" s="156"/>
      <c r="OOS21" s="156"/>
      <c r="OOT21" s="156"/>
      <c r="OOU21" s="156"/>
      <c r="OOV21" s="156"/>
      <c r="OOW21" s="156"/>
      <c r="OOX21" s="156"/>
      <c r="OOY21" s="156"/>
      <c r="OOZ21" s="156"/>
      <c r="OPA21" s="156"/>
      <c r="OPB21" s="156"/>
      <c r="OPC21" s="156"/>
      <c r="OPD21" s="156"/>
      <c r="OPE21" s="156"/>
      <c r="OPF21" s="156"/>
      <c r="OPG21" s="156"/>
      <c r="OPH21" s="156"/>
      <c r="OPI21" s="156"/>
      <c r="OPJ21" s="156"/>
      <c r="OPK21" s="156"/>
      <c r="OPL21" s="156"/>
      <c r="OPM21" s="156"/>
      <c r="OPN21" s="156"/>
      <c r="OPO21" s="156"/>
      <c r="OPP21" s="156"/>
      <c r="OPQ21" s="156"/>
      <c r="OPR21" s="156"/>
      <c r="OPS21" s="156"/>
      <c r="OPT21" s="156"/>
      <c r="OPU21" s="156"/>
      <c r="OPV21" s="156"/>
      <c r="OPW21" s="156"/>
      <c r="OPX21" s="156"/>
      <c r="OPY21" s="156"/>
      <c r="OPZ21" s="156"/>
      <c r="OQA21" s="156"/>
      <c r="OQB21" s="156"/>
      <c r="OQC21" s="156"/>
      <c r="OQD21" s="156"/>
      <c r="OQE21" s="156"/>
      <c r="OQF21" s="156"/>
      <c r="OQG21" s="156"/>
      <c r="OQH21" s="156"/>
      <c r="OQI21" s="156"/>
      <c r="OQJ21" s="156"/>
      <c r="OQK21" s="156"/>
      <c r="OQL21" s="156"/>
      <c r="OQM21" s="156"/>
      <c r="OQN21" s="156"/>
      <c r="OQO21" s="156"/>
      <c r="OQP21" s="156"/>
      <c r="OQQ21" s="156"/>
      <c r="OQR21" s="156"/>
      <c r="OQS21" s="156"/>
      <c r="OQT21" s="156"/>
      <c r="OQU21" s="156"/>
      <c r="OQV21" s="156"/>
      <c r="OQW21" s="156"/>
      <c r="OQX21" s="156"/>
      <c r="OQY21" s="156"/>
      <c r="OQZ21" s="156"/>
      <c r="ORA21" s="156"/>
      <c r="ORB21" s="156"/>
      <c r="ORC21" s="156"/>
      <c r="ORD21" s="156"/>
      <c r="ORE21" s="156"/>
      <c r="ORF21" s="156"/>
      <c r="ORG21" s="156"/>
      <c r="ORH21" s="156"/>
      <c r="ORI21" s="156"/>
      <c r="ORJ21" s="156"/>
      <c r="ORK21" s="156"/>
      <c r="ORL21" s="156"/>
      <c r="ORM21" s="156"/>
      <c r="ORN21" s="156"/>
      <c r="ORO21" s="156"/>
      <c r="ORP21" s="156"/>
      <c r="ORQ21" s="156"/>
      <c r="ORR21" s="156"/>
      <c r="ORS21" s="156"/>
      <c r="ORT21" s="156"/>
      <c r="ORU21" s="156"/>
      <c r="ORV21" s="156"/>
      <c r="ORW21" s="156"/>
      <c r="ORX21" s="156"/>
      <c r="ORY21" s="156"/>
      <c r="ORZ21" s="156"/>
      <c r="OSA21" s="156"/>
      <c r="OSB21" s="156"/>
      <c r="OSC21" s="156"/>
      <c r="OSD21" s="156"/>
      <c r="OSE21" s="156"/>
      <c r="OSF21" s="156"/>
      <c r="OSG21" s="156"/>
      <c r="OSH21" s="156"/>
      <c r="OSI21" s="156"/>
      <c r="OSJ21" s="156"/>
      <c r="OSK21" s="156"/>
      <c r="OSL21" s="156"/>
      <c r="OSM21" s="156"/>
      <c r="OSN21" s="156"/>
      <c r="OSO21" s="156"/>
      <c r="OSP21" s="156"/>
      <c r="OSQ21" s="156"/>
      <c r="OSR21" s="156"/>
      <c r="OSS21" s="156"/>
      <c r="OST21" s="156"/>
      <c r="OSU21" s="156"/>
      <c r="OSV21" s="156"/>
      <c r="OSW21" s="156"/>
      <c r="OSX21" s="156"/>
      <c r="OSY21" s="156"/>
      <c r="OSZ21" s="156"/>
      <c r="OTA21" s="156"/>
      <c r="OTB21" s="156"/>
      <c r="OTC21" s="156"/>
      <c r="OTD21" s="156"/>
      <c r="OTE21" s="156"/>
      <c r="OTF21" s="156"/>
      <c r="OTG21" s="156"/>
      <c r="OTH21" s="156"/>
      <c r="OTI21" s="156"/>
      <c r="OTJ21" s="156"/>
      <c r="OTK21" s="156"/>
      <c r="OTL21" s="156"/>
      <c r="OTM21" s="156"/>
      <c r="OTN21" s="156"/>
      <c r="OTO21" s="156"/>
      <c r="OTP21" s="156"/>
      <c r="OTQ21" s="156"/>
      <c r="OTR21" s="156"/>
      <c r="OTS21" s="156"/>
      <c r="OTT21" s="156"/>
      <c r="OTU21" s="156"/>
      <c r="OTV21" s="156"/>
      <c r="OTW21" s="156"/>
      <c r="OTX21" s="156"/>
      <c r="OTY21" s="156"/>
      <c r="OTZ21" s="156"/>
      <c r="OUA21" s="156"/>
      <c r="OUB21" s="156"/>
      <c r="OUC21" s="156"/>
      <c r="OUD21" s="156"/>
      <c r="OUE21" s="156"/>
      <c r="OUF21" s="156"/>
      <c r="OUG21" s="156"/>
      <c r="OUH21" s="156"/>
      <c r="OUI21" s="156"/>
      <c r="OUJ21" s="156"/>
      <c r="OUK21" s="156"/>
      <c r="OUL21" s="156"/>
      <c r="OUM21" s="156"/>
      <c r="OUN21" s="156"/>
      <c r="OUO21" s="156"/>
      <c r="OUP21" s="156"/>
      <c r="OUQ21" s="156"/>
      <c r="OUR21" s="156"/>
      <c r="OUS21" s="156"/>
      <c r="OUT21" s="156"/>
      <c r="OUU21" s="156"/>
      <c r="OUV21" s="156"/>
      <c r="OUW21" s="156"/>
      <c r="OUX21" s="156"/>
      <c r="OUY21" s="156"/>
      <c r="OUZ21" s="156"/>
      <c r="OVA21" s="156"/>
      <c r="OVB21" s="156"/>
      <c r="OVC21" s="156"/>
      <c r="OVD21" s="156"/>
      <c r="OVE21" s="156"/>
      <c r="OVF21" s="156"/>
      <c r="OVG21" s="156"/>
      <c r="OVH21" s="156"/>
      <c r="OVI21" s="156"/>
      <c r="OVJ21" s="156"/>
      <c r="OVK21" s="156"/>
      <c r="OVL21" s="156"/>
      <c r="OVM21" s="156"/>
      <c r="OVN21" s="156"/>
      <c r="OVO21" s="156"/>
      <c r="OVP21" s="156"/>
      <c r="OVQ21" s="156"/>
      <c r="OVR21" s="156"/>
      <c r="OVS21" s="156"/>
      <c r="OVT21" s="156"/>
      <c r="OVU21" s="156"/>
      <c r="OVV21" s="156"/>
      <c r="OVW21" s="156"/>
      <c r="OVX21" s="156"/>
      <c r="OVY21" s="156"/>
      <c r="OVZ21" s="156"/>
      <c r="OWA21" s="156"/>
      <c r="OWB21" s="156"/>
      <c r="OWC21" s="156"/>
      <c r="OWD21" s="156"/>
      <c r="OWE21" s="156"/>
      <c r="OWF21" s="156"/>
      <c r="OWG21" s="156"/>
      <c r="OWH21" s="156"/>
      <c r="OWI21" s="156"/>
      <c r="OWJ21" s="156"/>
      <c r="OWK21" s="156"/>
      <c r="OWL21" s="156"/>
      <c r="OWM21" s="156"/>
      <c r="OWN21" s="156"/>
      <c r="OWO21" s="156"/>
      <c r="OWP21" s="156"/>
      <c r="OWQ21" s="156"/>
      <c r="OWR21" s="156"/>
      <c r="OWS21" s="156"/>
      <c r="OWT21" s="156"/>
      <c r="OWU21" s="156"/>
      <c r="OWV21" s="156"/>
      <c r="OWW21" s="156"/>
      <c r="OWX21" s="156"/>
      <c r="OWY21" s="156"/>
      <c r="OWZ21" s="156"/>
      <c r="OXA21" s="156"/>
      <c r="OXB21" s="156"/>
      <c r="OXC21" s="156"/>
      <c r="OXD21" s="156"/>
      <c r="OXE21" s="156"/>
      <c r="OXF21" s="156"/>
      <c r="OXG21" s="156"/>
      <c r="OXH21" s="156"/>
      <c r="OXI21" s="156"/>
      <c r="OXJ21" s="156"/>
      <c r="OXK21" s="156"/>
      <c r="OXL21" s="156"/>
      <c r="OXM21" s="156"/>
      <c r="OXN21" s="156"/>
      <c r="OXO21" s="156"/>
      <c r="OXP21" s="156"/>
      <c r="OXQ21" s="156"/>
      <c r="OXR21" s="156"/>
      <c r="OXS21" s="156"/>
      <c r="OXT21" s="156"/>
      <c r="OXU21" s="156"/>
      <c r="OXV21" s="156"/>
      <c r="OXW21" s="156"/>
      <c r="OXX21" s="156"/>
      <c r="OXY21" s="156"/>
      <c r="OXZ21" s="156"/>
      <c r="OYA21" s="156"/>
      <c r="OYB21" s="156"/>
      <c r="OYC21" s="156"/>
      <c r="OYD21" s="156"/>
      <c r="OYE21" s="156"/>
      <c r="OYF21" s="156"/>
      <c r="OYG21" s="156"/>
      <c r="OYH21" s="156"/>
      <c r="OYI21" s="156"/>
      <c r="OYJ21" s="156"/>
      <c r="OYK21" s="156"/>
      <c r="OYL21" s="156"/>
      <c r="OYM21" s="156"/>
      <c r="OYN21" s="156"/>
      <c r="OYO21" s="156"/>
      <c r="OYP21" s="156"/>
      <c r="OYQ21" s="156"/>
      <c r="OYR21" s="156"/>
      <c r="OYS21" s="156"/>
      <c r="OYT21" s="156"/>
      <c r="OYU21" s="156"/>
      <c r="OYV21" s="156"/>
      <c r="OYW21" s="156"/>
      <c r="OYX21" s="156"/>
      <c r="OYY21" s="156"/>
      <c r="OYZ21" s="156"/>
      <c r="OZA21" s="156"/>
      <c r="OZB21" s="156"/>
      <c r="OZC21" s="156"/>
      <c r="OZD21" s="156"/>
      <c r="OZE21" s="156"/>
      <c r="OZF21" s="156"/>
      <c r="OZG21" s="156"/>
      <c r="OZH21" s="156"/>
      <c r="OZI21" s="156"/>
      <c r="OZJ21" s="156"/>
      <c r="OZK21" s="156"/>
      <c r="OZL21" s="156"/>
      <c r="OZM21" s="156"/>
      <c r="OZN21" s="156"/>
      <c r="OZO21" s="156"/>
      <c r="OZP21" s="156"/>
      <c r="OZQ21" s="156"/>
      <c r="OZR21" s="156"/>
      <c r="OZS21" s="156"/>
      <c r="OZT21" s="156"/>
      <c r="OZU21" s="156"/>
      <c r="OZV21" s="156"/>
      <c r="OZW21" s="156"/>
      <c r="OZX21" s="156"/>
      <c r="OZY21" s="156"/>
      <c r="OZZ21" s="156"/>
      <c r="PAA21" s="156"/>
      <c r="PAB21" s="156"/>
      <c r="PAC21" s="156"/>
      <c r="PAD21" s="156"/>
      <c r="PAE21" s="156"/>
      <c r="PAF21" s="156"/>
      <c r="PAG21" s="156"/>
      <c r="PAH21" s="156"/>
      <c r="PAI21" s="156"/>
      <c r="PAJ21" s="156"/>
      <c r="PAK21" s="156"/>
      <c r="PAL21" s="156"/>
      <c r="PAM21" s="156"/>
      <c r="PAN21" s="156"/>
      <c r="PAO21" s="156"/>
      <c r="PAP21" s="156"/>
      <c r="PAQ21" s="156"/>
      <c r="PAR21" s="156"/>
      <c r="PAS21" s="156"/>
      <c r="PAT21" s="156"/>
      <c r="PAU21" s="156"/>
      <c r="PAV21" s="156"/>
      <c r="PAW21" s="156"/>
      <c r="PAX21" s="156"/>
      <c r="PAY21" s="156"/>
      <c r="PAZ21" s="156"/>
      <c r="PBA21" s="156"/>
      <c r="PBB21" s="156"/>
      <c r="PBC21" s="156"/>
      <c r="PBD21" s="156"/>
      <c r="PBE21" s="156"/>
      <c r="PBF21" s="156"/>
      <c r="PBG21" s="156"/>
      <c r="PBH21" s="156"/>
      <c r="PBI21" s="156"/>
      <c r="PBJ21" s="156"/>
      <c r="PBK21" s="156"/>
      <c r="PBL21" s="156"/>
      <c r="PBM21" s="156"/>
      <c r="PBN21" s="156"/>
      <c r="PBO21" s="156"/>
      <c r="PBP21" s="156"/>
      <c r="PBQ21" s="156"/>
      <c r="PBR21" s="156"/>
      <c r="PBS21" s="156"/>
      <c r="PBT21" s="156"/>
      <c r="PBU21" s="156"/>
      <c r="PBV21" s="156"/>
      <c r="PBW21" s="156"/>
      <c r="PBX21" s="156"/>
      <c r="PBY21" s="156"/>
      <c r="PBZ21" s="156"/>
      <c r="PCA21" s="156"/>
      <c r="PCB21" s="156"/>
      <c r="PCC21" s="156"/>
      <c r="PCD21" s="156"/>
      <c r="PCE21" s="156"/>
      <c r="PCF21" s="156"/>
      <c r="PCG21" s="156"/>
      <c r="PCH21" s="156"/>
      <c r="PCI21" s="156"/>
      <c r="PCJ21" s="156"/>
      <c r="PCK21" s="156"/>
      <c r="PCL21" s="156"/>
      <c r="PCM21" s="156"/>
      <c r="PCN21" s="156"/>
      <c r="PCO21" s="156"/>
      <c r="PCP21" s="156"/>
      <c r="PCQ21" s="156"/>
      <c r="PCR21" s="156"/>
      <c r="PCS21" s="156"/>
      <c r="PCT21" s="156"/>
      <c r="PCU21" s="156"/>
      <c r="PCV21" s="156"/>
      <c r="PCW21" s="156"/>
      <c r="PCX21" s="156"/>
      <c r="PCY21" s="156"/>
      <c r="PCZ21" s="156"/>
      <c r="PDA21" s="156"/>
      <c r="PDB21" s="156"/>
      <c r="PDC21" s="156"/>
      <c r="PDD21" s="156"/>
      <c r="PDE21" s="156"/>
      <c r="PDF21" s="156"/>
      <c r="PDG21" s="156"/>
      <c r="PDH21" s="156"/>
      <c r="PDI21" s="156"/>
      <c r="PDJ21" s="156"/>
      <c r="PDK21" s="156"/>
      <c r="PDL21" s="156"/>
      <c r="PDM21" s="156"/>
      <c r="PDN21" s="156"/>
      <c r="PDO21" s="156"/>
      <c r="PDP21" s="156"/>
      <c r="PDQ21" s="156"/>
      <c r="PDR21" s="156"/>
      <c r="PDS21" s="156"/>
      <c r="PDT21" s="156"/>
      <c r="PDU21" s="156"/>
      <c r="PDV21" s="156"/>
      <c r="PDW21" s="156"/>
      <c r="PDX21" s="156"/>
      <c r="PDY21" s="156"/>
      <c r="PDZ21" s="156"/>
      <c r="PEA21" s="156"/>
      <c r="PEB21" s="156"/>
      <c r="PEC21" s="156"/>
      <c r="PED21" s="156"/>
      <c r="PEE21" s="156"/>
      <c r="PEF21" s="156"/>
      <c r="PEG21" s="156"/>
      <c r="PEH21" s="156"/>
      <c r="PEI21" s="156"/>
      <c r="PEJ21" s="156"/>
      <c r="PEK21" s="156"/>
      <c r="PEL21" s="156"/>
      <c r="PEM21" s="156"/>
      <c r="PEN21" s="156"/>
      <c r="PEO21" s="156"/>
      <c r="PEP21" s="156"/>
      <c r="PEQ21" s="156"/>
      <c r="PER21" s="156"/>
      <c r="PES21" s="156"/>
      <c r="PET21" s="156"/>
      <c r="PEU21" s="156"/>
      <c r="PEV21" s="156"/>
      <c r="PEW21" s="156"/>
      <c r="PEX21" s="156"/>
      <c r="PEY21" s="156"/>
      <c r="PEZ21" s="156"/>
      <c r="PFA21" s="156"/>
      <c r="PFB21" s="156"/>
      <c r="PFC21" s="156"/>
      <c r="PFD21" s="156"/>
      <c r="PFE21" s="156"/>
      <c r="PFF21" s="156"/>
      <c r="PFG21" s="156"/>
      <c r="PFH21" s="156"/>
      <c r="PFI21" s="156"/>
      <c r="PFJ21" s="156"/>
      <c r="PFK21" s="156"/>
      <c r="PFL21" s="156"/>
      <c r="PFM21" s="156"/>
      <c r="PFN21" s="156"/>
      <c r="PFO21" s="156"/>
      <c r="PFP21" s="156"/>
      <c r="PFQ21" s="156"/>
      <c r="PFR21" s="156"/>
      <c r="PFS21" s="156"/>
      <c r="PFT21" s="156"/>
      <c r="PFU21" s="156"/>
      <c r="PFV21" s="156"/>
      <c r="PFW21" s="156"/>
      <c r="PFX21" s="156"/>
      <c r="PFY21" s="156"/>
      <c r="PFZ21" s="156"/>
      <c r="PGA21" s="156"/>
      <c r="PGB21" s="156"/>
      <c r="PGC21" s="156"/>
      <c r="PGD21" s="156"/>
      <c r="PGE21" s="156"/>
      <c r="PGF21" s="156"/>
      <c r="PGG21" s="156"/>
      <c r="PGH21" s="156"/>
      <c r="PGI21" s="156"/>
      <c r="PGJ21" s="156"/>
      <c r="PGK21" s="156"/>
      <c r="PGL21" s="156"/>
      <c r="PGM21" s="156"/>
      <c r="PGN21" s="156"/>
      <c r="PGO21" s="156"/>
      <c r="PGP21" s="156"/>
      <c r="PGQ21" s="156"/>
      <c r="PGR21" s="156"/>
      <c r="PGS21" s="156"/>
      <c r="PGT21" s="156"/>
      <c r="PGU21" s="156"/>
      <c r="PGV21" s="156"/>
      <c r="PGW21" s="156"/>
      <c r="PGX21" s="156"/>
      <c r="PGY21" s="156"/>
      <c r="PGZ21" s="156"/>
      <c r="PHA21" s="156"/>
      <c r="PHB21" s="156"/>
      <c r="PHC21" s="156"/>
      <c r="PHD21" s="156"/>
      <c r="PHE21" s="156"/>
      <c r="PHF21" s="156"/>
      <c r="PHG21" s="156"/>
      <c r="PHH21" s="156"/>
      <c r="PHI21" s="156"/>
      <c r="PHJ21" s="156"/>
      <c r="PHK21" s="156"/>
      <c r="PHL21" s="156"/>
      <c r="PHM21" s="156"/>
      <c r="PHN21" s="156"/>
      <c r="PHO21" s="156"/>
      <c r="PHP21" s="156"/>
      <c r="PHQ21" s="156"/>
      <c r="PHR21" s="156"/>
      <c r="PHS21" s="156"/>
      <c r="PHT21" s="156"/>
      <c r="PHU21" s="156"/>
      <c r="PHV21" s="156"/>
      <c r="PHW21" s="156"/>
      <c r="PHX21" s="156"/>
      <c r="PHY21" s="156"/>
      <c r="PHZ21" s="156"/>
      <c r="PIA21" s="156"/>
      <c r="PIB21" s="156"/>
      <c r="PIC21" s="156"/>
      <c r="PID21" s="156"/>
      <c r="PIE21" s="156"/>
      <c r="PIF21" s="156"/>
      <c r="PIG21" s="156"/>
      <c r="PIH21" s="156"/>
      <c r="PII21" s="156"/>
      <c r="PIJ21" s="156"/>
      <c r="PIK21" s="156"/>
      <c r="PIL21" s="156"/>
      <c r="PIM21" s="156"/>
      <c r="PIN21" s="156"/>
      <c r="PIO21" s="156"/>
      <c r="PIP21" s="156"/>
      <c r="PIQ21" s="156"/>
      <c r="PIR21" s="156"/>
      <c r="PIS21" s="156"/>
      <c r="PIT21" s="156"/>
      <c r="PIU21" s="156"/>
      <c r="PIV21" s="156"/>
      <c r="PIW21" s="156"/>
      <c r="PIX21" s="156"/>
      <c r="PIY21" s="156"/>
      <c r="PIZ21" s="156"/>
      <c r="PJA21" s="156"/>
      <c r="PJB21" s="156"/>
      <c r="PJC21" s="156"/>
      <c r="PJD21" s="156"/>
      <c r="PJE21" s="156"/>
      <c r="PJF21" s="156"/>
      <c r="PJG21" s="156"/>
      <c r="PJH21" s="156"/>
      <c r="PJI21" s="156"/>
      <c r="PJJ21" s="156"/>
      <c r="PJK21" s="156"/>
      <c r="PJL21" s="156"/>
      <c r="PJM21" s="156"/>
      <c r="PJN21" s="156"/>
      <c r="PJO21" s="156"/>
      <c r="PJP21" s="156"/>
      <c r="PJQ21" s="156"/>
      <c r="PJR21" s="156"/>
      <c r="PJS21" s="156"/>
      <c r="PJT21" s="156"/>
      <c r="PJU21" s="156"/>
      <c r="PJV21" s="156"/>
      <c r="PJW21" s="156"/>
      <c r="PJX21" s="156"/>
      <c r="PJY21" s="156"/>
      <c r="PJZ21" s="156"/>
      <c r="PKA21" s="156"/>
      <c r="PKB21" s="156"/>
      <c r="PKC21" s="156"/>
      <c r="PKD21" s="156"/>
      <c r="PKE21" s="156"/>
      <c r="PKF21" s="156"/>
      <c r="PKG21" s="156"/>
      <c r="PKH21" s="156"/>
      <c r="PKI21" s="156"/>
      <c r="PKJ21" s="156"/>
      <c r="PKK21" s="156"/>
      <c r="PKL21" s="156"/>
      <c r="PKM21" s="156"/>
      <c r="PKN21" s="156"/>
      <c r="PKO21" s="156"/>
      <c r="PKP21" s="156"/>
      <c r="PKQ21" s="156"/>
      <c r="PKR21" s="156"/>
      <c r="PKS21" s="156"/>
      <c r="PKT21" s="156"/>
      <c r="PKU21" s="156"/>
      <c r="PKV21" s="156"/>
      <c r="PKW21" s="156"/>
      <c r="PKX21" s="156"/>
      <c r="PKY21" s="156"/>
      <c r="PKZ21" s="156"/>
      <c r="PLA21" s="156"/>
      <c r="PLB21" s="156"/>
      <c r="PLC21" s="156"/>
      <c r="PLD21" s="156"/>
      <c r="PLE21" s="156"/>
      <c r="PLF21" s="156"/>
      <c r="PLG21" s="156"/>
      <c r="PLH21" s="156"/>
      <c r="PLI21" s="156"/>
      <c r="PLJ21" s="156"/>
      <c r="PLK21" s="156"/>
      <c r="PLL21" s="156"/>
      <c r="PLM21" s="156"/>
      <c r="PLN21" s="156"/>
      <c r="PLO21" s="156"/>
      <c r="PLP21" s="156"/>
      <c r="PLQ21" s="156"/>
      <c r="PLR21" s="156"/>
      <c r="PLS21" s="156"/>
      <c r="PLT21" s="156"/>
      <c r="PLU21" s="156"/>
      <c r="PLV21" s="156"/>
      <c r="PLW21" s="156"/>
      <c r="PLX21" s="156"/>
      <c r="PLY21" s="156"/>
      <c r="PLZ21" s="156"/>
      <c r="PMA21" s="156"/>
      <c r="PMB21" s="156"/>
      <c r="PMC21" s="156"/>
      <c r="PMD21" s="156"/>
      <c r="PME21" s="156"/>
      <c r="PMF21" s="156"/>
      <c r="PMG21" s="156"/>
      <c r="PMH21" s="156"/>
      <c r="PMI21" s="156"/>
      <c r="PMJ21" s="156"/>
      <c r="PMK21" s="156"/>
      <c r="PML21" s="156"/>
      <c r="PMM21" s="156"/>
      <c r="PMN21" s="156"/>
      <c r="PMO21" s="156"/>
      <c r="PMP21" s="156"/>
      <c r="PMQ21" s="156"/>
      <c r="PMR21" s="156"/>
      <c r="PMS21" s="156"/>
      <c r="PMT21" s="156"/>
      <c r="PMU21" s="156"/>
      <c r="PMV21" s="156"/>
      <c r="PMW21" s="156"/>
      <c r="PMX21" s="156"/>
      <c r="PMY21" s="156"/>
      <c r="PMZ21" s="156"/>
      <c r="PNA21" s="156"/>
      <c r="PNB21" s="156"/>
      <c r="PNC21" s="156"/>
      <c r="PND21" s="156"/>
      <c r="PNE21" s="156"/>
      <c r="PNF21" s="156"/>
      <c r="PNG21" s="156"/>
      <c r="PNH21" s="156"/>
      <c r="PNI21" s="156"/>
      <c r="PNJ21" s="156"/>
      <c r="PNK21" s="156"/>
      <c r="PNL21" s="156"/>
      <c r="PNM21" s="156"/>
      <c r="PNN21" s="156"/>
      <c r="PNO21" s="156"/>
      <c r="PNP21" s="156"/>
      <c r="PNQ21" s="156"/>
      <c r="PNR21" s="156"/>
      <c r="PNS21" s="156"/>
      <c r="PNT21" s="156"/>
      <c r="PNU21" s="156"/>
      <c r="PNV21" s="156"/>
      <c r="PNW21" s="156"/>
      <c r="PNX21" s="156"/>
      <c r="PNY21" s="156"/>
      <c r="PNZ21" s="156"/>
      <c r="POA21" s="156"/>
      <c r="POB21" s="156"/>
      <c r="POC21" s="156"/>
      <c r="POD21" s="156"/>
      <c r="POE21" s="156"/>
      <c r="POF21" s="156"/>
      <c r="POG21" s="156"/>
      <c r="POH21" s="156"/>
      <c r="POI21" s="156"/>
      <c r="POJ21" s="156"/>
      <c r="POK21" s="156"/>
      <c r="POL21" s="156"/>
      <c r="POM21" s="156"/>
      <c r="PON21" s="156"/>
      <c r="POO21" s="156"/>
      <c r="POP21" s="156"/>
      <c r="POQ21" s="156"/>
      <c r="POR21" s="156"/>
      <c r="POS21" s="156"/>
      <c r="POT21" s="156"/>
      <c r="POU21" s="156"/>
      <c r="POV21" s="156"/>
      <c r="POW21" s="156"/>
      <c r="POX21" s="156"/>
      <c r="POY21" s="156"/>
      <c r="POZ21" s="156"/>
      <c r="PPA21" s="156"/>
      <c r="PPB21" s="156"/>
      <c r="PPC21" s="156"/>
      <c r="PPD21" s="156"/>
      <c r="PPE21" s="156"/>
      <c r="PPF21" s="156"/>
      <c r="PPG21" s="156"/>
      <c r="PPH21" s="156"/>
      <c r="PPI21" s="156"/>
      <c r="PPJ21" s="156"/>
      <c r="PPK21" s="156"/>
      <c r="PPL21" s="156"/>
      <c r="PPM21" s="156"/>
      <c r="PPN21" s="156"/>
      <c r="PPO21" s="156"/>
      <c r="PPP21" s="156"/>
      <c r="PPQ21" s="156"/>
      <c r="PPR21" s="156"/>
      <c r="PPS21" s="156"/>
      <c r="PPT21" s="156"/>
      <c r="PPU21" s="156"/>
      <c r="PPV21" s="156"/>
      <c r="PPW21" s="156"/>
      <c r="PPX21" s="156"/>
      <c r="PPY21" s="156"/>
      <c r="PPZ21" s="156"/>
      <c r="PQA21" s="156"/>
      <c r="PQB21" s="156"/>
      <c r="PQC21" s="156"/>
      <c r="PQD21" s="156"/>
      <c r="PQE21" s="156"/>
      <c r="PQF21" s="156"/>
      <c r="PQG21" s="156"/>
      <c r="PQH21" s="156"/>
      <c r="PQI21" s="156"/>
      <c r="PQJ21" s="156"/>
      <c r="PQK21" s="156"/>
      <c r="PQL21" s="156"/>
      <c r="PQM21" s="156"/>
      <c r="PQN21" s="156"/>
      <c r="PQO21" s="156"/>
      <c r="PQP21" s="156"/>
      <c r="PQQ21" s="156"/>
      <c r="PQR21" s="156"/>
      <c r="PQS21" s="156"/>
      <c r="PQT21" s="156"/>
      <c r="PQU21" s="156"/>
      <c r="PQV21" s="156"/>
      <c r="PQW21" s="156"/>
      <c r="PQX21" s="156"/>
      <c r="PQY21" s="156"/>
      <c r="PQZ21" s="156"/>
      <c r="PRA21" s="156"/>
      <c r="PRB21" s="156"/>
      <c r="PRC21" s="156"/>
      <c r="PRD21" s="156"/>
      <c r="PRE21" s="156"/>
      <c r="PRF21" s="156"/>
      <c r="PRG21" s="156"/>
      <c r="PRH21" s="156"/>
      <c r="PRI21" s="156"/>
      <c r="PRJ21" s="156"/>
      <c r="PRK21" s="156"/>
      <c r="PRL21" s="156"/>
      <c r="PRM21" s="156"/>
      <c r="PRN21" s="156"/>
      <c r="PRO21" s="156"/>
      <c r="PRP21" s="156"/>
      <c r="PRQ21" s="156"/>
      <c r="PRR21" s="156"/>
      <c r="PRS21" s="156"/>
      <c r="PRT21" s="156"/>
      <c r="PRU21" s="156"/>
      <c r="PRV21" s="156"/>
      <c r="PRW21" s="156"/>
      <c r="PRX21" s="156"/>
      <c r="PRY21" s="156"/>
      <c r="PRZ21" s="156"/>
      <c r="PSA21" s="156"/>
      <c r="PSB21" s="156"/>
      <c r="PSC21" s="156"/>
      <c r="PSD21" s="156"/>
      <c r="PSE21" s="156"/>
      <c r="PSF21" s="156"/>
      <c r="PSG21" s="156"/>
      <c r="PSH21" s="156"/>
      <c r="PSI21" s="156"/>
      <c r="PSJ21" s="156"/>
      <c r="PSK21" s="156"/>
      <c r="PSL21" s="156"/>
      <c r="PSM21" s="156"/>
      <c r="PSN21" s="156"/>
      <c r="PSO21" s="156"/>
      <c r="PSP21" s="156"/>
      <c r="PSQ21" s="156"/>
      <c r="PSR21" s="156"/>
      <c r="PSS21" s="156"/>
      <c r="PST21" s="156"/>
      <c r="PSU21" s="156"/>
      <c r="PSV21" s="156"/>
      <c r="PSW21" s="156"/>
      <c r="PSX21" s="156"/>
      <c r="PSY21" s="156"/>
      <c r="PSZ21" s="156"/>
      <c r="PTA21" s="156"/>
      <c r="PTB21" s="156"/>
      <c r="PTC21" s="156"/>
      <c r="PTD21" s="156"/>
      <c r="PTE21" s="156"/>
      <c r="PTF21" s="156"/>
      <c r="PTG21" s="156"/>
      <c r="PTH21" s="156"/>
      <c r="PTI21" s="156"/>
      <c r="PTJ21" s="156"/>
      <c r="PTK21" s="156"/>
      <c r="PTL21" s="156"/>
      <c r="PTM21" s="156"/>
      <c r="PTN21" s="156"/>
      <c r="PTO21" s="156"/>
      <c r="PTP21" s="156"/>
      <c r="PTQ21" s="156"/>
      <c r="PTR21" s="156"/>
      <c r="PTS21" s="156"/>
      <c r="PTT21" s="156"/>
      <c r="PTU21" s="156"/>
      <c r="PTV21" s="156"/>
      <c r="PTW21" s="156"/>
      <c r="PTX21" s="156"/>
      <c r="PTY21" s="156"/>
      <c r="PTZ21" s="156"/>
      <c r="PUA21" s="156"/>
      <c r="PUB21" s="156"/>
      <c r="PUC21" s="156"/>
      <c r="PUD21" s="156"/>
      <c r="PUE21" s="156"/>
      <c r="PUF21" s="156"/>
      <c r="PUG21" s="156"/>
      <c r="PUH21" s="156"/>
      <c r="PUI21" s="156"/>
      <c r="PUJ21" s="156"/>
      <c r="PUK21" s="156"/>
      <c r="PUL21" s="156"/>
      <c r="PUM21" s="156"/>
      <c r="PUN21" s="156"/>
      <c r="PUO21" s="156"/>
      <c r="PUP21" s="156"/>
      <c r="PUQ21" s="156"/>
      <c r="PUR21" s="156"/>
      <c r="PUS21" s="156"/>
      <c r="PUT21" s="156"/>
      <c r="PUU21" s="156"/>
      <c r="PUV21" s="156"/>
      <c r="PUW21" s="156"/>
      <c r="PUX21" s="156"/>
      <c r="PUY21" s="156"/>
      <c r="PUZ21" s="156"/>
      <c r="PVA21" s="156"/>
      <c r="PVB21" s="156"/>
      <c r="PVC21" s="156"/>
      <c r="PVD21" s="156"/>
      <c r="PVE21" s="156"/>
      <c r="PVF21" s="156"/>
      <c r="PVG21" s="156"/>
      <c r="PVH21" s="156"/>
      <c r="PVI21" s="156"/>
      <c r="PVJ21" s="156"/>
      <c r="PVK21" s="156"/>
      <c r="PVL21" s="156"/>
      <c r="PVM21" s="156"/>
      <c r="PVN21" s="156"/>
      <c r="PVO21" s="156"/>
      <c r="PVP21" s="156"/>
      <c r="PVQ21" s="156"/>
      <c r="PVR21" s="156"/>
      <c r="PVS21" s="156"/>
      <c r="PVT21" s="156"/>
      <c r="PVU21" s="156"/>
      <c r="PVV21" s="156"/>
      <c r="PVW21" s="156"/>
      <c r="PVX21" s="156"/>
      <c r="PVY21" s="156"/>
      <c r="PVZ21" s="156"/>
      <c r="PWA21" s="156"/>
      <c r="PWB21" s="156"/>
      <c r="PWC21" s="156"/>
      <c r="PWD21" s="156"/>
      <c r="PWE21" s="156"/>
      <c r="PWF21" s="156"/>
      <c r="PWG21" s="156"/>
      <c r="PWH21" s="156"/>
      <c r="PWI21" s="156"/>
      <c r="PWJ21" s="156"/>
      <c r="PWK21" s="156"/>
      <c r="PWL21" s="156"/>
      <c r="PWM21" s="156"/>
      <c r="PWN21" s="156"/>
      <c r="PWO21" s="156"/>
      <c r="PWP21" s="156"/>
      <c r="PWQ21" s="156"/>
      <c r="PWR21" s="156"/>
      <c r="PWS21" s="156"/>
      <c r="PWT21" s="156"/>
      <c r="PWU21" s="156"/>
      <c r="PWV21" s="156"/>
      <c r="PWW21" s="156"/>
      <c r="PWX21" s="156"/>
      <c r="PWY21" s="156"/>
      <c r="PWZ21" s="156"/>
      <c r="PXA21" s="156"/>
      <c r="PXB21" s="156"/>
      <c r="PXC21" s="156"/>
      <c r="PXD21" s="156"/>
      <c r="PXE21" s="156"/>
      <c r="PXF21" s="156"/>
      <c r="PXG21" s="156"/>
      <c r="PXH21" s="156"/>
      <c r="PXI21" s="156"/>
      <c r="PXJ21" s="156"/>
      <c r="PXK21" s="156"/>
      <c r="PXL21" s="156"/>
      <c r="PXM21" s="156"/>
      <c r="PXN21" s="156"/>
      <c r="PXO21" s="156"/>
      <c r="PXP21" s="156"/>
      <c r="PXQ21" s="156"/>
      <c r="PXR21" s="156"/>
      <c r="PXS21" s="156"/>
      <c r="PXT21" s="156"/>
      <c r="PXU21" s="156"/>
      <c r="PXV21" s="156"/>
      <c r="PXW21" s="156"/>
      <c r="PXX21" s="156"/>
      <c r="PXY21" s="156"/>
      <c r="PXZ21" s="156"/>
      <c r="PYA21" s="156"/>
      <c r="PYB21" s="156"/>
      <c r="PYC21" s="156"/>
      <c r="PYD21" s="156"/>
      <c r="PYE21" s="156"/>
      <c r="PYF21" s="156"/>
      <c r="PYG21" s="156"/>
      <c r="PYH21" s="156"/>
      <c r="PYI21" s="156"/>
      <c r="PYJ21" s="156"/>
      <c r="PYK21" s="156"/>
      <c r="PYL21" s="156"/>
      <c r="PYM21" s="156"/>
      <c r="PYN21" s="156"/>
      <c r="PYO21" s="156"/>
      <c r="PYP21" s="156"/>
      <c r="PYQ21" s="156"/>
      <c r="PYR21" s="156"/>
      <c r="PYS21" s="156"/>
      <c r="PYT21" s="156"/>
      <c r="PYU21" s="156"/>
      <c r="PYV21" s="156"/>
      <c r="PYW21" s="156"/>
      <c r="PYX21" s="156"/>
      <c r="PYY21" s="156"/>
      <c r="PYZ21" s="156"/>
      <c r="PZA21" s="156"/>
      <c r="PZB21" s="156"/>
      <c r="PZC21" s="156"/>
      <c r="PZD21" s="156"/>
      <c r="PZE21" s="156"/>
      <c r="PZF21" s="156"/>
      <c r="PZG21" s="156"/>
      <c r="PZH21" s="156"/>
      <c r="PZI21" s="156"/>
      <c r="PZJ21" s="156"/>
      <c r="PZK21" s="156"/>
      <c r="PZL21" s="156"/>
      <c r="PZM21" s="156"/>
      <c r="PZN21" s="156"/>
      <c r="PZO21" s="156"/>
      <c r="PZP21" s="156"/>
      <c r="PZQ21" s="156"/>
      <c r="PZR21" s="156"/>
      <c r="PZS21" s="156"/>
      <c r="PZT21" s="156"/>
      <c r="PZU21" s="156"/>
      <c r="PZV21" s="156"/>
      <c r="PZW21" s="156"/>
      <c r="PZX21" s="156"/>
      <c r="PZY21" s="156"/>
      <c r="PZZ21" s="156"/>
      <c r="QAA21" s="156"/>
      <c r="QAB21" s="156"/>
      <c r="QAC21" s="156"/>
      <c r="QAD21" s="156"/>
      <c r="QAE21" s="156"/>
      <c r="QAF21" s="156"/>
      <c r="QAG21" s="156"/>
      <c r="QAH21" s="156"/>
      <c r="QAI21" s="156"/>
      <c r="QAJ21" s="156"/>
      <c r="QAK21" s="156"/>
      <c r="QAL21" s="156"/>
      <c r="QAM21" s="156"/>
      <c r="QAN21" s="156"/>
      <c r="QAO21" s="156"/>
      <c r="QAP21" s="156"/>
      <c r="QAQ21" s="156"/>
      <c r="QAR21" s="156"/>
      <c r="QAS21" s="156"/>
      <c r="QAT21" s="156"/>
      <c r="QAU21" s="156"/>
      <c r="QAV21" s="156"/>
      <c r="QAW21" s="156"/>
      <c r="QAX21" s="156"/>
      <c r="QAY21" s="156"/>
      <c r="QAZ21" s="156"/>
      <c r="QBA21" s="156"/>
      <c r="QBB21" s="156"/>
      <c r="QBC21" s="156"/>
      <c r="QBD21" s="156"/>
      <c r="QBE21" s="156"/>
      <c r="QBF21" s="156"/>
      <c r="QBG21" s="156"/>
      <c r="QBH21" s="156"/>
      <c r="QBI21" s="156"/>
      <c r="QBJ21" s="156"/>
      <c r="QBK21" s="156"/>
      <c r="QBL21" s="156"/>
      <c r="QBM21" s="156"/>
      <c r="QBN21" s="156"/>
      <c r="QBO21" s="156"/>
      <c r="QBP21" s="156"/>
      <c r="QBQ21" s="156"/>
      <c r="QBR21" s="156"/>
      <c r="QBS21" s="156"/>
      <c r="QBT21" s="156"/>
      <c r="QBU21" s="156"/>
      <c r="QBV21" s="156"/>
      <c r="QBW21" s="156"/>
      <c r="QBX21" s="156"/>
      <c r="QBY21" s="156"/>
      <c r="QBZ21" s="156"/>
      <c r="QCA21" s="156"/>
      <c r="QCB21" s="156"/>
      <c r="QCC21" s="156"/>
      <c r="QCD21" s="156"/>
      <c r="QCE21" s="156"/>
      <c r="QCF21" s="156"/>
      <c r="QCG21" s="156"/>
      <c r="QCH21" s="156"/>
      <c r="QCI21" s="156"/>
      <c r="QCJ21" s="156"/>
      <c r="QCK21" s="156"/>
      <c r="QCL21" s="156"/>
      <c r="QCM21" s="156"/>
      <c r="QCN21" s="156"/>
      <c r="QCO21" s="156"/>
      <c r="QCP21" s="156"/>
      <c r="QCQ21" s="156"/>
      <c r="QCR21" s="156"/>
      <c r="QCS21" s="156"/>
      <c r="QCT21" s="156"/>
      <c r="QCU21" s="156"/>
      <c r="QCV21" s="156"/>
      <c r="QCW21" s="156"/>
      <c r="QCX21" s="156"/>
      <c r="QCY21" s="156"/>
      <c r="QCZ21" s="156"/>
      <c r="QDA21" s="156"/>
      <c r="QDB21" s="156"/>
      <c r="QDC21" s="156"/>
      <c r="QDD21" s="156"/>
      <c r="QDE21" s="156"/>
      <c r="QDF21" s="156"/>
      <c r="QDG21" s="156"/>
      <c r="QDH21" s="156"/>
      <c r="QDI21" s="156"/>
      <c r="QDJ21" s="156"/>
      <c r="QDK21" s="156"/>
      <c r="QDL21" s="156"/>
      <c r="QDM21" s="156"/>
      <c r="QDN21" s="156"/>
      <c r="QDO21" s="156"/>
      <c r="QDP21" s="156"/>
      <c r="QDQ21" s="156"/>
      <c r="QDR21" s="156"/>
      <c r="QDS21" s="156"/>
      <c r="QDT21" s="156"/>
      <c r="QDU21" s="156"/>
      <c r="QDV21" s="156"/>
      <c r="QDW21" s="156"/>
      <c r="QDX21" s="156"/>
      <c r="QDY21" s="156"/>
      <c r="QDZ21" s="156"/>
      <c r="QEA21" s="156"/>
      <c r="QEB21" s="156"/>
      <c r="QEC21" s="156"/>
      <c r="QED21" s="156"/>
      <c r="QEE21" s="156"/>
      <c r="QEF21" s="156"/>
      <c r="QEG21" s="156"/>
      <c r="QEH21" s="156"/>
      <c r="QEI21" s="156"/>
      <c r="QEJ21" s="156"/>
      <c r="QEK21" s="156"/>
      <c r="QEL21" s="156"/>
      <c r="QEM21" s="156"/>
      <c r="QEN21" s="156"/>
      <c r="QEO21" s="156"/>
      <c r="QEP21" s="156"/>
      <c r="QEQ21" s="156"/>
      <c r="QER21" s="156"/>
      <c r="QES21" s="156"/>
      <c r="QET21" s="156"/>
      <c r="QEU21" s="156"/>
      <c r="QEV21" s="156"/>
      <c r="QEW21" s="156"/>
      <c r="QEX21" s="156"/>
      <c r="QEY21" s="156"/>
      <c r="QEZ21" s="156"/>
      <c r="QFA21" s="156"/>
      <c r="QFB21" s="156"/>
      <c r="QFC21" s="156"/>
      <c r="QFD21" s="156"/>
      <c r="QFE21" s="156"/>
      <c r="QFF21" s="156"/>
      <c r="QFG21" s="156"/>
      <c r="QFH21" s="156"/>
      <c r="QFI21" s="156"/>
      <c r="QFJ21" s="156"/>
      <c r="QFK21" s="156"/>
      <c r="QFL21" s="156"/>
      <c r="QFM21" s="156"/>
      <c r="QFN21" s="156"/>
      <c r="QFO21" s="156"/>
      <c r="QFP21" s="156"/>
      <c r="QFQ21" s="156"/>
      <c r="QFR21" s="156"/>
      <c r="QFS21" s="156"/>
      <c r="QFT21" s="156"/>
      <c r="QFU21" s="156"/>
      <c r="QFV21" s="156"/>
      <c r="QFW21" s="156"/>
      <c r="QFX21" s="156"/>
      <c r="QFY21" s="156"/>
      <c r="QFZ21" s="156"/>
      <c r="QGA21" s="156"/>
      <c r="QGB21" s="156"/>
      <c r="QGC21" s="156"/>
      <c r="QGD21" s="156"/>
      <c r="QGE21" s="156"/>
      <c r="QGF21" s="156"/>
      <c r="QGG21" s="156"/>
      <c r="QGH21" s="156"/>
      <c r="QGI21" s="156"/>
      <c r="QGJ21" s="156"/>
      <c r="QGK21" s="156"/>
      <c r="QGL21" s="156"/>
      <c r="QGM21" s="156"/>
      <c r="QGN21" s="156"/>
      <c r="QGO21" s="156"/>
      <c r="QGP21" s="156"/>
      <c r="QGQ21" s="156"/>
      <c r="QGR21" s="156"/>
      <c r="QGS21" s="156"/>
      <c r="QGT21" s="156"/>
      <c r="QGU21" s="156"/>
      <c r="QGV21" s="156"/>
      <c r="QGW21" s="156"/>
      <c r="QGX21" s="156"/>
      <c r="QGY21" s="156"/>
      <c r="QGZ21" s="156"/>
      <c r="QHA21" s="156"/>
      <c r="QHB21" s="156"/>
      <c r="QHC21" s="156"/>
      <c r="QHD21" s="156"/>
      <c r="QHE21" s="156"/>
      <c r="QHF21" s="156"/>
      <c r="QHG21" s="156"/>
      <c r="QHH21" s="156"/>
      <c r="QHI21" s="156"/>
      <c r="QHJ21" s="156"/>
      <c r="QHK21" s="156"/>
      <c r="QHL21" s="156"/>
      <c r="QHM21" s="156"/>
      <c r="QHN21" s="156"/>
      <c r="QHO21" s="156"/>
      <c r="QHP21" s="156"/>
      <c r="QHQ21" s="156"/>
      <c r="QHR21" s="156"/>
      <c r="QHS21" s="156"/>
      <c r="QHT21" s="156"/>
      <c r="QHU21" s="156"/>
      <c r="QHV21" s="156"/>
      <c r="QHW21" s="156"/>
      <c r="QHX21" s="156"/>
      <c r="QHY21" s="156"/>
      <c r="QHZ21" s="156"/>
      <c r="QIA21" s="156"/>
      <c r="QIB21" s="156"/>
      <c r="QIC21" s="156"/>
      <c r="QID21" s="156"/>
      <c r="QIE21" s="156"/>
      <c r="QIF21" s="156"/>
      <c r="QIG21" s="156"/>
      <c r="QIH21" s="156"/>
      <c r="QII21" s="156"/>
      <c r="QIJ21" s="156"/>
      <c r="QIK21" s="156"/>
      <c r="QIL21" s="156"/>
      <c r="QIM21" s="156"/>
      <c r="QIN21" s="156"/>
      <c r="QIO21" s="156"/>
      <c r="QIP21" s="156"/>
      <c r="QIQ21" s="156"/>
      <c r="QIR21" s="156"/>
      <c r="QIS21" s="156"/>
      <c r="QIT21" s="156"/>
      <c r="QIU21" s="156"/>
      <c r="QIV21" s="156"/>
      <c r="QIW21" s="156"/>
      <c r="QIX21" s="156"/>
      <c r="QIY21" s="156"/>
      <c r="QIZ21" s="156"/>
      <c r="QJA21" s="156"/>
      <c r="QJB21" s="156"/>
      <c r="QJC21" s="156"/>
      <c r="QJD21" s="156"/>
      <c r="QJE21" s="156"/>
      <c r="QJF21" s="156"/>
      <c r="QJG21" s="156"/>
      <c r="QJH21" s="156"/>
      <c r="QJI21" s="156"/>
      <c r="QJJ21" s="156"/>
      <c r="QJK21" s="156"/>
      <c r="QJL21" s="156"/>
      <c r="QJM21" s="156"/>
      <c r="QJN21" s="156"/>
      <c r="QJO21" s="156"/>
      <c r="QJP21" s="156"/>
      <c r="QJQ21" s="156"/>
      <c r="QJR21" s="156"/>
      <c r="QJS21" s="156"/>
      <c r="QJT21" s="156"/>
      <c r="QJU21" s="156"/>
      <c r="QJV21" s="156"/>
      <c r="QJW21" s="156"/>
      <c r="QJX21" s="156"/>
      <c r="QJY21" s="156"/>
      <c r="QJZ21" s="156"/>
      <c r="QKA21" s="156"/>
      <c r="QKB21" s="156"/>
      <c r="QKC21" s="156"/>
      <c r="QKD21" s="156"/>
      <c r="QKE21" s="156"/>
      <c r="QKF21" s="156"/>
      <c r="QKG21" s="156"/>
      <c r="QKH21" s="156"/>
      <c r="QKI21" s="156"/>
      <c r="QKJ21" s="156"/>
      <c r="QKK21" s="156"/>
      <c r="QKL21" s="156"/>
      <c r="QKM21" s="156"/>
      <c r="QKN21" s="156"/>
      <c r="QKO21" s="156"/>
      <c r="QKP21" s="156"/>
      <c r="QKQ21" s="156"/>
      <c r="QKR21" s="156"/>
      <c r="QKS21" s="156"/>
      <c r="QKT21" s="156"/>
      <c r="QKU21" s="156"/>
      <c r="QKV21" s="156"/>
      <c r="QKW21" s="156"/>
      <c r="QKX21" s="156"/>
      <c r="QKY21" s="156"/>
      <c r="QKZ21" s="156"/>
      <c r="QLA21" s="156"/>
      <c r="QLB21" s="156"/>
      <c r="QLC21" s="156"/>
      <c r="QLD21" s="156"/>
      <c r="QLE21" s="156"/>
      <c r="QLF21" s="156"/>
      <c r="QLG21" s="156"/>
      <c r="QLH21" s="156"/>
      <c r="QLI21" s="156"/>
      <c r="QLJ21" s="156"/>
      <c r="QLK21" s="156"/>
      <c r="QLL21" s="156"/>
      <c r="QLM21" s="156"/>
      <c r="QLN21" s="156"/>
      <c r="QLO21" s="156"/>
      <c r="QLP21" s="156"/>
      <c r="QLQ21" s="156"/>
      <c r="QLR21" s="156"/>
      <c r="QLS21" s="156"/>
      <c r="QLT21" s="156"/>
      <c r="QLU21" s="156"/>
      <c r="QLV21" s="156"/>
      <c r="QLW21" s="156"/>
      <c r="QLX21" s="156"/>
      <c r="QLY21" s="156"/>
      <c r="QLZ21" s="156"/>
      <c r="QMA21" s="156"/>
      <c r="QMB21" s="156"/>
      <c r="QMC21" s="156"/>
      <c r="QMD21" s="156"/>
      <c r="QME21" s="156"/>
      <c r="QMF21" s="156"/>
      <c r="QMG21" s="156"/>
      <c r="QMH21" s="156"/>
      <c r="QMI21" s="156"/>
      <c r="QMJ21" s="156"/>
      <c r="QMK21" s="156"/>
      <c r="QML21" s="156"/>
      <c r="QMM21" s="156"/>
      <c r="QMN21" s="156"/>
      <c r="QMO21" s="156"/>
      <c r="QMP21" s="156"/>
      <c r="QMQ21" s="156"/>
      <c r="QMR21" s="156"/>
      <c r="QMS21" s="156"/>
      <c r="QMT21" s="156"/>
      <c r="QMU21" s="156"/>
      <c r="QMV21" s="156"/>
      <c r="QMW21" s="156"/>
      <c r="QMX21" s="156"/>
      <c r="QMY21" s="156"/>
      <c r="QMZ21" s="156"/>
      <c r="QNA21" s="156"/>
      <c r="QNB21" s="156"/>
      <c r="QNC21" s="156"/>
      <c r="QND21" s="156"/>
      <c r="QNE21" s="156"/>
      <c r="QNF21" s="156"/>
      <c r="QNG21" s="156"/>
      <c r="QNH21" s="156"/>
      <c r="QNI21" s="156"/>
      <c r="QNJ21" s="156"/>
      <c r="QNK21" s="156"/>
      <c r="QNL21" s="156"/>
      <c r="QNM21" s="156"/>
      <c r="QNN21" s="156"/>
      <c r="QNO21" s="156"/>
      <c r="QNP21" s="156"/>
      <c r="QNQ21" s="156"/>
      <c r="QNR21" s="156"/>
      <c r="QNS21" s="156"/>
      <c r="QNT21" s="156"/>
      <c r="QNU21" s="156"/>
      <c r="QNV21" s="156"/>
      <c r="QNW21" s="156"/>
      <c r="QNX21" s="156"/>
      <c r="QNY21" s="156"/>
      <c r="QNZ21" s="156"/>
      <c r="QOA21" s="156"/>
      <c r="QOB21" s="156"/>
      <c r="QOC21" s="156"/>
      <c r="QOD21" s="156"/>
      <c r="QOE21" s="156"/>
      <c r="QOF21" s="156"/>
      <c r="QOG21" s="156"/>
      <c r="QOH21" s="156"/>
      <c r="QOI21" s="156"/>
      <c r="QOJ21" s="156"/>
      <c r="QOK21" s="156"/>
      <c r="QOL21" s="156"/>
      <c r="QOM21" s="156"/>
      <c r="QON21" s="156"/>
      <c r="QOO21" s="156"/>
      <c r="QOP21" s="156"/>
      <c r="QOQ21" s="156"/>
      <c r="QOR21" s="156"/>
      <c r="QOS21" s="156"/>
      <c r="QOT21" s="156"/>
      <c r="QOU21" s="156"/>
      <c r="QOV21" s="156"/>
      <c r="QOW21" s="156"/>
      <c r="QOX21" s="156"/>
      <c r="QOY21" s="156"/>
      <c r="QOZ21" s="156"/>
      <c r="QPA21" s="156"/>
      <c r="QPB21" s="156"/>
      <c r="QPC21" s="156"/>
      <c r="QPD21" s="156"/>
      <c r="QPE21" s="156"/>
      <c r="QPF21" s="156"/>
      <c r="QPG21" s="156"/>
      <c r="QPH21" s="156"/>
      <c r="QPI21" s="156"/>
      <c r="QPJ21" s="156"/>
      <c r="QPK21" s="156"/>
      <c r="QPL21" s="156"/>
      <c r="QPM21" s="156"/>
      <c r="QPN21" s="156"/>
      <c r="QPO21" s="156"/>
      <c r="QPP21" s="156"/>
      <c r="QPQ21" s="156"/>
      <c r="QPR21" s="156"/>
      <c r="QPS21" s="156"/>
      <c r="QPT21" s="156"/>
      <c r="QPU21" s="156"/>
      <c r="QPV21" s="156"/>
      <c r="QPW21" s="156"/>
      <c r="QPX21" s="156"/>
      <c r="QPY21" s="156"/>
      <c r="QPZ21" s="156"/>
      <c r="QQA21" s="156"/>
      <c r="QQB21" s="156"/>
      <c r="QQC21" s="156"/>
      <c r="QQD21" s="156"/>
      <c r="QQE21" s="156"/>
      <c r="QQF21" s="156"/>
      <c r="QQG21" s="156"/>
      <c r="QQH21" s="156"/>
      <c r="QQI21" s="156"/>
      <c r="QQJ21" s="156"/>
      <c r="QQK21" s="156"/>
      <c r="QQL21" s="156"/>
      <c r="QQM21" s="156"/>
      <c r="QQN21" s="156"/>
      <c r="QQO21" s="156"/>
      <c r="QQP21" s="156"/>
      <c r="QQQ21" s="156"/>
      <c r="QQR21" s="156"/>
      <c r="QQS21" s="156"/>
      <c r="QQT21" s="156"/>
      <c r="QQU21" s="156"/>
      <c r="QQV21" s="156"/>
      <c r="QQW21" s="156"/>
      <c r="QQX21" s="156"/>
      <c r="QQY21" s="156"/>
      <c r="QQZ21" s="156"/>
      <c r="QRA21" s="156"/>
      <c r="QRB21" s="156"/>
      <c r="QRC21" s="156"/>
      <c r="QRD21" s="156"/>
      <c r="QRE21" s="156"/>
      <c r="QRF21" s="156"/>
      <c r="QRG21" s="156"/>
      <c r="QRH21" s="156"/>
      <c r="QRI21" s="156"/>
      <c r="QRJ21" s="156"/>
      <c r="QRK21" s="156"/>
      <c r="QRL21" s="156"/>
      <c r="QRM21" s="156"/>
      <c r="QRN21" s="156"/>
      <c r="QRO21" s="156"/>
      <c r="QRP21" s="156"/>
      <c r="QRQ21" s="156"/>
      <c r="QRR21" s="156"/>
      <c r="QRS21" s="156"/>
      <c r="QRT21" s="156"/>
      <c r="QRU21" s="156"/>
      <c r="QRV21" s="156"/>
      <c r="QRW21" s="156"/>
      <c r="QRX21" s="156"/>
      <c r="QRY21" s="156"/>
      <c r="QRZ21" s="156"/>
      <c r="QSA21" s="156"/>
      <c r="QSB21" s="156"/>
      <c r="QSC21" s="156"/>
      <c r="QSD21" s="156"/>
      <c r="QSE21" s="156"/>
      <c r="QSF21" s="156"/>
      <c r="QSG21" s="156"/>
      <c r="QSH21" s="156"/>
      <c r="QSI21" s="156"/>
      <c r="QSJ21" s="156"/>
      <c r="QSK21" s="156"/>
      <c r="QSL21" s="156"/>
      <c r="QSM21" s="156"/>
      <c r="QSN21" s="156"/>
      <c r="QSO21" s="156"/>
      <c r="QSP21" s="156"/>
      <c r="QSQ21" s="156"/>
      <c r="QSR21" s="156"/>
      <c r="QSS21" s="156"/>
      <c r="QST21" s="156"/>
      <c r="QSU21" s="156"/>
      <c r="QSV21" s="156"/>
      <c r="QSW21" s="156"/>
      <c r="QSX21" s="156"/>
      <c r="QSY21" s="156"/>
      <c r="QSZ21" s="156"/>
      <c r="QTA21" s="156"/>
      <c r="QTB21" s="156"/>
      <c r="QTC21" s="156"/>
      <c r="QTD21" s="156"/>
      <c r="QTE21" s="156"/>
      <c r="QTF21" s="156"/>
      <c r="QTG21" s="156"/>
      <c r="QTH21" s="156"/>
      <c r="QTI21" s="156"/>
      <c r="QTJ21" s="156"/>
      <c r="QTK21" s="156"/>
      <c r="QTL21" s="156"/>
      <c r="QTM21" s="156"/>
      <c r="QTN21" s="156"/>
      <c r="QTO21" s="156"/>
      <c r="QTP21" s="156"/>
      <c r="QTQ21" s="156"/>
      <c r="QTR21" s="156"/>
      <c r="QTS21" s="156"/>
      <c r="QTT21" s="156"/>
      <c r="QTU21" s="156"/>
      <c r="QTV21" s="156"/>
      <c r="QTW21" s="156"/>
      <c r="QTX21" s="156"/>
      <c r="QTY21" s="156"/>
      <c r="QTZ21" s="156"/>
      <c r="QUA21" s="156"/>
      <c r="QUB21" s="156"/>
      <c r="QUC21" s="156"/>
      <c r="QUD21" s="156"/>
      <c r="QUE21" s="156"/>
      <c r="QUF21" s="156"/>
      <c r="QUG21" s="156"/>
      <c r="QUH21" s="156"/>
      <c r="QUI21" s="156"/>
      <c r="QUJ21" s="156"/>
      <c r="QUK21" s="156"/>
      <c r="QUL21" s="156"/>
      <c r="QUM21" s="156"/>
      <c r="QUN21" s="156"/>
      <c r="QUO21" s="156"/>
      <c r="QUP21" s="156"/>
      <c r="QUQ21" s="156"/>
      <c r="QUR21" s="156"/>
      <c r="QUS21" s="156"/>
      <c r="QUT21" s="156"/>
      <c r="QUU21" s="156"/>
      <c r="QUV21" s="156"/>
      <c r="QUW21" s="156"/>
      <c r="QUX21" s="156"/>
      <c r="QUY21" s="156"/>
      <c r="QUZ21" s="156"/>
      <c r="QVA21" s="156"/>
      <c r="QVB21" s="156"/>
      <c r="QVC21" s="156"/>
      <c r="QVD21" s="156"/>
      <c r="QVE21" s="156"/>
      <c r="QVF21" s="156"/>
      <c r="QVG21" s="156"/>
      <c r="QVH21" s="156"/>
      <c r="QVI21" s="156"/>
      <c r="QVJ21" s="156"/>
      <c r="QVK21" s="156"/>
      <c r="QVL21" s="156"/>
      <c r="QVM21" s="156"/>
      <c r="QVN21" s="156"/>
      <c r="QVO21" s="156"/>
      <c r="QVP21" s="156"/>
      <c r="QVQ21" s="156"/>
      <c r="QVR21" s="156"/>
      <c r="QVS21" s="156"/>
      <c r="QVT21" s="156"/>
      <c r="QVU21" s="156"/>
      <c r="QVV21" s="156"/>
      <c r="QVW21" s="156"/>
      <c r="QVX21" s="156"/>
      <c r="QVY21" s="156"/>
      <c r="QVZ21" s="156"/>
      <c r="QWA21" s="156"/>
      <c r="QWB21" s="156"/>
      <c r="QWC21" s="156"/>
      <c r="QWD21" s="156"/>
      <c r="QWE21" s="156"/>
      <c r="QWF21" s="156"/>
      <c r="QWG21" s="156"/>
      <c r="QWH21" s="156"/>
      <c r="QWI21" s="156"/>
      <c r="QWJ21" s="156"/>
      <c r="QWK21" s="156"/>
      <c r="QWL21" s="156"/>
      <c r="QWM21" s="156"/>
      <c r="QWN21" s="156"/>
      <c r="QWO21" s="156"/>
      <c r="QWP21" s="156"/>
      <c r="QWQ21" s="156"/>
      <c r="QWR21" s="156"/>
      <c r="QWS21" s="156"/>
      <c r="QWT21" s="156"/>
      <c r="QWU21" s="156"/>
      <c r="QWV21" s="156"/>
      <c r="QWW21" s="156"/>
      <c r="QWX21" s="156"/>
      <c r="QWY21" s="156"/>
      <c r="QWZ21" s="156"/>
      <c r="QXA21" s="156"/>
      <c r="QXB21" s="156"/>
      <c r="QXC21" s="156"/>
      <c r="QXD21" s="156"/>
      <c r="QXE21" s="156"/>
      <c r="QXF21" s="156"/>
      <c r="QXG21" s="156"/>
      <c r="QXH21" s="156"/>
      <c r="QXI21" s="156"/>
      <c r="QXJ21" s="156"/>
      <c r="QXK21" s="156"/>
      <c r="QXL21" s="156"/>
      <c r="QXM21" s="156"/>
      <c r="QXN21" s="156"/>
      <c r="QXO21" s="156"/>
      <c r="QXP21" s="156"/>
      <c r="QXQ21" s="156"/>
      <c r="QXR21" s="156"/>
      <c r="QXS21" s="156"/>
      <c r="QXT21" s="156"/>
      <c r="QXU21" s="156"/>
      <c r="QXV21" s="156"/>
      <c r="QXW21" s="156"/>
      <c r="QXX21" s="156"/>
      <c r="QXY21" s="156"/>
      <c r="QXZ21" s="156"/>
      <c r="QYA21" s="156"/>
      <c r="QYB21" s="156"/>
      <c r="QYC21" s="156"/>
      <c r="QYD21" s="156"/>
      <c r="QYE21" s="156"/>
      <c r="QYF21" s="156"/>
      <c r="QYG21" s="156"/>
      <c r="QYH21" s="156"/>
      <c r="QYI21" s="156"/>
      <c r="QYJ21" s="156"/>
      <c r="QYK21" s="156"/>
      <c r="QYL21" s="156"/>
      <c r="QYM21" s="156"/>
      <c r="QYN21" s="156"/>
      <c r="QYO21" s="156"/>
      <c r="QYP21" s="156"/>
      <c r="QYQ21" s="156"/>
      <c r="QYR21" s="156"/>
      <c r="QYS21" s="156"/>
      <c r="QYT21" s="156"/>
      <c r="QYU21" s="156"/>
      <c r="QYV21" s="156"/>
      <c r="QYW21" s="156"/>
      <c r="QYX21" s="156"/>
      <c r="QYY21" s="156"/>
      <c r="QYZ21" s="156"/>
      <c r="QZA21" s="156"/>
      <c r="QZB21" s="156"/>
      <c r="QZC21" s="156"/>
      <c r="QZD21" s="156"/>
      <c r="QZE21" s="156"/>
      <c r="QZF21" s="156"/>
      <c r="QZG21" s="156"/>
      <c r="QZH21" s="156"/>
      <c r="QZI21" s="156"/>
      <c r="QZJ21" s="156"/>
      <c r="QZK21" s="156"/>
      <c r="QZL21" s="156"/>
      <c r="QZM21" s="156"/>
      <c r="QZN21" s="156"/>
      <c r="QZO21" s="156"/>
      <c r="QZP21" s="156"/>
      <c r="QZQ21" s="156"/>
      <c r="QZR21" s="156"/>
      <c r="QZS21" s="156"/>
      <c r="QZT21" s="156"/>
      <c r="QZU21" s="156"/>
      <c r="QZV21" s="156"/>
      <c r="QZW21" s="156"/>
      <c r="QZX21" s="156"/>
      <c r="QZY21" s="156"/>
      <c r="QZZ21" s="156"/>
      <c r="RAA21" s="156"/>
      <c r="RAB21" s="156"/>
      <c r="RAC21" s="156"/>
      <c r="RAD21" s="156"/>
      <c r="RAE21" s="156"/>
      <c r="RAF21" s="156"/>
      <c r="RAG21" s="156"/>
      <c r="RAH21" s="156"/>
      <c r="RAI21" s="156"/>
      <c r="RAJ21" s="156"/>
      <c r="RAK21" s="156"/>
      <c r="RAL21" s="156"/>
      <c r="RAM21" s="156"/>
      <c r="RAN21" s="156"/>
      <c r="RAO21" s="156"/>
      <c r="RAP21" s="156"/>
      <c r="RAQ21" s="156"/>
      <c r="RAR21" s="156"/>
      <c r="RAS21" s="156"/>
      <c r="RAT21" s="156"/>
      <c r="RAU21" s="156"/>
      <c r="RAV21" s="156"/>
      <c r="RAW21" s="156"/>
      <c r="RAX21" s="156"/>
      <c r="RAY21" s="156"/>
      <c r="RAZ21" s="156"/>
      <c r="RBA21" s="156"/>
      <c r="RBB21" s="156"/>
      <c r="RBC21" s="156"/>
      <c r="RBD21" s="156"/>
      <c r="RBE21" s="156"/>
      <c r="RBF21" s="156"/>
      <c r="RBG21" s="156"/>
      <c r="RBH21" s="156"/>
      <c r="RBI21" s="156"/>
      <c r="RBJ21" s="156"/>
      <c r="RBK21" s="156"/>
      <c r="RBL21" s="156"/>
      <c r="RBM21" s="156"/>
      <c r="RBN21" s="156"/>
      <c r="RBO21" s="156"/>
      <c r="RBP21" s="156"/>
      <c r="RBQ21" s="156"/>
      <c r="RBR21" s="156"/>
      <c r="RBS21" s="156"/>
      <c r="RBT21" s="156"/>
      <c r="RBU21" s="156"/>
      <c r="RBV21" s="156"/>
      <c r="RBW21" s="156"/>
      <c r="RBX21" s="156"/>
      <c r="RBY21" s="156"/>
      <c r="RBZ21" s="156"/>
      <c r="RCA21" s="156"/>
      <c r="RCB21" s="156"/>
      <c r="RCC21" s="156"/>
      <c r="RCD21" s="156"/>
      <c r="RCE21" s="156"/>
      <c r="RCF21" s="156"/>
      <c r="RCG21" s="156"/>
      <c r="RCH21" s="156"/>
      <c r="RCI21" s="156"/>
      <c r="RCJ21" s="156"/>
      <c r="RCK21" s="156"/>
      <c r="RCL21" s="156"/>
      <c r="RCM21" s="156"/>
      <c r="RCN21" s="156"/>
      <c r="RCO21" s="156"/>
      <c r="RCP21" s="156"/>
      <c r="RCQ21" s="156"/>
      <c r="RCR21" s="156"/>
      <c r="RCS21" s="156"/>
      <c r="RCT21" s="156"/>
      <c r="RCU21" s="156"/>
      <c r="RCV21" s="156"/>
      <c r="RCW21" s="156"/>
      <c r="RCX21" s="156"/>
      <c r="RCY21" s="156"/>
      <c r="RCZ21" s="156"/>
      <c r="RDA21" s="156"/>
      <c r="RDB21" s="156"/>
      <c r="RDC21" s="156"/>
      <c r="RDD21" s="156"/>
      <c r="RDE21" s="156"/>
      <c r="RDF21" s="156"/>
      <c r="RDG21" s="156"/>
      <c r="RDH21" s="156"/>
      <c r="RDI21" s="156"/>
      <c r="RDJ21" s="156"/>
      <c r="RDK21" s="156"/>
      <c r="RDL21" s="156"/>
      <c r="RDM21" s="156"/>
      <c r="RDN21" s="156"/>
      <c r="RDO21" s="156"/>
      <c r="RDP21" s="156"/>
      <c r="RDQ21" s="156"/>
      <c r="RDR21" s="156"/>
      <c r="RDS21" s="156"/>
      <c r="RDT21" s="156"/>
      <c r="RDU21" s="156"/>
      <c r="RDV21" s="156"/>
      <c r="RDW21" s="156"/>
      <c r="RDX21" s="156"/>
      <c r="RDY21" s="156"/>
      <c r="RDZ21" s="156"/>
      <c r="REA21" s="156"/>
      <c r="REB21" s="156"/>
      <c r="REC21" s="156"/>
      <c r="RED21" s="156"/>
      <c r="REE21" s="156"/>
      <c r="REF21" s="156"/>
      <c r="REG21" s="156"/>
      <c r="REH21" s="156"/>
      <c r="REI21" s="156"/>
      <c r="REJ21" s="156"/>
      <c r="REK21" s="156"/>
      <c r="REL21" s="156"/>
      <c r="REM21" s="156"/>
      <c r="REN21" s="156"/>
      <c r="REO21" s="156"/>
      <c r="REP21" s="156"/>
      <c r="REQ21" s="156"/>
      <c r="RER21" s="156"/>
      <c r="RES21" s="156"/>
      <c r="RET21" s="156"/>
      <c r="REU21" s="156"/>
      <c r="REV21" s="156"/>
      <c r="REW21" s="156"/>
      <c r="REX21" s="156"/>
      <c r="REY21" s="156"/>
      <c r="REZ21" s="156"/>
      <c r="RFA21" s="156"/>
      <c r="RFB21" s="156"/>
      <c r="RFC21" s="156"/>
      <c r="RFD21" s="156"/>
      <c r="RFE21" s="156"/>
      <c r="RFF21" s="156"/>
      <c r="RFG21" s="156"/>
      <c r="RFH21" s="156"/>
      <c r="RFI21" s="156"/>
      <c r="RFJ21" s="156"/>
      <c r="RFK21" s="156"/>
      <c r="RFL21" s="156"/>
      <c r="RFM21" s="156"/>
      <c r="RFN21" s="156"/>
      <c r="RFO21" s="156"/>
      <c r="RFP21" s="156"/>
      <c r="RFQ21" s="156"/>
      <c r="RFR21" s="156"/>
      <c r="RFS21" s="156"/>
      <c r="RFT21" s="156"/>
      <c r="RFU21" s="156"/>
      <c r="RFV21" s="156"/>
      <c r="RFW21" s="156"/>
      <c r="RFX21" s="156"/>
      <c r="RFY21" s="156"/>
      <c r="RFZ21" s="156"/>
      <c r="RGA21" s="156"/>
      <c r="RGB21" s="156"/>
      <c r="RGC21" s="156"/>
      <c r="RGD21" s="156"/>
      <c r="RGE21" s="156"/>
      <c r="RGF21" s="156"/>
      <c r="RGG21" s="156"/>
      <c r="RGH21" s="156"/>
      <c r="RGI21" s="156"/>
      <c r="RGJ21" s="156"/>
      <c r="RGK21" s="156"/>
      <c r="RGL21" s="156"/>
      <c r="RGM21" s="156"/>
      <c r="RGN21" s="156"/>
      <c r="RGO21" s="156"/>
      <c r="RGP21" s="156"/>
      <c r="RGQ21" s="156"/>
      <c r="RGR21" s="156"/>
      <c r="RGS21" s="156"/>
      <c r="RGT21" s="156"/>
      <c r="RGU21" s="156"/>
      <c r="RGV21" s="156"/>
      <c r="RGW21" s="156"/>
      <c r="RGX21" s="156"/>
      <c r="RGY21" s="156"/>
      <c r="RGZ21" s="156"/>
      <c r="RHA21" s="156"/>
      <c r="RHB21" s="156"/>
      <c r="RHC21" s="156"/>
      <c r="RHD21" s="156"/>
      <c r="RHE21" s="156"/>
      <c r="RHF21" s="156"/>
      <c r="RHG21" s="156"/>
      <c r="RHH21" s="156"/>
      <c r="RHI21" s="156"/>
      <c r="RHJ21" s="156"/>
      <c r="RHK21" s="156"/>
      <c r="RHL21" s="156"/>
      <c r="RHM21" s="156"/>
      <c r="RHN21" s="156"/>
      <c r="RHO21" s="156"/>
      <c r="RHP21" s="156"/>
      <c r="RHQ21" s="156"/>
      <c r="RHR21" s="156"/>
      <c r="RHS21" s="156"/>
      <c r="RHT21" s="156"/>
      <c r="RHU21" s="156"/>
      <c r="RHV21" s="156"/>
      <c r="RHW21" s="156"/>
      <c r="RHX21" s="156"/>
      <c r="RHY21" s="156"/>
      <c r="RHZ21" s="156"/>
      <c r="RIA21" s="156"/>
      <c r="RIB21" s="156"/>
      <c r="RIC21" s="156"/>
      <c r="RID21" s="156"/>
      <c r="RIE21" s="156"/>
      <c r="RIF21" s="156"/>
      <c r="RIG21" s="156"/>
      <c r="RIH21" s="156"/>
      <c r="RII21" s="156"/>
      <c r="RIJ21" s="156"/>
      <c r="RIK21" s="156"/>
      <c r="RIL21" s="156"/>
      <c r="RIM21" s="156"/>
      <c r="RIN21" s="156"/>
      <c r="RIO21" s="156"/>
      <c r="RIP21" s="156"/>
      <c r="RIQ21" s="156"/>
      <c r="RIR21" s="156"/>
      <c r="RIS21" s="156"/>
      <c r="RIT21" s="156"/>
      <c r="RIU21" s="156"/>
      <c r="RIV21" s="156"/>
      <c r="RIW21" s="156"/>
      <c r="RIX21" s="156"/>
      <c r="RIY21" s="156"/>
      <c r="RIZ21" s="156"/>
      <c r="RJA21" s="156"/>
      <c r="RJB21" s="156"/>
      <c r="RJC21" s="156"/>
      <c r="RJD21" s="156"/>
      <c r="RJE21" s="156"/>
      <c r="RJF21" s="156"/>
      <c r="RJG21" s="156"/>
      <c r="RJH21" s="156"/>
      <c r="RJI21" s="156"/>
      <c r="RJJ21" s="156"/>
      <c r="RJK21" s="156"/>
      <c r="RJL21" s="156"/>
      <c r="RJM21" s="156"/>
      <c r="RJN21" s="156"/>
      <c r="RJO21" s="156"/>
      <c r="RJP21" s="156"/>
      <c r="RJQ21" s="156"/>
      <c r="RJR21" s="156"/>
      <c r="RJS21" s="156"/>
      <c r="RJT21" s="156"/>
      <c r="RJU21" s="156"/>
      <c r="RJV21" s="156"/>
      <c r="RJW21" s="156"/>
      <c r="RJX21" s="156"/>
      <c r="RJY21" s="156"/>
      <c r="RJZ21" s="156"/>
      <c r="RKA21" s="156"/>
      <c r="RKB21" s="156"/>
      <c r="RKC21" s="156"/>
      <c r="RKD21" s="156"/>
      <c r="RKE21" s="156"/>
      <c r="RKF21" s="156"/>
      <c r="RKG21" s="156"/>
      <c r="RKH21" s="156"/>
      <c r="RKI21" s="156"/>
      <c r="RKJ21" s="156"/>
      <c r="RKK21" s="156"/>
      <c r="RKL21" s="156"/>
      <c r="RKM21" s="156"/>
      <c r="RKN21" s="156"/>
      <c r="RKO21" s="156"/>
      <c r="RKP21" s="156"/>
      <c r="RKQ21" s="156"/>
      <c r="RKR21" s="156"/>
      <c r="RKS21" s="156"/>
      <c r="RKT21" s="156"/>
      <c r="RKU21" s="156"/>
      <c r="RKV21" s="156"/>
      <c r="RKW21" s="156"/>
      <c r="RKX21" s="156"/>
      <c r="RKY21" s="156"/>
      <c r="RKZ21" s="156"/>
      <c r="RLA21" s="156"/>
      <c r="RLB21" s="156"/>
      <c r="RLC21" s="156"/>
      <c r="RLD21" s="156"/>
      <c r="RLE21" s="156"/>
      <c r="RLF21" s="156"/>
      <c r="RLG21" s="156"/>
      <c r="RLH21" s="156"/>
      <c r="RLI21" s="156"/>
      <c r="RLJ21" s="156"/>
      <c r="RLK21" s="156"/>
      <c r="RLL21" s="156"/>
      <c r="RLM21" s="156"/>
      <c r="RLN21" s="156"/>
      <c r="RLO21" s="156"/>
      <c r="RLP21" s="156"/>
      <c r="RLQ21" s="156"/>
      <c r="RLR21" s="156"/>
      <c r="RLS21" s="156"/>
      <c r="RLT21" s="156"/>
      <c r="RLU21" s="156"/>
      <c r="RLV21" s="156"/>
      <c r="RLW21" s="156"/>
      <c r="RLX21" s="156"/>
      <c r="RLY21" s="156"/>
      <c r="RLZ21" s="156"/>
      <c r="RMA21" s="156"/>
      <c r="RMB21" s="156"/>
      <c r="RMC21" s="156"/>
      <c r="RMD21" s="156"/>
      <c r="RME21" s="156"/>
      <c r="RMF21" s="156"/>
      <c r="RMG21" s="156"/>
      <c r="RMH21" s="156"/>
      <c r="RMI21" s="156"/>
      <c r="RMJ21" s="156"/>
      <c r="RMK21" s="156"/>
      <c r="RML21" s="156"/>
      <c r="RMM21" s="156"/>
      <c r="RMN21" s="156"/>
      <c r="RMO21" s="156"/>
      <c r="RMP21" s="156"/>
      <c r="RMQ21" s="156"/>
      <c r="RMR21" s="156"/>
      <c r="RMS21" s="156"/>
      <c r="RMT21" s="156"/>
      <c r="RMU21" s="156"/>
      <c r="RMV21" s="156"/>
      <c r="RMW21" s="156"/>
      <c r="RMX21" s="156"/>
      <c r="RMY21" s="156"/>
      <c r="RMZ21" s="156"/>
      <c r="RNA21" s="156"/>
      <c r="RNB21" s="156"/>
      <c r="RNC21" s="156"/>
      <c r="RND21" s="156"/>
      <c r="RNE21" s="156"/>
      <c r="RNF21" s="156"/>
      <c r="RNG21" s="156"/>
      <c r="RNH21" s="156"/>
      <c r="RNI21" s="156"/>
      <c r="RNJ21" s="156"/>
      <c r="RNK21" s="156"/>
      <c r="RNL21" s="156"/>
      <c r="RNM21" s="156"/>
      <c r="RNN21" s="156"/>
      <c r="RNO21" s="156"/>
      <c r="RNP21" s="156"/>
      <c r="RNQ21" s="156"/>
      <c r="RNR21" s="156"/>
      <c r="RNS21" s="156"/>
      <c r="RNT21" s="156"/>
      <c r="RNU21" s="156"/>
      <c r="RNV21" s="156"/>
      <c r="RNW21" s="156"/>
      <c r="RNX21" s="156"/>
      <c r="RNY21" s="156"/>
      <c r="RNZ21" s="156"/>
      <c r="ROA21" s="156"/>
      <c r="ROB21" s="156"/>
      <c r="ROC21" s="156"/>
      <c r="ROD21" s="156"/>
      <c r="ROE21" s="156"/>
      <c r="ROF21" s="156"/>
      <c r="ROG21" s="156"/>
      <c r="ROH21" s="156"/>
      <c r="ROI21" s="156"/>
      <c r="ROJ21" s="156"/>
      <c r="ROK21" s="156"/>
      <c r="ROL21" s="156"/>
      <c r="ROM21" s="156"/>
      <c r="RON21" s="156"/>
      <c r="ROO21" s="156"/>
      <c r="ROP21" s="156"/>
      <c r="ROQ21" s="156"/>
      <c r="ROR21" s="156"/>
      <c r="ROS21" s="156"/>
      <c r="ROT21" s="156"/>
      <c r="ROU21" s="156"/>
      <c r="ROV21" s="156"/>
      <c r="ROW21" s="156"/>
      <c r="ROX21" s="156"/>
      <c r="ROY21" s="156"/>
      <c r="ROZ21" s="156"/>
      <c r="RPA21" s="156"/>
      <c r="RPB21" s="156"/>
      <c r="RPC21" s="156"/>
      <c r="RPD21" s="156"/>
      <c r="RPE21" s="156"/>
      <c r="RPF21" s="156"/>
      <c r="RPG21" s="156"/>
      <c r="RPH21" s="156"/>
      <c r="RPI21" s="156"/>
      <c r="RPJ21" s="156"/>
      <c r="RPK21" s="156"/>
      <c r="RPL21" s="156"/>
      <c r="RPM21" s="156"/>
      <c r="RPN21" s="156"/>
      <c r="RPO21" s="156"/>
      <c r="RPP21" s="156"/>
      <c r="RPQ21" s="156"/>
      <c r="RPR21" s="156"/>
      <c r="RPS21" s="156"/>
      <c r="RPT21" s="156"/>
      <c r="RPU21" s="156"/>
      <c r="RPV21" s="156"/>
      <c r="RPW21" s="156"/>
      <c r="RPX21" s="156"/>
      <c r="RPY21" s="156"/>
      <c r="RPZ21" s="156"/>
      <c r="RQA21" s="156"/>
      <c r="RQB21" s="156"/>
      <c r="RQC21" s="156"/>
      <c r="RQD21" s="156"/>
      <c r="RQE21" s="156"/>
      <c r="RQF21" s="156"/>
      <c r="RQG21" s="156"/>
      <c r="RQH21" s="156"/>
      <c r="RQI21" s="156"/>
      <c r="RQJ21" s="156"/>
      <c r="RQK21" s="156"/>
      <c r="RQL21" s="156"/>
      <c r="RQM21" s="156"/>
      <c r="RQN21" s="156"/>
      <c r="RQO21" s="156"/>
      <c r="RQP21" s="156"/>
      <c r="RQQ21" s="156"/>
      <c r="RQR21" s="156"/>
      <c r="RQS21" s="156"/>
      <c r="RQT21" s="156"/>
      <c r="RQU21" s="156"/>
      <c r="RQV21" s="156"/>
      <c r="RQW21" s="156"/>
      <c r="RQX21" s="156"/>
      <c r="RQY21" s="156"/>
      <c r="RQZ21" s="156"/>
      <c r="RRA21" s="156"/>
      <c r="RRB21" s="156"/>
      <c r="RRC21" s="156"/>
      <c r="RRD21" s="156"/>
      <c r="RRE21" s="156"/>
      <c r="RRF21" s="156"/>
      <c r="RRG21" s="156"/>
      <c r="RRH21" s="156"/>
      <c r="RRI21" s="156"/>
      <c r="RRJ21" s="156"/>
      <c r="RRK21" s="156"/>
      <c r="RRL21" s="156"/>
      <c r="RRM21" s="156"/>
      <c r="RRN21" s="156"/>
      <c r="RRO21" s="156"/>
      <c r="RRP21" s="156"/>
      <c r="RRQ21" s="156"/>
      <c r="RRR21" s="156"/>
      <c r="RRS21" s="156"/>
      <c r="RRT21" s="156"/>
      <c r="RRU21" s="156"/>
      <c r="RRV21" s="156"/>
      <c r="RRW21" s="156"/>
      <c r="RRX21" s="156"/>
      <c r="RRY21" s="156"/>
      <c r="RRZ21" s="156"/>
      <c r="RSA21" s="156"/>
      <c r="RSB21" s="156"/>
      <c r="RSC21" s="156"/>
      <c r="RSD21" s="156"/>
      <c r="RSE21" s="156"/>
      <c r="RSF21" s="156"/>
      <c r="RSG21" s="156"/>
      <c r="RSH21" s="156"/>
      <c r="RSI21" s="156"/>
      <c r="RSJ21" s="156"/>
      <c r="RSK21" s="156"/>
      <c r="RSL21" s="156"/>
      <c r="RSM21" s="156"/>
      <c r="RSN21" s="156"/>
      <c r="RSO21" s="156"/>
      <c r="RSP21" s="156"/>
      <c r="RSQ21" s="156"/>
      <c r="RSR21" s="156"/>
      <c r="RSS21" s="156"/>
      <c r="RST21" s="156"/>
      <c r="RSU21" s="156"/>
      <c r="RSV21" s="156"/>
      <c r="RSW21" s="156"/>
      <c r="RSX21" s="156"/>
      <c r="RSY21" s="156"/>
      <c r="RSZ21" s="156"/>
      <c r="RTA21" s="156"/>
      <c r="RTB21" s="156"/>
      <c r="RTC21" s="156"/>
      <c r="RTD21" s="156"/>
      <c r="RTE21" s="156"/>
      <c r="RTF21" s="156"/>
      <c r="RTG21" s="156"/>
      <c r="RTH21" s="156"/>
      <c r="RTI21" s="156"/>
      <c r="RTJ21" s="156"/>
      <c r="RTK21" s="156"/>
      <c r="RTL21" s="156"/>
      <c r="RTM21" s="156"/>
      <c r="RTN21" s="156"/>
      <c r="RTO21" s="156"/>
      <c r="RTP21" s="156"/>
      <c r="RTQ21" s="156"/>
      <c r="RTR21" s="156"/>
      <c r="RTS21" s="156"/>
      <c r="RTT21" s="156"/>
      <c r="RTU21" s="156"/>
      <c r="RTV21" s="156"/>
      <c r="RTW21" s="156"/>
      <c r="RTX21" s="156"/>
      <c r="RTY21" s="156"/>
      <c r="RTZ21" s="156"/>
      <c r="RUA21" s="156"/>
      <c r="RUB21" s="156"/>
      <c r="RUC21" s="156"/>
      <c r="RUD21" s="156"/>
      <c r="RUE21" s="156"/>
      <c r="RUF21" s="156"/>
      <c r="RUG21" s="156"/>
      <c r="RUH21" s="156"/>
      <c r="RUI21" s="156"/>
      <c r="RUJ21" s="156"/>
      <c r="RUK21" s="156"/>
      <c r="RUL21" s="156"/>
      <c r="RUM21" s="156"/>
      <c r="RUN21" s="156"/>
      <c r="RUO21" s="156"/>
      <c r="RUP21" s="156"/>
      <c r="RUQ21" s="156"/>
      <c r="RUR21" s="156"/>
      <c r="RUS21" s="156"/>
      <c r="RUT21" s="156"/>
      <c r="RUU21" s="156"/>
      <c r="RUV21" s="156"/>
      <c r="RUW21" s="156"/>
      <c r="RUX21" s="156"/>
      <c r="RUY21" s="156"/>
      <c r="RUZ21" s="156"/>
      <c r="RVA21" s="156"/>
      <c r="RVB21" s="156"/>
      <c r="RVC21" s="156"/>
      <c r="RVD21" s="156"/>
      <c r="RVE21" s="156"/>
      <c r="RVF21" s="156"/>
      <c r="RVG21" s="156"/>
      <c r="RVH21" s="156"/>
      <c r="RVI21" s="156"/>
      <c r="RVJ21" s="156"/>
      <c r="RVK21" s="156"/>
      <c r="RVL21" s="156"/>
      <c r="RVM21" s="156"/>
      <c r="RVN21" s="156"/>
      <c r="RVO21" s="156"/>
      <c r="RVP21" s="156"/>
      <c r="RVQ21" s="156"/>
      <c r="RVR21" s="156"/>
      <c r="RVS21" s="156"/>
      <c r="RVT21" s="156"/>
      <c r="RVU21" s="156"/>
      <c r="RVV21" s="156"/>
      <c r="RVW21" s="156"/>
      <c r="RVX21" s="156"/>
      <c r="RVY21" s="156"/>
      <c r="RVZ21" s="156"/>
      <c r="RWA21" s="156"/>
      <c r="RWB21" s="156"/>
      <c r="RWC21" s="156"/>
      <c r="RWD21" s="156"/>
      <c r="RWE21" s="156"/>
      <c r="RWF21" s="156"/>
      <c r="RWG21" s="156"/>
      <c r="RWH21" s="156"/>
      <c r="RWI21" s="156"/>
      <c r="RWJ21" s="156"/>
      <c r="RWK21" s="156"/>
      <c r="RWL21" s="156"/>
      <c r="RWM21" s="156"/>
      <c r="RWN21" s="156"/>
      <c r="RWO21" s="156"/>
      <c r="RWP21" s="156"/>
      <c r="RWQ21" s="156"/>
      <c r="RWR21" s="156"/>
      <c r="RWS21" s="156"/>
      <c r="RWT21" s="156"/>
      <c r="RWU21" s="156"/>
      <c r="RWV21" s="156"/>
      <c r="RWW21" s="156"/>
      <c r="RWX21" s="156"/>
      <c r="RWY21" s="156"/>
      <c r="RWZ21" s="156"/>
      <c r="RXA21" s="156"/>
      <c r="RXB21" s="156"/>
      <c r="RXC21" s="156"/>
      <c r="RXD21" s="156"/>
      <c r="RXE21" s="156"/>
      <c r="RXF21" s="156"/>
      <c r="RXG21" s="156"/>
      <c r="RXH21" s="156"/>
      <c r="RXI21" s="156"/>
      <c r="RXJ21" s="156"/>
      <c r="RXK21" s="156"/>
      <c r="RXL21" s="156"/>
      <c r="RXM21" s="156"/>
      <c r="RXN21" s="156"/>
      <c r="RXO21" s="156"/>
      <c r="RXP21" s="156"/>
      <c r="RXQ21" s="156"/>
      <c r="RXR21" s="156"/>
      <c r="RXS21" s="156"/>
      <c r="RXT21" s="156"/>
      <c r="RXU21" s="156"/>
      <c r="RXV21" s="156"/>
      <c r="RXW21" s="156"/>
      <c r="RXX21" s="156"/>
      <c r="RXY21" s="156"/>
      <c r="RXZ21" s="156"/>
      <c r="RYA21" s="156"/>
      <c r="RYB21" s="156"/>
      <c r="RYC21" s="156"/>
      <c r="RYD21" s="156"/>
      <c r="RYE21" s="156"/>
      <c r="RYF21" s="156"/>
      <c r="RYG21" s="156"/>
      <c r="RYH21" s="156"/>
      <c r="RYI21" s="156"/>
      <c r="RYJ21" s="156"/>
      <c r="RYK21" s="156"/>
      <c r="RYL21" s="156"/>
      <c r="RYM21" s="156"/>
      <c r="RYN21" s="156"/>
      <c r="RYO21" s="156"/>
      <c r="RYP21" s="156"/>
      <c r="RYQ21" s="156"/>
      <c r="RYR21" s="156"/>
      <c r="RYS21" s="156"/>
      <c r="RYT21" s="156"/>
      <c r="RYU21" s="156"/>
      <c r="RYV21" s="156"/>
      <c r="RYW21" s="156"/>
      <c r="RYX21" s="156"/>
      <c r="RYY21" s="156"/>
      <c r="RYZ21" s="156"/>
      <c r="RZA21" s="156"/>
      <c r="RZB21" s="156"/>
      <c r="RZC21" s="156"/>
      <c r="RZD21" s="156"/>
      <c r="RZE21" s="156"/>
      <c r="RZF21" s="156"/>
      <c r="RZG21" s="156"/>
      <c r="RZH21" s="156"/>
      <c r="RZI21" s="156"/>
      <c r="RZJ21" s="156"/>
      <c r="RZK21" s="156"/>
      <c r="RZL21" s="156"/>
      <c r="RZM21" s="156"/>
      <c r="RZN21" s="156"/>
      <c r="RZO21" s="156"/>
      <c r="RZP21" s="156"/>
      <c r="RZQ21" s="156"/>
      <c r="RZR21" s="156"/>
      <c r="RZS21" s="156"/>
      <c r="RZT21" s="156"/>
      <c r="RZU21" s="156"/>
      <c r="RZV21" s="156"/>
      <c r="RZW21" s="156"/>
      <c r="RZX21" s="156"/>
      <c r="RZY21" s="156"/>
      <c r="RZZ21" s="156"/>
      <c r="SAA21" s="156"/>
      <c r="SAB21" s="156"/>
      <c r="SAC21" s="156"/>
      <c r="SAD21" s="156"/>
      <c r="SAE21" s="156"/>
      <c r="SAF21" s="156"/>
      <c r="SAG21" s="156"/>
      <c r="SAH21" s="156"/>
      <c r="SAI21" s="156"/>
      <c r="SAJ21" s="156"/>
      <c r="SAK21" s="156"/>
      <c r="SAL21" s="156"/>
      <c r="SAM21" s="156"/>
      <c r="SAN21" s="156"/>
      <c r="SAO21" s="156"/>
      <c r="SAP21" s="156"/>
      <c r="SAQ21" s="156"/>
      <c r="SAR21" s="156"/>
      <c r="SAS21" s="156"/>
      <c r="SAT21" s="156"/>
      <c r="SAU21" s="156"/>
      <c r="SAV21" s="156"/>
      <c r="SAW21" s="156"/>
      <c r="SAX21" s="156"/>
      <c r="SAY21" s="156"/>
      <c r="SAZ21" s="156"/>
      <c r="SBA21" s="156"/>
      <c r="SBB21" s="156"/>
      <c r="SBC21" s="156"/>
      <c r="SBD21" s="156"/>
      <c r="SBE21" s="156"/>
      <c r="SBF21" s="156"/>
      <c r="SBG21" s="156"/>
      <c r="SBH21" s="156"/>
      <c r="SBI21" s="156"/>
      <c r="SBJ21" s="156"/>
      <c r="SBK21" s="156"/>
      <c r="SBL21" s="156"/>
      <c r="SBM21" s="156"/>
      <c r="SBN21" s="156"/>
      <c r="SBO21" s="156"/>
      <c r="SBP21" s="156"/>
      <c r="SBQ21" s="156"/>
      <c r="SBR21" s="156"/>
      <c r="SBS21" s="156"/>
      <c r="SBT21" s="156"/>
      <c r="SBU21" s="156"/>
      <c r="SBV21" s="156"/>
      <c r="SBW21" s="156"/>
      <c r="SBX21" s="156"/>
      <c r="SBY21" s="156"/>
      <c r="SBZ21" s="156"/>
      <c r="SCA21" s="156"/>
      <c r="SCB21" s="156"/>
      <c r="SCC21" s="156"/>
      <c r="SCD21" s="156"/>
      <c r="SCE21" s="156"/>
      <c r="SCF21" s="156"/>
      <c r="SCG21" s="156"/>
      <c r="SCH21" s="156"/>
      <c r="SCI21" s="156"/>
      <c r="SCJ21" s="156"/>
      <c r="SCK21" s="156"/>
      <c r="SCL21" s="156"/>
      <c r="SCM21" s="156"/>
      <c r="SCN21" s="156"/>
      <c r="SCO21" s="156"/>
      <c r="SCP21" s="156"/>
      <c r="SCQ21" s="156"/>
      <c r="SCR21" s="156"/>
      <c r="SCS21" s="156"/>
      <c r="SCT21" s="156"/>
      <c r="SCU21" s="156"/>
      <c r="SCV21" s="156"/>
      <c r="SCW21" s="156"/>
      <c r="SCX21" s="156"/>
      <c r="SCY21" s="156"/>
      <c r="SCZ21" s="156"/>
      <c r="SDA21" s="156"/>
      <c r="SDB21" s="156"/>
      <c r="SDC21" s="156"/>
      <c r="SDD21" s="156"/>
      <c r="SDE21" s="156"/>
      <c r="SDF21" s="156"/>
      <c r="SDG21" s="156"/>
      <c r="SDH21" s="156"/>
      <c r="SDI21" s="156"/>
      <c r="SDJ21" s="156"/>
      <c r="SDK21" s="156"/>
      <c r="SDL21" s="156"/>
      <c r="SDM21" s="156"/>
      <c r="SDN21" s="156"/>
      <c r="SDO21" s="156"/>
      <c r="SDP21" s="156"/>
      <c r="SDQ21" s="156"/>
      <c r="SDR21" s="156"/>
      <c r="SDS21" s="156"/>
      <c r="SDT21" s="156"/>
      <c r="SDU21" s="156"/>
      <c r="SDV21" s="156"/>
      <c r="SDW21" s="156"/>
      <c r="SDX21" s="156"/>
      <c r="SDY21" s="156"/>
      <c r="SDZ21" s="156"/>
      <c r="SEA21" s="156"/>
      <c r="SEB21" s="156"/>
      <c r="SEC21" s="156"/>
      <c r="SED21" s="156"/>
      <c r="SEE21" s="156"/>
      <c r="SEF21" s="156"/>
      <c r="SEG21" s="156"/>
      <c r="SEH21" s="156"/>
      <c r="SEI21" s="156"/>
      <c r="SEJ21" s="156"/>
      <c r="SEK21" s="156"/>
      <c r="SEL21" s="156"/>
      <c r="SEM21" s="156"/>
      <c r="SEN21" s="156"/>
      <c r="SEO21" s="156"/>
      <c r="SEP21" s="156"/>
      <c r="SEQ21" s="156"/>
      <c r="SER21" s="156"/>
      <c r="SES21" s="156"/>
      <c r="SET21" s="156"/>
      <c r="SEU21" s="156"/>
      <c r="SEV21" s="156"/>
      <c r="SEW21" s="156"/>
      <c r="SEX21" s="156"/>
      <c r="SEY21" s="156"/>
      <c r="SEZ21" s="156"/>
      <c r="SFA21" s="156"/>
      <c r="SFB21" s="156"/>
      <c r="SFC21" s="156"/>
      <c r="SFD21" s="156"/>
      <c r="SFE21" s="156"/>
      <c r="SFF21" s="156"/>
      <c r="SFG21" s="156"/>
      <c r="SFH21" s="156"/>
      <c r="SFI21" s="156"/>
      <c r="SFJ21" s="156"/>
      <c r="SFK21" s="156"/>
      <c r="SFL21" s="156"/>
      <c r="SFM21" s="156"/>
      <c r="SFN21" s="156"/>
      <c r="SFO21" s="156"/>
      <c r="SFP21" s="156"/>
      <c r="SFQ21" s="156"/>
      <c r="SFR21" s="156"/>
      <c r="SFS21" s="156"/>
      <c r="SFT21" s="156"/>
      <c r="SFU21" s="156"/>
      <c r="SFV21" s="156"/>
      <c r="SFW21" s="156"/>
      <c r="SFX21" s="156"/>
      <c r="SFY21" s="156"/>
      <c r="SFZ21" s="156"/>
      <c r="SGA21" s="156"/>
      <c r="SGB21" s="156"/>
      <c r="SGC21" s="156"/>
      <c r="SGD21" s="156"/>
      <c r="SGE21" s="156"/>
      <c r="SGF21" s="156"/>
      <c r="SGG21" s="156"/>
      <c r="SGH21" s="156"/>
      <c r="SGI21" s="156"/>
      <c r="SGJ21" s="156"/>
      <c r="SGK21" s="156"/>
      <c r="SGL21" s="156"/>
      <c r="SGM21" s="156"/>
      <c r="SGN21" s="156"/>
      <c r="SGO21" s="156"/>
      <c r="SGP21" s="156"/>
      <c r="SGQ21" s="156"/>
      <c r="SGR21" s="156"/>
      <c r="SGS21" s="156"/>
      <c r="SGT21" s="156"/>
      <c r="SGU21" s="156"/>
      <c r="SGV21" s="156"/>
      <c r="SGW21" s="156"/>
      <c r="SGX21" s="156"/>
      <c r="SGY21" s="156"/>
      <c r="SGZ21" s="156"/>
      <c r="SHA21" s="156"/>
      <c r="SHB21" s="156"/>
      <c r="SHC21" s="156"/>
      <c r="SHD21" s="156"/>
      <c r="SHE21" s="156"/>
      <c r="SHF21" s="156"/>
      <c r="SHG21" s="156"/>
      <c r="SHH21" s="156"/>
      <c r="SHI21" s="156"/>
      <c r="SHJ21" s="156"/>
      <c r="SHK21" s="156"/>
      <c r="SHL21" s="156"/>
      <c r="SHM21" s="156"/>
      <c r="SHN21" s="156"/>
      <c r="SHO21" s="156"/>
      <c r="SHP21" s="156"/>
      <c r="SHQ21" s="156"/>
      <c r="SHR21" s="156"/>
      <c r="SHS21" s="156"/>
      <c r="SHT21" s="156"/>
      <c r="SHU21" s="156"/>
      <c r="SHV21" s="156"/>
      <c r="SHW21" s="156"/>
      <c r="SHX21" s="156"/>
      <c r="SHY21" s="156"/>
      <c r="SHZ21" s="156"/>
      <c r="SIA21" s="156"/>
      <c r="SIB21" s="156"/>
      <c r="SIC21" s="156"/>
      <c r="SID21" s="156"/>
      <c r="SIE21" s="156"/>
      <c r="SIF21" s="156"/>
      <c r="SIG21" s="156"/>
      <c r="SIH21" s="156"/>
      <c r="SII21" s="156"/>
      <c r="SIJ21" s="156"/>
      <c r="SIK21" s="156"/>
      <c r="SIL21" s="156"/>
      <c r="SIM21" s="156"/>
      <c r="SIN21" s="156"/>
      <c r="SIO21" s="156"/>
      <c r="SIP21" s="156"/>
      <c r="SIQ21" s="156"/>
      <c r="SIR21" s="156"/>
      <c r="SIS21" s="156"/>
      <c r="SIT21" s="156"/>
      <c r="SIU21" s="156"/>
      <c r="SIV21" s="156"/>
      <c r="SIW21" s="156"/>
      <c r="SIX21" s="156"/>
      <c r="SIY21" s="156"/>
      <c r="SIZ21" s="156"/>
      <c r="SJA21" s="156"/>
      <c r="SJB21" s="156"/>
      <c r="SJC21" s="156"/>
      <c r="SJD21" s="156"/>
      <c r="SJE21" s="156"/>
      <c r="SJF21" s="156"/>
      <c r="SJG21" s="156"/>
      <c r="SJH21" s="156"/>
      <c r="SJI21" s="156"/>
      <c r="SJJ21" s="156"/>
      <c r="SJK21" s="156"/>
      <c r="SJL21" s="156"/>
      <c r="SJM21" s="156"/>
      <c r="SJN21" s="156"/>
      <c r="SJO21" s="156"/>
      <c r="SJP21" s="156"/>
      <c r="SJQ21" s="156"/>
      <c r="SJR21" s="156"/>
      <c r="SJS21" s="156"/>
      <c r="SJT21" s="156"/>
      <c r="SJU21" s="156"/>
      <c r="SJV21" s="156"/>
      <c r="SJW21" s="156"/>
      <c r="SJX21" s="156"/>
      <c r="SJY21" s="156"/>
      <c r="SJZ21" s="156"/>
      <c r="SKA21" s="156"/>
      <c r="SKB21" s="156"/>
      <c r="SKC21" s="156"/>
      <c r="SKD21" s="156"/>
      <c r="SKE21" s="156"/>
      <c r="SKF21" s="156"/>
      <c r="SKG21" s="156"/>
      <c r="SKH21" s="156"/>
      <c r="SKI21" s="156"/>
      <c r="SKJ21" s="156"/>
      <c r="SKK21" s="156"/>
      <c r="SKL21" s="156"/>
      <c r="SKM21" s="156"/>
      <c r="SKN21" s="156"/>
      <c r="SKO21" s="156"/>
      <c r="SKP21" s="156"/>
      <c r="SKQ21" s="156"/>
      <c r="SKR21" s="156"/>
      <c r="SKS21" s="156"/>
      <c r="SKT21" s="156"/>
      <c r="SKU21" s="156"/>
      <c r="SKV21" s="156"/>
      <c r="SKW21" s="156"/>
      <c r="SKX21" s="156"/>
      <c r="SKY21" s="156"/>
      <c r="SKZ21" s="156"/>
      <c r="SLA21" s="156"/>
      <c r="SLB21" s="156"/>
      <c r="SLC21" s="156"/>
      <c r="SLD21" s="156"/>
      <c r="SLE21" s="156"/>
      <c r="SLF21" s="156"/>
      <c r="SLG21" s="156"/>
      <c r="SLH21" s="156"/>
      <c r="SLI21" s="156"/>
      <c r="SLJ21" s="156"/>
      <c r="SLK21" s="156"/>
      <c r="SLL21" s="156"/>
      <c r="SLM21" s="156"/>
      <c r="SLN21" s="156"/>
      <c r="SLO21" s="156"/>
      <c r="SLP21" s="156"/>
      <c r="SLQ21" s="156"/>
      <c r="SLR21" s="156"/>
      <c r="SLS21" s="156"/>
      <c r="SLT21" s="156"/>
      <c r="SLU21" s="156"/>
      <c r="SLV21" s="156"/>
      <c r="SLW21" s="156"/>
      <c r="SLX21" s="156"/>
      <c r="SLY21" s="156"/>
      <c r="SLZ21" s="156"/>
      <c r="SMA21" s="156"/>
      <c r="SMB21" s="156"/>
      <c r="SMC21" s="156"/>
      <c r="SMD21" s="156"/>
      <c r="SME21" s="156"/>
      <c r="SMF21" s="156"/>
      <c r="SMG21" s="156"/>
      <c r="SMH21" s="156"/>
      <c r="SMI21" s="156"/>
      <c r="SMJ21" s="156"/>
      <c r="SMK21" s="156"/>
      <c r="SML21" s="156"/>
      <c r="SMM21" s="156"/>
      <c r="SMN21" s="156"/>
      <c r="SMO21" s="156"/>
      <c r="SMP21" s="156"/>
      <c r="SMQ21" s="156"/>
      <c r="SMR21" s="156"/>
      <c r="SMS21" s="156"/>
      <c r="SMT21" s="156"/>
      <c r="SMU21" s="156"/>
      <c r="SMV21" s="156"/>
      <c r="SMW21" s="156"/>
      <c r="SMX21" s="156"/>
      <c r="SMY21" s="156"/>
      <c r="SMZ21" s="156"/>
      <c r="SNA21" s="156"/>
      <c r="SNB21" s="156"/>
      <c r="SNC21" s="156"/>
      <c r="SND21" s="156"/>
      <c r="SNE21" s="156"/>
      <c r="SNF21" s="156"/>
      <c r="SNG21" s="156"/>
      <c r="SNH21" s="156"/>
      <c r="SNI21" s="156"/>
      <c r="SNJ21" s="156"/>
      <c r="SNK21" s="156"/>
      <c r="SNL21" s="156"/>
      <c r="SNM21" s="156"/>
      <c r="SNN21" s="156"/>
      <c r="SNO21" s="156"/>
      <c r="SNP21" s="156"/>
      <c r="SNQ21" s="156"/>
      <c r="SNR21" s="156"/>
      <c r="SNS21" s="156"/>
      <c r="SNT21" s="156"/>
      <c r="SNU21" s="156"/>
      <c r="SNV21" s="156"/>
      <c r="SNW21" s="156"/>
      <c r="SNX21" s="156"/>
      <c r="SNY21" s="156"/>
      <c r="SNZ21" s="156"/>
      <c r="SOA21" s="156"/>
      <c r="SOB21" s="156"/>
      <c r="SOC21" s="156"/>
      <c r="SOD21" s="156"/>
      <c r="SOE21" s="156"/>
      <c r="SOF21" s="156"/>
      <c r="SOG21" s="156"/>
      <c r="SOH21" s="156"/>
      <c r="SOI21" s="156"/>
      <c r="SOJ21" s="156"/>
      <c r="SOK21" s="156"/>
      <c r="SOL21" s="156"/>
      <c r="SOM21" s="156"/>
      <c r="SON21" s="156"/>
      <c r="SOO21" s="156"/>
      <c r="SOP21" s="156"/>
      <c r="SOQ21" s="156"/>
      <c r="SOR21" s="156"/>
      <c r="SOS21" s="156"/>
      <c r="SOT21" s="156"/>
      <c r="SOU21" s="156"/>
      <c r="SOV21" s="156"/>
      <c r="SOW21" s="156"/>
      <c r="SOX21" s="156"/>
      <c r="SOY21" s="156"/>
      <c r="SOZ21" s="156"/>
      <c r="SPA21" s="156"/>
      <c r="SPB21" s="156"/>
      <c r="SPC21" s="156"/>
      <c r="SPD21" s="156"/>
      <c r="SPE21" s="156"/>
      <c r="SPF21" s="156"/>
      <c r="SPG21" s="156"/>
      <c r="SPH21" s="156"/>
      <c r="SPI21" s="156"/>
      <c r="SPJ21" s="156"/>
      <c r="SPK21" s="156"/>
      <c r="SPL21" s="156"/>
      <c r="SPM21" s="156"/>
      <c r="SPN21" s="156"/>
      <c r="SPO21" s="156"/>
      <c r="SPP21" s="156"/>
      <c r="SPQ21" s="156"/>
      <c r="SPR21" s="156"/>
      <c r="SPS21" s="156"/>
      <c r="SPT21" s="156"/>
      <c r="SPU21" s="156"/>
      <c r="SPV21" s="156"/>
      <c r="SPW21" s="156"/>
      <c r="SPX21" s="156"/>
      <c r="SPY21" s="156"/>
      <c r="SPZ21" s="156"/>
      <c r="SQA21" s="156"/>
      <c r="SQB21" s="156"/>
      <c r="SQC21" s="156"/>
      <c r="SQD21" s="156"/>
      <c r="SQE21" s="156"/>
      <c r="SQF21" s="156"/>
      <c r="SQG21" s="156"/>
      <c r="SQH21" s="156"/>
      <c r="SQI21" s="156"/>
      <c r="SQJ21" s="156"/>
      <c r="SQK21" s="156"/>
      <c r="SQL21" s="156"/>
      <c r="SQM21" s="156"/>
      <c r="SQN21" s="156"/>
      <c r="SQO21" s="156"/>
      <c r="SQP21" s="156"/>
      <c r="SQQ21" s="156"/>
      <c r="SQR21" s="156"/>
      <c r="SQS21" s="156"/>
      <c r="SQT21" s="156"/>
      <c r="SQU21" s="156"/>
      <c r="SQV21" s="156"/>
      <c r="SQW21" s="156"/>
      <c r="SQX21" s="156"/>
      <c r="SQY21" s="156"/>
      <c r="SQZ21" s="156"/>
      <c r="SRA21" s="156"/>
      <c r="SRB21" s="156"/>
      <c r="SRC21" s="156"/>
      <c r="SRD21" s="156"/>
      <c r="SRE21" s="156"/>
      <c r="SRF21" s="156"/>
      <c r="SRG21" s="156"/>
      <c r="SRH21" s="156"/>
      <c r="SRI21" s="156"/>
      <c r="SRJ21" s="156"/>
      <c r="SRK21" s="156"/>
      <c r="SRL21" s="156"/>
      <c r="SRM21" s="156"/>
      <c r="SRN21" s="156"/>
      <c r="SRO21" s="156"/>
      <c r="SRP21" s="156"/>
      <c r="SRQ21" s="156"/>
      <c r="SRR21" s="156"/>
      <c r="SRS21" s="156"/>
      <c r="SRT21" s="156"/>
      <c r="SRU21" s="156"/>
      <c r="SRV21" s="156"/>
      <c r="SRW21" s="156"/>
      <c r="SRX21" s="156"/>
      <c r="SRY21" s="156"/>
      <c r="SRZ21" s="156"/>
      <c r="SSA21" s="156"/>
      <c r="SSB21" s="156"/>
      <c r="SSC21" s="156"/>
      <c r="SSD21" s="156"/>
      <c r="SSE21" s="156"/>
      <c r="SSF21" s="156"/>
      <c r="SSG21" s="156"/>
      <c r="SSH21" s="156"/>
      <c r="SSI21" s="156"/>
      <c r="SSJ21" s="156"/>
      <c r="SSK21" s="156"/>
      <c r="SSL21" s="156"/>
      <c r="SSM21" s="156"/>
      <c r="SSN21" s="156"/>
      <c r="SSO21" s="156"/>
      <c r="SSP21" s="156"/>
      <c r="SSQ21" s="156"/>
      <c r="SSR21" s="156"/>
      <c r="SSS21" s="156"/>
      <c r="SST21" s="156"/>
      <c r="SSU21" s="156"/>
      <c r="SSV21" s="156"/>
      <c r="SSW21" s="156"/>
      <c r="SSX21" s="156"/>
      <c r="SSY21" s="156"/>
      <c r="SSZ21" s="156"/>
      <c r="STA21" s="156"/>
      <c r="STB21" s="156"/>
      <c r="STC21" s="156"/>
      <c r="STD21" s="156"/>
      <c r="STE21" s="156"/>
      <c r="STF21" s="156"/>
      <c r="STG21" s="156"/>
      <c r="STH21" s="156"/>
      <c r="STI21" s="156"/>
      <c r="STJ21" s="156"/>
      <c r="STK21" s="156"/>
      <c r="STL21" s="156"/>
      <c r="STM21" s="156"/>
      <c r="STN21" s="156"/>
      <c r="STO21" s="156"/>
      <c r="STP21" s="156"/>
      <c r="STQ21" s="156"/>
      <c r="STR21" s="156"/>
      <c r="STS21" s="156"/>
      <c r="STT21" s="156"/>
      <c r="STU21" s="156"/>
      <c r="STV21" s="156"/>
      <c r="STW21" s="156"/>
      <c r="STX21" s="156"/>
      <c r="STY21" s="156"/>
      <c r="STZ21" s="156"/>
      <c r="SUA21" s="156"/>
      <c r="SUB21" s="156"/>
      <c r="SUC21" s="156"/>
      <c r="SUD21" s="156"/>
      <c r="SUE21" s="156"/>
      <c r="SUF21" s="156"/>
      <c r="SUG21" s="156"/>
      <c r="SUH21" s="156"/>
      <c r="SUI21" s="156"/>
      <c r="SUJ21" s="156"/>
      <c r="SUK21" s="156"/>
      <c r="SUL21" s="156"/>
      <c r="SUM21" s="156"/>
      <c r="SUN21" s="156"/>
      <c r="SUO21" s="156"/>
      <c r="SUP21" s="156"/>
      <c r="SUQ21" s="156"/>
      <c r="SUR21" s="156"/>
      <c r="SUS21" s="156"/>
      <c r="SUT21" s="156"/>
      <c r="SUU21" s="156"/>
      <c r="SUV21" s="156"/>
      <c r="SUW21" s="156"/>
      <c r="SUX21" s="156"/>
      <c r="SUY21" s="156"/>
      <c r="SUZ21" s="156"/>
      <c r="SVA21" s="156"/>
      <c r="SVB21" s="156"/>
      <c r="SVC21" s="156"/>
      <c r="SVD21" s="156"/>
      <c r="SVE21" s="156"/>
      <c r="SVF21" s="156"/>
      <c r="SVG21" s="156"/>
      <c r="SVH21" s="156"/>
      <c r="SVI21" s="156"/>
      <c r="SVJ21" s="156"/>
      <c r="SVK21" s="156"/>
      <c r="SVL21" s="156"/>
      <c r="SVM21" s="156"/>
      <c r="SVN21" s="156"/>
      <c r="SVO21" s="156"/>
      <c r="SVP21" s="156"/>
      <c r="SVQ21" s="156"/>
      <c r="SVR21" s="156"/>
      <c r="SVS21" s="156"/>
      <c r="SVT21" s="156"/>
      <c r="SVU21" s="156"/>
      <c r="SVV21" s="156"/>
      <c r="SVW21" s="156"/>
      <c r="SVX21" s="156"/>
      <c r="SVY21" s="156"/>
      <c r="SVZ21" s="156"/>
      <c r="SWA21" s="156"/>
      <c r="SWB21" s="156"/>
      <c r="SWC21" s="156"/>
      <c r="SWD21" s="156"/>
      <c r="SWE21" s="156"/>
      <c r="SWF21" s="156"/>
      <c r="SWG21" s="156"/>
      <c r="SWH21" s="156"/>
      <c r="SWI21" s="156"/>
      <c r="SWJ21" s="156"/>
      <c r="SWK21" s="156"/>
      <c r="SWL21" s="156"/>
      <c r="SWM21" s="156"/>
      <c r="SWN21" s="156"/>
      <c r="SWO21" s="156"/>
      <c r="SWP21" s="156"/>
      <c r="SWQ21" s="156"/>
      <c r="SWR21" s="156"/>
      <c r="SWS21" s="156"/>
      <c r="SWT21" s="156"/>
      <c r="SWU21" s="156"/>
      <c r="SWV21" s="156"/>
      <c r="SWW21" s="156"/>
      <c r="SWX21" s="156"/>
      <c r="SWY21" s="156"/>
      <c r="SWZ21" s="156"/>
      <c r="SXA21" s="156"/>
      <c r="SXB21" s="156"/>
      <c r="SXC21" s="156"/>
      <c r="SXD21" s="156"/>
      <c r="SXE21" s="156"/>
      <c r="SXF21" s="156"/>
      <c r="SXG21" s="156"/>
      <c r="SXH21" s="156"/>
      <c r="SXI21" s="156"/>
      <c r="SXJ21" s="156"/>
      <c r="SXK21" s="156"/>
      <c r="SXL21" s="156"/>
      <c r="SXM21" s="156"/>
      <c r="SXN21" s="156"/>
      <c r="SXO21" s="156"/>
      <c r="SXP21" s="156"/>
      <c r="SXQ21" s="156"/>
      <c r="SXR21" s="156"/>
      <c r="SXS21" s="156"/>
      <c r="SXT21" s="156"/>
      <c r="SXU21" s="156"/>
      <c r="SXV21" s="156"/>
      <c r="SXW21" s="156"/>
      <c r="SXX21" s="156"/>
      <c r="SXY21" s="156"/>
      <c r="SXZ21" s="156"/>
      <c r="SYA21" s="156"/>
      <c r="SYB21" s="156"/>
      <c r="SYC21" s="156"/>
      <c r="SYD21" s="156"/>
      <c r="SYE21" s="156"/>
      <c r="SYF21" s="156"/>
      <c r="SYG21" s="156"/>
      <c r="SYH21" s="156"/>
      <c r="SYI21" s="156"/>
      <c r="SYJ21" s="156"/>
      <c r="SYK21" s="156"/>
      <c r="SYL21" s="156"/>
      <c r="SYM21" s="156"/>
      <c r="SYN21" s="156"/>
      <c r="SYO21" s="156"/>
      <c r="SYP21" s="156"/>
      <c r="SYQ21" s="156"/>
      <c r="SYR21" s="156"/>
      <c r="SYS21" s="156"/>
      <c r="SYT21" s="156"/>
      <c r="SYU21" s="156"/>
      <c r="SYV21" s="156"/>
      <c r="SYW21" s="156"/>
      <c r="SYX21" s="156"/>
      <c r="SYY21" s="156"/>
      <c r="SYZ21" s="156"/>
      <c r="SZA21" s="156"/>
      <c r="SZB21" s="156"/>
      <c r="SZC21" s="156"/>
      <c r="SZD21" s="156"/>
      <c r="SZE21" s="156"/>
      <c r="SZF21" s="156"/>
      <c r="SZG21" s="156"/>
      <c r="SZH21" s="156"/>
      <c r="SZI21" s="156"/>
      <c r="SZJ21" s="156"/>
      <c r="SZK21" s="156"/>
      <c r="SZL21" s="156"/>
      <c r="SZM21" s="156"/>
      <c r="SZN21" s="156"/>
      <c r="SZO21" s="156"/>
      <c r="SZP21" s="156"/>
      <c r="SZQ21" s="156"/>
      <c r="SZR21" s="156"/>
      <c r="SZS21" s="156"/>
      <c r="SZT21" s="156"/>
      <c r="SZU21" s="156"/>
      <c r="SZV21" s="156"/>
      <c r="SZW21" s="156"/>
      <c r="SZX21" s="156"/>
      <c r="SZY21" s="156"/>
      <c r="SZZ21" s="156"/>
      <c r="TAA21" s="156"/>
      <c r="TAB21" s="156"/>
      <c r="TAC21" s="156"/>
      <c r="TAD21" s="156"/>
      <c r="TAE21" s="156"/>
      <c r="TAF21" s="156"/>
      <c r="TAG21" s="156"/>
      <c r="TAH21" s="156"/>
      <c r="TAI21" s="156"/>
      <c r="TAJ21" s="156"/>
      <c r="TAK21" s="156"/>
      <c r="TAL21" s="156"/>
      <c r="TAM21" s="156"/>
      <c r="TAN21" s="156"/>
      <c r="TAO21" s="156"/>
      <c r="TAP21" s="156"/>
      <c r="TAQ21" s="156"/>
      <c r="TAR21" s="156"/>
      <c r="TAS21" s="156"/>
      <c r="TAT21" s="156"/>
      <c r="TAU21" s="156"/>
      <c r="TAV21" s="156"/>
      <c r="TAW21" s="156"/>
      <c r="TAX21" s="156"/>
      <c r="TAY21" s="156"/>
      <c r="TAZ21" s="156"/>
      <c r="TBA21" s="156"/>
      <c r="TBB21" s="156"/>
      <c r="TBC21" s="156"/>
      <c r="TBD21" s="156"/>
      <c r="TBE21" s="156"/>
      <c r="TBF21" s="156"/>
      <c r="TBG21" s="156"/>
      <c r="TBH21" s="156"/>
      <c r="TBI21" s="156"/>
      <c r="TBJ21" s="156"/>
      <c r="TBK21" s="156"/>
      <c r="TBL21" s="156"/>
      <c r="TBM21" s="156"/>
      <c r="TBN21" s="156"/>
      <c r="TBO21" s="156"/>
      <c r="TBP21" s="156"/>
      <c r="TBQ21" s="156"/>
      <c r="TBR21" s="156"/>
      <c r="TBS21" s="156"/>
      <c r="TBT21" s="156"/>
      <c r="TBU21" s="156"/>
      <c r="TBV21" s="156"/>
      <c r="TBW21" s="156"/>
      <c r="TBX21" s="156"/>
      <c r="TBY21" s="156"/>
      <c r="TBZ21" s="156"/>
      <c r="TCA21" s="156"/>
      <c r="TCB21" s="156"/>
      <c r="TCC21" s="156"/>
      <c r="TCD21" s="156"/>
      <c r="TCE21" s="156"/>
      <c r="TCF21" s="156"/>
      <c r="TCG21" s="156"/>
      <c r="TCH21" s="156"/>
      <c r="TCI21" s="156"/>
      <c r="TCJ21" s="156"/>
      <c r="TCK21" s="156"/>
      <c r="TCL21" s="156"/>
      <c r="TCM21" s="156"/>
      <c r="TCN21" s="156"/>
      <c r="TCO21" s="156"/>
      <c r="TCP21" s="156"/>
      <c r="TCQ21" s="156"/>
      <c r="TCR21" s="156"/>
      <c r="TCS21" s="156"/>
      <c r="TCT21" s="156"/>
      <c r="TCU21" s="156"/>
      <c r="TCV21" s="156"/>
      <c r="TCW21" s="156"/>
      <c r="TCX21" s="156"/>
      <c r="TCY21" s="156"/>
      <c r="TCZ21" s="156"/>
      <c r="TDA21" s="156"/>
      <c r="TDB21" s="156"/>
      <c r="TDC21" s="156"/>
      <c r="TDD21" s="156"/>
      <c r="TDE21" s="156"/>
      <c r="TDF21" s="156"/>
      <c r="TDG21" s="156"/>
      <c r="TDH21" s="156"/>
      <c r="TDI21" s="156"/>
      <c r="TDJ21" s="156"/>
      <c r="TDK21" s="156"/>
      <c r="TDL21" s="156"/>
      <c r="TDM21" s="156"/>
      <c r="TDN21" s="156"/>
      <c r="TDO21" s="156"/>
      <c r="TDP21" s="156"/>
      <c r="TDQ21" s="156"/>
      <c r="TDR21" s="156"/>
      <c r="TDS21" s="156"/>
      <c r="TDT21" s="156"/>
      <c r="TDU21" s="156"/>
      <c r="TDV21" s="156"/>
      <c r="TDW21" s="156"/>
      <c r="TDX21" s="156"/>
      <c r="TDY21" s="156"/>
      <c r="TDZ21" s="156"/>
      <c r="TEA21" s="156"/>
      <c r="TEB21" s="156"/>
      <c r="TEC21" s="156"/>
      <c r="TED21" s="156"/>
      <c r="TEE21" s="156"/>
      <c r="TEF21" s="156"/>
      <c r="TEG21" s="156"/>
      <c r="TEH21" s="156"/>
      <c r="TEI21" s="156"/>
      <c r="TEJ21" s="156"/>
      <c r="TEK21" s="156"/>
      <c r="TEL21" s="156"/>
      <c r="TEM21" s="156"/>
      <c r="TEN21" s="156"/>
      <c r="TEO21" s="156"/>
      <c r="TEP21" s="156"/>
      <c r="TEQ21" s="156"/>
      <c r="TER21" s="156"/>
      <c r="TES21" s="156"/>
      <c r="TET21" s="156"/>
      <c r="TEU21" s="156"/>
      <c r="TEV21" s="156"/>
      <c r="TEW21" s="156"/>
      <c r="TEX21" s="156"/>
      <c r="TEY21" s="156"/>
      <c r="TEZ21" s="156"/>
      <c r="TFA21" s="156"/>
      <c r="TFB21" s="156"/>
      <c r="TFC21" s="156"/>
      <c r="TFD21" s="156"/>
      <c r="TFE21" s="156"/>
      <c r="TFF21" s="156"/>
      <c r="TFG21" s="156"/>
      <c r="TFH21" s="156"/>
      <c r="TFI21" s="156"/>
      <c r="TFJ21" s="156"/>
      <c r="TFK21" s="156"/>
      <c r="TFL21" s="156"/>
      <c r="TFM21" s="156"/>
      <c r="TFN21" s="156"/>
      <c r="TFO21" s="156"/>
      <c r="TFP21" s="156"/>
      <c r="TFQ21" s="156"/>
      <c r="TFR21" s="156"/>
      <c r="TFS21" s="156"/>
      <c r="TFT21" s="156"/>
      <c r="TFU21" s="156"/>
      <c r="TFV21" s="156"/>
      <c r="TFW21" s="156"/>
      <c r="TFX21" s="156"/>
      <c r="TFY21" s="156"/>
      <c r="TFZ21" s="156"/>
      <c r="TGA21" s="156"/>
      <c r="TGB21" s="156"/>
      <c r="TGC21" s="156"/>
      <c r="TGD21" s="156"/>
      <c r="TGE21" s="156"/>
      <c r="TGF21" s="156"/>
      <c r="TGG21" s="156"/>
      <c r="TGH21" s="156"/>
      <c r="TGI21" s="156"/>
      <c r="TGJ21" s="156"/>
      <c r="TGK21" s="156"/>
      <c r="TGL21" s="156"/>
      <c r="TGM21" s="156"/>
      <c r="TGN21" s="156"/>
      <c r="TGO21" s="156"/>
      <c r="TGP21" s="156"/>
      <c r="TGQ21" s="156"/>
      <c r="TGR21" s="156"/>
      <c r="TGS21" s="156"/>
      <c r="TGT21" s="156"/>
      <c r="TGU21" s="156"/>
      <c r="TGV21" s="156"/>
      <c r="TGW21" s="156"/>
      <c r="TGX21" s="156"/>
      <c r="TGY21" s="156"/>
      <c r="TGZ21" s="156"/>
      <c r="THA21" s="156"/>
      <c r="THB21" s="156"/>
      <c r="THC21" s="156"/>
      <c r="THD21" s="156"/>
      <c r="THE21" s="156"/>
      <c r="THF21" s="156"/>
      <c r="THG21" s="156"/>
      <c r="THH21" s="156"/>
      <c r="THI21" s="156"/>
      <c r="THJ21" s="156"/>
      <c r="THK21" s="156"/>
      <c r="THL21" s="156"/>
      <c r="THM21" s="156"/>
      <c r="THN21" s="156"/>
      <c r="THO21" s="156"/>
      <c r="THP21" s="156"/>
      <c r="THQ21" s="156"/>
      <c r="THR21" s="156"/>
      <c r="THS21" s="156"/>
      <c r="THT21" s="156"/>
      <c r="THU21" s="156"/>
      <c r="THV21" s="156"/>
      <c r="THW21" s="156"/>
      <c r="THX21" s="156"/>
      <c r="THY21" s="156"/>
      <c r="THZ21" s="156"/>
      <c r="TIA21" s="156"/>
      <c r="TIB21" s="156"/>
      <c r="TIC21" s="156"/>
      <c r="TID21" s="156"/>
      <c r="TIE21" s="156"/>
      <c r="TIF21" s="156"/>
      <c r="TIG21" s="156"/>
      <c r="TIH21" s="156"/>
      <c r="TII21" s="156"/>
      <c r="TIJ21" s="156"/>
      <c r="TIK21" s="156"/>
      <c r="TIL21" s="156"/>
      <c r="TIM21" s="156"/>
      <c r="TIN21" s="156"/>
      <c r="TIO21" s="156"/>
      <c r="TIP21" s="156"/>
      <c r="TIQ21" s="156"/>
      <c r="TIR21" s="156"/>
      <c r="TIS21" s="156"/>
      <c r="TIT21" s="156"/>
      <c r="TIU21" s="156"/>
      <c r="TIV21" s="156"/>
      <c r="TIW21" s="156"/>
      <c r="TIX21" s="156"/>
      <c r="TIY21" s="156"/>
      <c r="TIZ21" s="156"/>
      <c r="TJA21" s="156"/>
      <c r="TJB21" s="156"/>
      <c r="TJC21" s="156"/>
      <c r="TJD21" s="156"/>
      <c r="TJE21" s="156"/>
      <c r="TJF21" s="156"/>
      <c r="TJG21" s="156"/>
      <c r="TJH21" s="156"/>
      <c r="TJI21" s="156"/>
      <c r="TJJ21" s="156"/>
      <c r="TJK21" s="156"/>
      <c r="TJL21" s="156"/>
      <c r="TJM21" s="156"/>
      <c r="TJN21" s="156"/>
      <c r="TJO21" s="156"/>
      <c r="TJP21" s="156"/>
      <c r="TJQ21" s="156"/>
      <c r="TJR21" s="156"/>
      <c r="TJS21" s="156"/>
      <c r="TJT21" s="156"/>
      <c r="TJU21" s="156"/>
      <c r="TJV21" s="156"/>
      <c r="TJW21" s="156"/>
      <c r="TJX21" s="156"/>
      <c r="TJY21" s="156"/>
      <c r="TJZ21" s="156"/>
      <c r="TKA21" s="156"/>
      <c r="TKB21" s="156"/>
      <c r="TKC21" s="156"/>
      <c r="TKD21" s="156"/>
      <c r="TKE21" s="156"/>
      <c r="TKF21" s="156"/>
      <c r="TKG21" s="156"/>
      <c r="TKH21" s="156"/>
      <c r="TKI21" s="156"/>
      <c r="TKJ21" s="156"/>
      <c r="TKK21" s="156"/>
      <c r="TKL21" s="156"/>
      <c r="TKM21" s="156"/>
      <c r="TKN21" s="156"/>
      <c r="TKO21" s="156"/>
      <c r="TKP21" s="156"/>
      <c r="TKQ21" s="156"/>
      <c r="TKR21" s="156"/>
      <c r="TKS21" s="156"/>
      <c r="TKT21" s="156"/>
      <c r="TKU21" s="156"/>
      <c r="TKV21" s="156"/>
      <c r="TKW21" s="156"/>
      <c r="TKX21" s="156"/>
      <c r="TKY21" s="156"/>
      <c r="TKZ21" s="156"/>
      <c r="TLA21" s="156"/>
      <c r="TLB21" s="156"/>
      <c r="TLC21" s="156"/>
      <c r="TLD21" s="156"/>
      <c r="TLE21" s="156"/>
      <c r="TLF21" s="156"/>
      <c r="TLG21" s="156"/>
      <c r="TLH21" s="156"/>
      <c r="TLI21" s="156"/>
      <c r="TLJ21" s="156"/>
      <c r="TLK21" s="156"/>
      <c r="TLL21" s="156"/>
      <c r="TLM21" s="156"/>
      <c r="TLN21" s="156"/>
      <c r="TLO21" s="156"/>
      <c r="TLP21" s="156"/>
      <c r="TLQ21" s="156"/>
      <c r="TLR21" s="156"/>
      <c r="TLS21" s="156"/>
      <c r="TLT21" s="156"/>
      <c r="TLU21" s="156"/>
      <c r="TLV21" s="156"/>
      <c r="TLW21" s="156"/>
      <c r="TLX21" s="156"/>
      <c r="TLY21" s="156"/>
      <c r="TLZ21" s="156"/>
      <c r="TMA21" s="156"/>
      <c r="TMB21" s="156"/>
      <c r="TMC21" s="156"/>
      <c r="TMD21" s="156"/>
      <c r="TME21" s="156"/>
      <c r="TMF21" s="156"/>
      <c r="TMG21" s="156"/>
      <c r="TMH21" s="156"/>
      <c r="TMI21" s="156"/>
      <c r="TMJ21" s="156"/>
      <c r="TMK21" s="156"/>
      <c r="TML21" s="156"/>
      <c r="TMM21" s="156"/>
      <c r="TMN21" s="156"/>
      <c r="TMO21" s="156"/>
      <c r="TMP21" s="156"/>
      <c r="TMQ21" s="156"/>
      <c r="TMR21" s="156"/>
      <c r="TMS21" s="156"/>
      <c r="TMT21" s="156"/>
      <c r="TMU21" s="156"/>
      <c r="TMV21" s="156"/>
      <c r="TMW21" s="156"/>
      <c r="TMX21" s="156"/>
      <c r="TMY21" s="156"/>
      <c r="TMZ21" s="156"/>
      <c r="TNA21" s="156"/>
      <c r="TNB21" s="156"/>
      <c r="TNC21" s="156"/>
      <c r="TND21" s="156"/>
      <c r="TNE21" s="156"/>
      <c r="TNF21" s="156"/>
      <c r="TNG21" s="156"/>
      <c r="TNH21" s="156"/>
      <c r="TNI21" s="156"/>
      <c r="TNJ21" s="156"/>
      <c r="TNK21" s="156"/>
      <c r="TNL21" s="156"/>
      <c r="TNM21" s="156"/>
      <c r="TNN21" s="156"/>
      <c r="TNO21" s="156"/>
      <c r="TNP21" s="156"/>
      <c r="TNQ21" s="156"/>
      <c r="TNR21" s="156"/>
      <c r="TNS21" s="156"/>
      <c r="TNT21" s="156"/>
      <c r="TNU21" s="156"/>
      <c r="TNV21" s="156"/>
      <c r="TNW21" s="156"/>
      <c r="TNX21" s="156"/>
      <c r="TNY21" s="156"/>
      <c r="TNZ21" s="156"/>
      <c r="TOA21" s="156"/>
      <c r="TOB21" s="156"/>
      <c r="TOC21" s="156"/>
      <c r="TOD21" s="156"/>
      <c r="TOE21" s="156"/>
      <c r="TOF21" s="156"/>
      <c r="TOG21" s="156"/>
      <c r="TOH21" s="156"/>
      <c r="TOI21" s="156"/>
      <c r="TOJ21" s="156"/>
      <c r="TOK21" s="156"/>
      <c r="TOL21" s="156"/>
      <c r="TOM21" s="156"/>
      <c r="TON21" s="156"/>
      <c r="TOO21" s="156"/>
      <c r="TOP21" s="156"/>
      <c r="TOQ21" s="156"/>
      <c r="TOR21" s="156"/>
      <c r="TOS21" s="156"/>
      <c r="TOT21" s="156"/>
      <c r="TOU21" s="156"/>
      <c r="TOV21" s="156"/>
      <c r="TOW21" s="156"/>
      <c r="TOX21" s="156"/>
      <c r="TOY21" s="156"/>
      <c r="TOZ21" s="156"/>
      <c r="TPA21" s="156"/>
      <c r="TPB21" s="156"/>
      <c r="TPC21" s="156"/>
      <c r="TPD21" s="156"/>
      <c r="TPE21" s="156"/>
      <c r="TPF21" s="156"/>
      <c r="TPG21" s="156"/>
      <c r="TPH21" s="156"/>
      <c r="TPI21" s="156"/>
      <c r="TPJ21" s="156"/>
      <c r="TPK21" s="156"/>
      <c r="TPL21" s="156"/>
      <c r="TPM21" s="156"/>
      <c r="TPN21" s="156"/>
      <c r="TPO21" s="156"/>
      <c r="TPP21" s="156"/>
      <c r="TPQ21" s="156"/>
      <c r="TPR21" s="156"/>
      <c r="TPS21" s="156"/>
      <c r="TPT21" s="156"/>
      <c r="TPU21" s="156"/>
      <c r="TPV21" s="156"/>
      <c r="TPW21" s="156"/>
      <c r="TPX21" s="156"/>
      <c r="TPY21" s="156"/>
      <c r="TPZ21" s="156"/>
      <c r="TQA21" s="156"/>
      <c r="TQB21" s="156"/>
      <c r="TQC21" s="156"/>
      <c r="TQD21" s="156"/>
      <c r="TQE21" s="156"/>
      <c r="TQF21" s="156"/>
      <c r="TQG21" s="156"/>
      <c r="TQH21" s="156"/>
      <c r="TQI21" s="156"/>
      <c r="TQJ21" s="156"/>
      <c r="TQK21" s="156"/>
      <c r="TQL21" s="156"/>
      <c r="TQM21" s="156"/>
      <c r="TQN21" s="156"/>
      <c r="TQO21" s="156"/>
      <c r="TQP21" s="156"/>
      <c r="TQQ21" s="156"/>
      <c r="TQR21" s="156"/>
      <c r="TQS21" s="156"/>
      <c r="TQT21" s="156"/>
      <c r="TQU21" s="156"/>
      <c r="TQV21" s="156"/>
      <c r="TQW21" s="156"/>
      <c r="TQX21" s="156"/>
      <c r="TQY21" s="156"/>
      <c r="TQZ21" s="156"/>
      <c r="TRA21" s="156"/>
      <c r="TRB21" s="156"/>
      <c r="TRC21" s="156"/>
      <c r="TRD21" s="156"/>
      <c r="TRE21" s="156"/>
      <c r="TRF21" s="156"/>
      <c r="TRG21" s="156"/>
      <c r="TRH21" s="156"/>
      <c r="TRI21" s="156"/>
      <c r="TRJ21" s="156"/>
      <c r="TRK21" s="156"/>
      <c r="TRL21" s="156"/>
      <c r="TRM21" s="156"/>
      <c r="TRN21" s="156"/>
      <c r="TRO21" s="156"/>
      <c r="TRP21" s="156"/>
      <c r="TRQ21" s="156"/>
      <c r="TRR21" s="156"/>
      <c r="TRS21" s="156"/>
      <c r="TRT21" s="156"/>
      <c r="TRU21" s="156"/>
      <c r="TRV21" s="156"/>
      <c r="TRW21" s="156"/>
      <c r="TRX21" s="156"/>
      <c r="TRY21" s="156"/>
      <c r="TRZ21" s="156"/>
      <c r="TSA21" s="156"/>
      <c r="TSB21" s="156"/>
      <c r="TSC21" s="156"/>
      <c r="TSD21" s="156"/>
      <c r="TSE21" s="156"/>
      <c r="TSF21" s="156"/>
      <c r="TSG21" s="156"/>
      <c r="TSH21" s="156"/>
      <c r="TSI21" s="156"/>
      <c r="TSJ21" s="156"/>
      <c r="TSK21" s="156"/>
      <c r="TSL21" s="156"/>
      <c r="TSM21" s="156"/>
      <c r="TSN21" s="156"/>
      <c r="TSO21" s="156"/>
      <c r="TSP21" s="156"/>
      <c r="TSQ21" s="156"/>
      <c r="TSR21" s="156"/>
      <c r="TSS21" s="156"/>
      <c r="TST21" s="156"/>
      <c r="TSU21" s="156"/>
      <c r="TSV21" s="156"/>
      <c r="TSW21" s="156"/>
      <c r="TSX21" s="156"/>
      <c r="TSY21" s="156"/>
      <c r="TSZ21" s="156"/>
      <c r="TTA21" s="156"/>
      <c r="TTB21" s="156"/>
      <c r="TTC21" s="156"/>
      <c r="TTD21" s="156"/>
      <c r="TTE21" s="156"/>
      <c r="TTF21" s="156"/>
      <c r="TTG21" s="156"/>
      <c r="TTH21" s="156"/>
      <c r="TTI21" s="156"/>
      <c r="TTJ21" s="156"/>
      <c r="TTK21" s="156"/>
      <c r="TTL21" s="156"/>
      <c r="TTM21" s="156"/>
      <c r="TTN21" s="156"/>
      <c r="TTO21" s="156"/>
      <c r="TTP21" s="156"/>
      <c r="TTQ21" s="156"/>
      <c r="TTR21" s="156"/>
      <c r="TTS21" s="156"/>
      <c r="TTT21" s="156"/>
      <c r="TTU21" s="156"/>
      <c r="TTV21" s="156"/>
      <c r="TTW21" s="156"/>
      <c r="TTX21" s="156"/>
      <c r="TTY21" s="156"/>
      <c r="TTZ21" s="156"/>
      <c r="TUA21" s="156"/>
      <c r="TUB21" s="156"/>
      <c r="TUC21" s="156"/>
      <c r="TUD21" s="156"/>
      <c r="TUE21" s="156"/>
      <c r="TUF21" s="156"/>
      <c r="TUG21" s="156"/>
      <c r="TUH21" s="156"/>
      <c r="TUI21" s="156"/>
      <c r="TUJ21" s="156"/>
      <c r="TUK21" s="156"/>
      <c r="TUL21" s="156"/>
      <c r="TUM21" s="156"/>
      <c r="TUN21" s="156"/>
      <c r="TUO21" s="156"/>
      <c r="TUP21" s="156"/>
      <c r="TUQ21" s="156"/>
      <c r="TUR21" s="156"/>
      <c r="TUS21" s="156"/>
      <c r="TUT21" s="156"/>
      <c r="TUU21" s="156"/>
      <c r="TUV21" s="156"/>
      <c r="TUW21" s="156"/>
      <c r="TUX21" s="156"/>
      <c r="TUY21" s="156"/>
      <c r="TUZ21" s="156"/>
      <c r="TVA21" s="156"/>
      <c r="TVB21" s="156"/>
      <c r="TVC21" s="156"/>
      <c r="TVD21" s="156"/>
      <c r="TVE21" s="156"/>
      <c r="TVF21" s="156"/>
      <c r="TVG21" s="156"/>
      <c r="TVH21" s="156"/>
      <c r="TVI21" s="156"/>
      <c r="TVJ21" s="156"/>
      <c r="TVK21" s="156"/>
      <c r="TVL21" s="156"/>
      <c r="TVM21" s="156"/>
      <c r="TVN21" s="156"/>
      <c r="TVO21" s="156"/>
      <c r="TVP21" s="156"/>
      <c r="TVQ21" s="156"/>
      <c r="TVR21" s="156"/>
      <c r="TVS21" s="156"/>
      <c r="TVT21" s="156"/>
      <c r="TVU21" s="156"/>
      <c r="TVV21" s="156"/>
      <c r="TVW21" s="156"/>
      <c r="TVX21" s="156"/>
      <c r="TVY21" s="156"/>
      <c r="TVZ21" s="156"/>
      <c r="TWA21" s="156"/>
      <c r="TWB21" s="156"/>
      <c r="TWC21" s="156"/>
      <c r="TWD21" s="156"/>
      <c r="TWE21" s="156"/>
      <c r="TWF21" s="156"/>
      <c r="TWG21" s="156"/>
      <c r="TWH21" s="156"/>
      <c r="TWI21" s="156"/>
      <c r="TWJ21" s="156"/>
      <c r="TWK21" s="156"/>
      <c r="TWL21" s="156"/>
      <c r="TWM21" s="156"/>
      <c r="TWN21" s="156"/>
      <c r="TWO21" s="156"/>
      <c r="TWP21" s="156"/>
      <c r="TWQ21" s="156"/>
      <c r="TWR21" s="156"/>
      <c r="TWS21" s="156"/>
      <c r="TWT21" s="156"/>
      <c r="TWU21" s="156"/>
      <c r="TWV21" s="156"/>
      <c r="TWW21" s="156"/>
      <c r="TWX21" s="156"/>
      <c r="TWY21" s="156"/>
      <c r="TWZ21" s="156"/>
      <c r="TXA21" s="156"/>
      <c r="TXB21" s="156"/>
      <c r="TXC21" s="156"/>
      <c r="TXD21" s="156"/>
      <c r="TXE21" s="156"/>
      <c r="TXF21" s="156"/>
      <c r="TXG21" s="156"/>
      <c r="TXH21" s="156"/>
      <c r="TXI21" s="156"/>
      <c r="TXJ21" s="156"/>
      <c r="TXK21" s="156"/>
      <c r="TXL21" s="156"/>
      <c r="TXM21" s="156"/>
      <c r="TXN21" s="156"/>
      <c r="TXO21" s="156"/>
      <c r="TXP21" s="156"/>
      <c r="TXQ21" s="156"/>
      <c r="TXR21" s="156"/>
      <c r="TXS21" s="156"/>
      <c r="TXT21" s="156"/>
      <c r="TXU21" s="156"/>
      <c r="TXV21" s="156"/>
      <c r="TXW21" s="156"/>
      <c r="TXX21" s="156"/>
      <c r="TXY21" s="156"/>
      <c r="TXZ21" s="156"/>
      <c r="TYA21" s="156"/>
      <c r="TYB21" s="156"/>
      <c r="TYC21" s="156"/>
      <c r="TYD21" s="156"/>
      <c r="TYE21" s="156"/>
      <c r="TYF21" s="156"/>
      <c r="TYG21" s="156"/>
      <c r="TYH21" s="156"/>
      <c r="TYI21" s="156"/>
      <c r="TYJ21" s="156"/>
      <c r="TYK21" s="156"/>
      <c r="TYL21" s="156"/>
      <c r="TYM21" s="156"/>
      <c r="TYN21" s="156"/>
      <c r="TYO21" s="156"/>
      <c r="TYP21" s="156"/>
      <c r="TYQ21" s="156"/>
      <c r="TYR21" s="156"/>
      <c r="TYS21" s="156"/>
      <c r="TYT21" s="156"/>
      <c r="TYU21" s="156"/>
      <c r="TYV21" s="156"/>
      <c r="TYW21" s="156"/>
      <c r="TYX21" s="156"/>
      <c r="TYY21" s="156"/>
      <c r="TYZ21" s="156"/>
      <c r="TZA21" s="156"/>
      <c r="TZB21" s="156"/>
      <c r="TZC21" s="156"/>
      <c r="TZD21" s="156"/>
      <c r="TZE21" s="156"/>
      <c r="TZF21" s="156"/>
      <c r="TZG21" s="156"/>
      <c r="TZH21" s="156"/>
      <c r="TZI21" s="156"/>
      <c r="TZJ21" s="156"/>
      <c r="TZK21" s="156"/>
      <c r="TZL21" s="156"/>
      <c r="TZM21" s="156"/>
      <c r="TZN21" s="156"/>
      <c r="TZO21" s="156"/>
      <c r="TZP21" s="156"/>
      <c r="TZQ21" s="156"/>
      <c r="TZR21" s="156"/>
      <c r="TZS21" s="156"/>
      <c r="TZT21" s="156"/>
      <c r="TZU21" s="156"/>
      <c r="TZV21" s="156"/>
      <c r="TZW21" s="156"/>
      <c r="TZX21" s="156"/>
      <c r="TZY21" s="156"/>
      <c r="TZZ21" s="156"/>
      <c r="UAA21" s="156"/>
      <c r="UAB21" s="156"/>
      <c r="UAC21" s="156"/>
      <c r="UAD21" s="156"/>
      <c r="UAE21" s="156"/>
      <c r="UAF21" s="156"/>
      <c r="UAG21" s="156"/>
      <c r="UAH21" s="156"/>
      <c r="UAI21" s="156"/>
      <c r="UAJ21" s="156"/>
      <c r="UAK21" s="156"/>
      <c r="UAL21" s="156"/>
      <c r="UAM21" s="156"/>
      <c r="UAN21" s="156"/>
      <c r="UAO21" s="156"/>
      <c r="UAP21" s="156"/>
      <c r="UAQ21" s="156"/>
      <c r="UAR21" s="156"/>
      <c r="UAS21" s="156"/>
      <c r="UAT21" s="156"/>
      <c r="UAU21" s="156"/>
      <c r="UAV21" s="156"/>
      <c r="UAW21" s="156"/>
      <c r="UAX21" s="156"/>
      <c r="UAY21" s="156"/>
      <c r="UAZ21" s="156"/>
      <c r="UBA21" s="156"/>
      <c r="UBB21" s="156"/>
      <c r="UBC21" s="156"/>
      <c r="UBD21" s="156"/>
      <c r="UBE21" s="156"/>
      <c r="UBF21" s="156"/>
      <c r="UBG21" s="156"/>
      <c r="UBH21" s="156"/>
      <c r="UBI21" s="156"/>
      <c r="UBJ21" s="156"/>
      <c r="UBK21" s="156"/>
      <c r="UBL21" s="156"/>
      <c r="UBM21" s="156"/>
      <c r="UBN21" s="156"/>
      <c r="UBO21" s="156"/>
      <c r="UBP21" s="156"/>
      <c r="UBQ21" s="156"/>
      <c r="UBR21" s="156"/>
      <c r="UBS21" s="156"/>
      <c r="UBT21" s="156"/>
      <c r="UBU21" s="156"/>
      <c r="UBV21" s="156"/>
      <c r="UBW21" s="156"/>
      <c r="UBX21" s="156"/>
      <c r="UBY21" s="156"/>
      <c r="UBZ21" s="156"/>
      <c r="UCA21" s="156"/>
      <c r="UCB21" s="156"/>
      <c r="UCC21" s="156"/>
      <c r="UCD21" s="156"/>
      <c r="UCE21" s="156"/>
      <c r="UCF21" s="156"/>
      <c r="UCG21" s="156"/>
      <c r="UCH21" s="156"/>
      <c r="UCI21" s="156"/>
      <c r="UCJ21" s="156"/>
      <c r="UCK21" s="156"/>
      <c r="UCL21" s="156"/>
      <c r="UCM21" s="156"/>
      <c r="UCN21" s="156"/>
      <c r="UCO21" s="156"/>
      <c r="UCP21" s="156"/>
      <c r="UCQ21" s="156"/>
      <c r="UCR21" s="156"/>
      <c r="UCS21" s="156"/>
      <c r="UCT21" s="156"/>
      <c r="UCU21" s="156"/>
      <c r="UCV21" s="156"/>
      <c r="UCW21" s="156"/>
      <c r="UCX21" s="156"/>
      <c r="UCY21" s="156"/>
      <c r="UCZ21" s="156"/>
      <c r="UDA21" s="156"/>
      <c r="UDB21" s="156"/>
      <c r="UDC21" s="156"/>
      <c r="UDD21" s="156"/>
      <c r="UDE21" s="156"/>
      <c r="UDF21" s="156"/>
      <c r="UDG21" s="156"/>
      <c r="UDH21" s="156"/>
      <c r="UDI21" s="156"/>
      <c r="UDJ21" s="156"/>
      <c r="UDK21" s="156"/>
      <c r="UDL21" s="156"/>
      <c r="UDM21" s="156"/>
      <c r="UDN21" s="156"/>
      <c r="UDO21" s="156"/>
      <c r="UDP21" s="156"/>
      <c r="UDQ21" s="156"/>
      <c r="UDR21" s="156"/>
      <c r="UDS21" s="156"/>
      <c r="UDT21" s="156"/>
      <c r="UDU21" s="156"/>
      <c r="UDV21" s="156"/>
      <c r="UDW21" s="156"/>
      <c r="UDX21" s="156"/>
      <c r="UDY21" s="156"/>
      <c r="UDZ21" s="156"/>
      <c r="UEA21" s="156"/>
      <c r="UEB21" s="156"/>
      <c r="UEC21" s="156"/>
      <c r="UED21" s="156"/>
      <c r="UEE21" s="156"/>
      <c r="UEF21" s="156"/>
      <c r="UEG21" s="156"/>
      <c r="UEH21" s="156"/>
      <c r="UEI21" s="156"/>
      <c r="UEJ21" s="156"/>
      <c r="UEK21" s="156"/>
      <c r="UEL21" s="156"/>
      <c r="UEM21" s="156"/>
      <c r="UEN21" s="156"/>
      <c r="UEO21" s="156"/>
      <c r="UEP21" s="156"/>
      <c r="UEQ21" s="156"/>
      <c r="UER21" s="156"/>
      <c r="UES21" s="156"/>
      <c r="UET21" s="156"/>
      <c r="UEU21" s="156"/>
      <c r="UEV21" s="156"/>
      <c r="UEW21" s="156"/>
      <c r="UEX21" s="156"/>
      <c r="UEY21" s="156"/>
      <c r="UEZ21" s="156"/>
      <c r="UFA21" s="156"/>
      <c r="UFB21" s="156"/>
      <c r="UFC21" s="156"/>
      <c r="UFD21" s="156"/>
      <c r="UFE21" s="156"/>
      <c r="UFF21" s="156"/>
      <c r="UFG21" s="156"/>
      <c r="UFH21" s="156"/>
      <c r="UFI21" s="156"/>
      <c r="UFJ21" s="156"/>
      <c r="UFK21" s="156"/>
      <c r="UFL21" s="156"/>
      <c r="UFM21" s="156"/>
      <c r="UFN21" s="156"/>
      <c r="UFO21" s="156"/>
      <c r="UFP21" s="156"/>
      <c r="UFQ21" s="156"/>
      <c r="UFR21" s="156"/>
      <c r="UFS21" s="156"/>
      <c r="UFT21" s="156"/>
      <c r="UFU21" s="156"/>
      <c r="UFV21" s="156"/>
      <c r="UFW21" s="156"/>
      <c r="UFX21" s="156"/>
      <c r="UFY21" s="156"/>
      <c r="UFZ21" s="156"/>
      <c r="UGA21" s="156"/>
      <c r="UGB21" s="156"/>
      <c r="UGC21" s="156"/>
      <c r="UGD21" s="156"/>
      <c r="UGE21" s="156"/>
      <c r="UGF21" s="156"/>
      <c r="UGG21" s="156"/>
      <c r="UGH21" s="156"/>
      <c r="UGI21" s="156"/>
      <c r="UGJ21" s="156"/>
      <c r="UGK21" s="156"/>
      <c r="UGL21" s="156"/>
      <c r="UGM21" s="156"/>
      <c r="UGN21" s="156"/>
      <c r="UGO21" s="156"/>
      <c r="UGP21" s="156"/>
      <c r="UGQ21" s="156"/>
      <c r="UGR21" s="156"/>
      <c r="UGS21" s="156"/>
      <c r="UGT21" s="156"/>
      <c r="UGU21" s="156"/>
      <c r="UGV21" s="156"/>
      <c r="UGW21" s="156"/>
      <c r="UGX21" s="156"/>
      <c r="UGY21" s="156"/>
      <c r="UGZ21" s="156"/>
      <c r="UHA21" s="156"/>
      <c r="UHB21" s="156"/>
      <c r="UHC21" s="156"/>
      <c r="UHD21" s="156"/>
      <c r="UHE21" s="156"/>
      <c r="UHF21" s="156"/>
      <c r="UHG21" s="156"/>
      <c r="UHH21" s="156"/>
      <c r="UHI21" s="156"/>
      <c r="UHJ21" s="156"/>
      <c r="UHK21" s="156"/>
      <c r="UHL21" s="156"/>
      <c r="UHM21" s="156"/>
      <c r="UHN21" s="156"/>
      <c r="UHO21" s="156"/>
      <c r="UHP21" s="156"/>
      <c r="UHQ21" s="156"/>
      <c r="UHR21" s="156"/>
      <c r="UHS21" s="156"/>
      <c r="UHT21" s="156"/>
      <c r="UHU21" s="156"/>
      <c r="UHV21" s="156"/>
      <c r="UHW21" s="156"/>
      <c r="UHX21" s="156"/>
      <c r="UHY21" s="156"/>
      <c r="UHZ21" s="156"/>
      <c r="UIA21" s="156"/>
      <c r="UIB21" s="156"/>
      <c r="UIC21" s="156"/>
      <c r="UID21" s="156"/>
      <c r="UIE21" s="156"/>
      <c r="UIF21" s="156"/>
      <c r="UIG21" s="156"/>
      <c r="UIH21" s="156"/>
      <c r="UII21" s="156"/>
      <c r="UIJ21" s="156"/>
      <c r="UIK21" s="156"/>
      <c r="UIL21" s="156"/>
      <c r="UIM21" s="156"/>
      <c r="UIN21" s="156"/>
      <c r="UIO21" s="156"/>
      <c r="UIP21" s="156"/>
      <c r="UIQ21" s="156"/>
      <c r="UIR21" s="156"/>
      <c r="UIS21" s="156"/>
      <c r="UIT21" s="156"/>
      <c r="UIU21" s="156"/>
      <c r="UIV21" s="156"/>
      <c r="UIW21" s="156"/>
      <c r="UIX21" s="156"/>
      <c r="UIY21" s="156"/>
      <c r="UIZ21" s="156"/>
      <c r="UJA21" s="156"/>
      <c r="UJB21" s="156"/>
      <c r="UJC21" s="156"/>
      <c r="UJD21" s="156"/>
      <c r="UJE21" s="156"/>
      <c r="UJF21" s="156"/>
      <c r="UJG21" s="156"/>
      <c r="UJH21" s="156"/>
      <c r="UJI21" s="156"/>
      <c r="UJJ21" s="156"/>
      <c r="UJK21" s="156"/>
      <c r="UJL21" s="156"/>
      <c r="UJM21" s="156"/>
      <c r="UJN21" s="156"/>
      <c r="UJO21" s="156"/>
      <c r="UJP21" s="156"/>
      <c r="UJQ21" s="156"/>
      <c r="UJR21" s="156"/>
      <c r="UJS21" s="156"/>
      <c r="UJT21" s="156"/>
      <c r="UJU21" s="156"/>
      <c r="UJV21" s="156"/>
      <c r="UJW21" s="156"/>
      <c r="UJX21" s="156"/>
      <c r="UJY21" s="156"/>
      <c r="UJZ21" s="156"/>
      <c r="UKA21" s="156"/>
      <c r="UKB21" s="156"/>
      <c r="UKC21" s="156"/>
      <c r="UKD21" s="156"/>
      <c r="UKE21" s="156"/>
      <c r="UKF21" s="156"/>
      <c r="UKG21" s="156"/>
      <c r="UKH21" s="156"/>
      <c r="UKI21" s="156"/>
      <c r="UKJ21" s="156"/>
      <c r="UKK21" s="156"/>
      <c r="UKL21" s="156"/>
      <c r="UKM21" s="156"/>
      <c r="UKN21" s="156"/>
      <c r="UKO21" s="156"/>
      <c r="UKP21" s="156"/>
      <c r="UKQ21" s="156"/>
      <c r="UKR21" s="156"/>
      <c r="UKS21" s="156"/>
      <c r="UKT21" s="156"/>
      <c r="UKU21" s="156"/>
      <c r="UKV21" s="156"/>
      <c r="UKW21" s="156"/>
      <c r="UKX21" s="156"/>
      <c r="UKY21" s="156"/>
      <c r="UKZ21" s="156"/>
      <c r="ULA21" s="156"/>
      <c r="ULB21" s="156"/>
      <c r="ULC21" s="156"/>
      <c r="ULD21" s="156"/>
      <c r="ULE21" s="156"/>
      <c r="ULF21" s="156"/>
      <c r="ULG21" s="156"/>
      <c r="ULH21" s="156"/>
      <c r="ULI21" s="156"/>
      <c r="ULJ21" s="156"/>
      <c r="ULK21" s="156"/>
      <c r="ULL21" s="156"/>
      <c r="ULM21" s="156"/>
      <c r="ULN21" s="156"/>
      <c r="ULO21" s="156"/>
      <c r="ULP21" s="156"/>
      <c r="ULQ21" s="156"/>
      <c r="ULR21" s="156"/>
      <c r="ULS21" s="156"/>
      <c r="ULT21" s="156"/>
      <c r="ULU21" s="156"/>
      <c r="ULV21" s="156"/>
      <c r="ULW21" s="156"/>
      <c r="ULX21" s="156"/>
      <c r="ULY21" s="156"/>
      <c r="ULZ21" s="156"/>
      <c r="UMA21" s="156"/>
      <c r="UMB21" s="156"/>
      <c r="UMC21" s="156"/>
      <c r="UMD21" s="156"/>
      <c r="UME21" s="156"/>
      <c r="UMF21" s="156"/>
      <c r="UMG21" s="156"/>
      <c r="UMH21" s="156"/>
      <c r="UMI21" s="156"/>
      <c r="UMJ21" s="156"/>
      <c r="UMK21" s="156"/>
      <c r="UML21" s="156"/>
      <c r="UMM21" s="156"/>
      <c r="UMN21" s="156"/>
      <c r="UMO21" s="156"/>
      <c r="UMP21" s="156"/>
      <c r="UMQ21" s="156"/>
      <c r="UMR21" s="156"/>
      <c r="UMS21" s="156"/>
      <c r="UMT21" s="156"/>
      <c r="UMU21" s="156"/>
      <c r="UMV21" s="156"/>
      <c r="UMW21" s="156"/>
      <c r="UMX21" s="156"/>
      <c r="UMY21" s="156"/>
      <c r="UMZ21" s="156"/>
      <c r="UNA21" s="156"/>
      <c r="UNB21" s="156"/>
      <c r="UNC21" s="156"/>
      <c r="UND21" s="156"/>
      <c r="UNE21" s="156"/>
      <c r="UNF21" s="156"/>
      <c r="UNG21" s="156"/>
      <c r="UNH21" s="156"/>
      <c r="UNI21" s="156"/>
      <c r="UNJ21" s="156"/>
      <c r="UNK21" s="156"/>
      <c r="UNL21" s="156"/>
      <c r="UNM21" s="156"/>
      <c r="UNN21" s="156"/>
      <c r="UNO21" s="156"/>
      <c r="UNP21" s="156"/>
      <c r="UNQ21" s="156"/>
      <c r="UNR21" s="156"/>
      <c r="UNS21" s="156"/>
      <c r="UNT21" s="156"/>
      <c r="UNU21" s="156"/>
      <c r="UNV21" s="156"/>
      <c r="UNW21" s="156"/>
      <c r="UNX21" s="156"/>
      <c r="UNY21" s="156"/>
      <c r="UNZ21" s="156"/>
      <c r="UOA21" s="156"/>
      <c r="UOB21" s="156"/>
      <c r="UOC21" s="156"/>
      <c r="UOD21" s="156"/>
      <c r="UOE21" s="156"/>
      <c r="UOF21" s="156"/>
      <c r="UOG21" s="156"/>
      <c r="UOH21" s="156"/>
      <c r="UOI21" s="156"/>
      <c r="UOJ21" s="156"/>
      <c r="UOK21" s="156"/>
      <c r="UOL21" s="156"/>
      <c r="UOM21" s="156"/>
      <c r="UON21" s="156"/>
      <c r="UOO21" s="156"/>
      <c r="UOP21" s="156"/>
      <c r="UOQ21" s="156"/>
      <c r="UOR21" s="156"/>
      <c r="UOS21" s="156"/>
      <c r="UOT21" s="156"/>
      <c r="UOU21" s="156"/>
      <c r="UOV21" s="156"/>
      <c r="UOW21" s="156"/>
      <c r="UOX21" s="156"/>
      <c r="UOY21" s="156"/>
      <c r="UOZ21" s="156"/>
      <c r="UPA21" s="156"/>
      <c r="UPB21" s="156"/>
      <c r="UPC21" s="156"/>
      <c r="UPD21" s="156"/>
      <c r="UPE21" s="156"/>
      <c r="UPF21" s="156"/>
      <c r="UPG21" s="156"/>
      <c r="UPH21" s="156"/>
      <c r="UPI21" s="156"/>
      <c r="UPJ21" s="156"/>
      <c r="UPK21" s="156"/>
      <c r="UPL21" s="156"/>
      <c r="UPM21" s="156"/>
      <c r="UPN21" s="156"/>
      <c r="UPO21" s="156"/>
      <c r="UPP21" s="156"/>
      <c r="UPQ21" s="156"/>
      <c r="UPR21" s="156"/>
      <c r="UPS21" s="156"/>
      <c r="UPT21" s="156"/>
      <c r="UPU21" s="156"/>
      <c r="UPV21" s="156"/>
      <c r="UPW21" s="156"/>
      <c r="UPX21" s="156"/>
      <c r="UPY21" s="156"/>
      <c r="UPZ21" s="156"/>
      <c r="UQA21" s="156"/>
      <c r="UQB21" s="156"/>
      <c r="UQC21" s="156"/>
      <c r="UQD21" s="156"/>
      <c r="UQE21" s="156"/>
      <c r="UQF21" s="156"/>
      <c r="UQG21" s="156"/>
      <c r="UQH21" s="156"/>
      <c r="UQI21" s="156"/>
      <c r="UQJ21" s="156"/>
      <c r="UQK21" s="156"/>
      <c r="UQL21" s="156"/>
      <c r="UQM21" s="156"/>
      <c r="UQN21" s="156"/>
      <c r="UQO21" s="156"/>
      <c r="UQP21" s="156"/>
      <c r="UQQ21" s="156"/>
      <c r="UQR21" s="156"/>
      <c r="UQS21" s="156"/>
      <c r="UQT21" s="156"/>
      <c r="UQU21" s="156"/>
      <c r="UQV21" s="156"/>
      <c r="UQW21" s="156"/>
      <c r="UQX21" s="156"/>
      <c r="UQY21" s="156"/>
      <c r="UQZ21" s="156"/>
      <c r="URA21" s="156"/>
      <c r="URB21" s="156"/>
      <c r="URC21" s="156"/>
      <c r="URD21" s="156"/>
      <c r="URE21" s="156"/>
      <c r="URF21" s="156"/>
      <c r="URG21" s="156"/>
      <c r="URH21" s="156"/>
      <c r="URI21" s="156"/>
      <c r="URJ21" s="156"/>
      <c r="URK21" s="156"/>
      <c r="URL21" s="156"/>
      <c r="URM21" s="156"/>
      <c r="URN21" s="156"/>
      <c r="URO21" s="156"/>
      <c r="URP21" s="156"/>
      <c r="URQ21" s="156"/>
      <c r="URR21" s="156"/>
      <c r="URS21" s="156"/>
      <c r="URT21" s="156"/>
      <c r="URU21" s="156"/>
      <c r="URV21" s="156"/>
      <c r="URW21" s="156"/>
      <c r="URX21" s="156"/>
      <c r="URY21" s="156"/>
      <c r="URZ21" s="156"/>
      <c r="USA21" s="156"/>
      <c r="USB21" s="156"/>
      <c r="USC21" s="156"/>
      <c r="USD21" s="156"/>
      <c r="USE21" s="156"/>
      <c r="USF21" s="156"/>
      <c r="USG21" s="156"/>
      <c r="USH21" s="156"/>
      <c r="USI21" s="156"/>
      <c r="USJ21" s="156"/>
      <c r="USK21" s="156"/>
      <c r="USL21" s="156"/>
      <c r="USM21" s="156"/>
      <c r="USN21" s="156"/>
      <c r="USO21" s="156"/>
      <c r="USP21" s="156"/>
      <c r="USQ21" s="156"/>
      <c r="USR21" s="156"/>
      <c r="USS21" s="156"/>
      <c r="UST21" s="156"/>
      <c r="USU21" s="156"/>
      <c r="USV21" s="156"/>
      <c r="USW21" s="156"/>
      <c r="USX21" s="156"/>
      <c r="USY21" s="156"/>
      <c r="USZ21" s="156"/>
      <c r="UTA21" s="156"/>
      <c r="UTB21" s="156"/>
      <c r="UTC21" s="156"/>
      <c r="UTD21" s="156"/>
      <c r="UTE21" s="156"/>
      <c r="UTF21" s="156"/>
      <c r="UTG21" s="156"/>
      <c r="UTH21" s="156"/>
      <c r="UTI21" s="156"/>
      <c r="UTJ21" s="156"/>
      <c r="UTK21" s="156"/>
      <c r="UTL21" s="156"/>
      <c r="UTM21" s="156"/>
      <c r="UTN21" s="156"/>
      <c r="UTO21" s="156"/>
      <c r="UTP21" s="156"/>
      <c r="UTQ21" s="156"/>
      <c r="UTR21" s="156"/>
      <c r="UTS21" s="156"/>
      <c r="UTT21" s="156"/>
      <c r="UTU21" s="156"/>
      <c r="UTV21" s="156"/>
      <c r="UTW21" s="156"/>
      <c r="UTX21" s="156"/>
      <c r="UTY21" s="156"/>
      <c r="UTZ21" s="156"/>
      <c r="UUA21" s="156"/>
      <c r="UUB21" s="156"/>
      <c r="UUC21" s="156"/>
      <c r="UUD21" s="156"/>
      <c r="UUE21" s="156"/>
      <c r="UUF21" s="156"/>
      <c r="UUG21" s="156"/>
      <c r="UUH21" s="156"/>
      <c r="UUI21" s="156"/>
      <c r="UUJ21" s="156"/>
      <c r="UUK21" s="156"/>
      <c r="UUL21" s="156"/>
      <c r="UUM21" s="156"/>
      <c r="UUN21" s="156"/>
      <c r="UUO21" s="156"/>
      <c r="UUP21" s="156"/>
      <c r="UUQ21" s="156"/>
      <c r="UUR21" s="156"/>
      <c r="UUS21" s="156"/>
      <c r="UUT21" s="156"/>
      <c r="UUU21" s="156"/>
      <c r="UUV21" s="156"/>
      <c r="UUW21" s="156"/>
      <c r="UUX21" s="156"/>
      <c r="UUY21" s="156"/>
      <c r="UUZ21" s="156"/>
      <c r="UVA21" s="156"/>
      <c r="UVB21" s="156"/>
      <c r="UVC21" s="156"/>
      <c r="UVD21" s="156"/>
      <c r="UVE21" s="156"/>
      <c r="UVF21" s="156"/>
      <c r="UVG21" s="156"/>
      <c r="UVH21" s="156"/>
      <c r="UVI21" s="156"/>
      <c r="UVJ21" s="156"/>
      <c r="UVK21" s="156"/>
      <c r="UVL21" s="156"/>
      <c r="UVM21" s="156"/>
      <c r="UVN21" s="156"/>
      <c r="UVO21" s="156"/>
      <c r="UVP21" s="156"/>
      <c r="UVQ21" s="156"/>
      <c r="UVR21" s="156"/>
      <c r="UVS21" s="156"/>
      <c r="UVT21" s="156"/>
      <c r="UVU21" s="156"/>
      <c r="UVV21" s="156"/>
      <c r="UVW21" s="156"/>
      <c r="UVX21" s="156"/>
      <c r="UVY21" s="156"/>
      <c r="UVZ21" s="156"/>
      <c r="UWA21" s="156"/>
      <c r="UWB21" s="156"/>
      <c r="UWC21" s="156"/>
      <c r="UWD21" s="156"/>
      <c r="UWE21" s="156"/>
      <c r="UWF21" s="156"/>
      <c r="UWG21" s="156"/>
      <c r="UWH21" s="156"/>
      <c r="UWI21" s="156"/>
      <c r="UWJ21" s="156"/>
      <c r="UWK21" s="156"/>
      <c r="UWL21" s="156"/>
      <c r="UWM21" s="156"/>
      <c r="UWN21" s="156"/>
      <c r="UWO21" s="156"/>
      <c r="UWP21" s="156"/>
      <c r="UWQ21" s="156"/>
      <c r="UWR21" s="156"/>
      <c r="UWS21" s="156"/>
      <c r="UWT21" s="156"/>
      <c r="UWU21" s="156"/>
      <c r="UWV21" s="156"/>
      <c r="UWW21" s="156"/>
      <c r="UWX21" s="156"/>
      <c r="UWY21" s="156"/>
      <c r="UWZ21" s="156"/>
      <c r="UXA21" s="156"/>
      <c r="UXB21" s="156"/>
      <c r="UXC21" s="156"/>
      <c r="UXD21" s="156"/>
      <c r="UXE21" s="156"/>
      <c r="UXF21" s="156"/>
      <c r="UXG21" s="156"/>
      <c r="UXH21" s="156"/>
      <c r="UXI21" s="156"/>
      <c r="UXJ21" s="156"/>
      <c r="UXK21" s="156"/>
      <c r="UXL21" s="156"/>
      <c r="UXM21" s="156"/>
      <c r="UXN21" s="156"/>
      <c r="UXO21" s="156"/>
      <c r="UXP21" s="156"/>
      <c r="UXQ21" s="156"/>
      <c r="UXR21" s="156"/>
      <c r="UXS21" s="156"/>
      <c r="UXT21" s="156"/>
      <c r="UXU21" s="156"/>
      <c r="UXV21" s="156"/>
      <c r="UXW21" s="156"/>
      <c r="UXX21" s="156"/>
      <c r="UXY21" s="156"/>
      <c r="UXZ21" s="156"/>
      <c r="UYA21" s="156"/>
      <c r="UYB21" s="156"/>
      <c r="UYC21" s="156"/>
      <c r="UYD21" s="156"/>
      <c r="UYE21" s="156"/>
      <c r="UYF21" s="156"/>
      <c r="UYG21" s="156"/>
      <c r="UYH21" s="156"/>
      <c r="UYI21" s="156"/>
      <c r="UYJ21" s="156"/>
      <c r="UYK21" s="156"/>
      <c r="UYL21" s="156"/>
      <c r="UYM21" s="156"/>
      <c r="UYN21" s="156"/>
      <c r="UYO21" s="156"/>
      <c r="UYP21" s="156"/>
      <c r="UYQ21" s="156"/>
      <c r="UYR21" s="156"/>
      <c r="UYS21" s="156"/>
      <c r="UYT21" s="156"/>
      <c r="UYU21" s="156"/>
      <c r="UYV21" s="156"/>
      <c r="UYW21" s="156"/>
      <c r="UYX21" s="156"/>
      <c r="UYY21" s="156"/>
      <c r="UYZ21" s="156"/>
      <c r="UZA21" s="156"/>
      <c r="UZB21" s="156"/>
      <c r="UZC21" s="156"/>
      <c r="UZD21" s="156"/>
      <c r="UZE21" s="156"/>
      <c r="UZF21" s="156"/>
      <c r="UZG21" s="156"/>
      <c r="UZH21" s="156"/>
      <c r="UZI21" s="156"/>
      <c r="UZJ21" s="156"/>
      <c r="UZK21" s="156"/>
      <c r="UZL21" s="156"/>
      <c r="UZM21" s="156"/>
      <c r="UZN21" s="156"/>
      <c r="UZO21" s="156"/>
      <c r="UZP21" s="156"/>
      <c r="UZQ21" s="156"/>
      <c r="UZR21" s="156"/>
      <c r="UZS21" s="156"/>
      <c r="UZT21" s="156"/>
      <c r="UZU21" s="156"/>
      <c r="UZV21" s="156"/>
      <c r="UZW21" s="156"/>
      <c r="UZX21" s="156"/>
      <c r="UZY21" s="156"/>
      <c r="UZZ21" s="156"/>
      <c r="VAA21" s="156"/>
      <c r="VAB21" s="156"/>
      <c r="VAC21" s="156"/>
      <c r="VAD21" s="156"/>
      <c r="VAE21" s="156"/>
      <c r="VAF21" s="156"/>
      <c r="VAG21" s="156"/>
      <c r="VAH21" s="156"/>
      <c r="VAI21" s="156"/>
      <c r="VAJ21" s="156"/>
      <c r="VAK21" s="156"/>
      <c r="VAL21" s="156"/>
      <c r="VAM21" s="156"/>
      <c r="VAN21" s="156"/>
      <c r="VAO21" s="156"/>
      <c r="VAP21" s="156"/>
      <c r="VAQ21" s="156"/>
      <c r="VAR21" s="156"/>
      <c r="VAS21" s="156"/>
      <c r="VAT21" s="156"/>
      <c r="VAU21" s="156"/>
      <c r="VAV21" s="156"/>
      <c r="VAW21" s="156"/>
      <c r="VAX21" s="156"/>
      <c r="VAY21" s="156"/>
      <c r="VAZ21" s="156"/>
      <c r="VBA21" s="156"/>
      <c r="VBB21" s="156"/>
      <c r="VBC21" s="156"/>
      <c r="VBD21" s="156"/>
      <c r="VBE21" s="156"/>
      <c r="VBF21" s="156"/>
      <c r="VBG21" s="156"/>
      <c r="VBH21" s="156"/>
      <c r="VBI21" s="156"/>
      <c r="VBJ21" s="156"/>
      <c r="VBK21" s="156"/>
      <c r="VBL21" s="156"/>
      <c r="VBM21" s="156"/>
      <c r="VBN21" s="156"/>
      <c r="VBO21" s="156"/>
      <c r="VBP21" s="156"/>
      <c r="VBQ21" s="156"/>
      <c r="VBR21" s="156"/>
      <c r="VBS21" s="156"/>
      <c r="VBT21" s="156"/>
      <c r="VBU21" s="156"/>
      <c r="VBV21" s="156"/>
      <c r="VBW21" s="156"/>
      <c r="VBX21" s="156"/>
      <c r="VBY21" s="156"/>
      <c r="VBZ21" s="156"/>
      <c r="VCA21" s="156"/>
      <c r="VCB21" s="156"/>
      <c r="VCC21" s="156"/>
      <c r="VCD21" s="156"/>
      <c r="VCE21" s="156"/>
      <c r="VCF21" s="156"/>
      <c r="VCG21" s="156"/>
      <c r="VCH21" s="156"/>
      <c r="VCI21" s="156"/>
      <c r="VCJ21" s="156"/>
      <c r="VCK21" s="156"/>
      <c r="VCL21" s="156"/>
      <c r="VCM21" s="156"/>
      <c r="VCN21" s="156"/>
      <c r="VCO21" s="156"/>
      <c r="VCP21" s="156"/>
      <c r="VCQ21" s="156"/>
      <c r="VCR21" s="156"/>
      <c r="VCS21" s="156"/>
      <c r="VCT21" s="156"/>
      <c r="VCU21" s="156"/>
      <c r="VCV21" s="156"/>
      <c r="VCW21" s="156"/>
      <c r="VCX21" s="156"/>
      <c r="VCY21" s="156"/>
      <c r="VCZ21" s="156"/>
      <c r="VDA21" s="156"/>
      <c r="VDB21" s="156"/>
      <c r="VDC21" s="156"/>
      <c r="VDD21" s="156"/>
      <c r="VDE21" s="156"/>
      <c r="VDF21" s="156"/>
      <c r="VDG21" s="156"/>
      <c r="VDH21" s="156"/>
      <c r="VDI21" s="156"/>
      <c r="VDJ21" s="156"/>
      <c r="VDK21" s="156"/>
      <c r="VDL21" s="156"/>
      <c r="VDM21" s="156"/>
      <c r="VDN21" s="156"/>
      <c r="VDO21" s="156"/>
      <c r="VDP21" s="156"/>
      <c r="VDQ21" s="156"/>
      <c r="VDR21" s="156"/>
      <c r="VDS21" s="156"/>
      <c r="VDT21" s="156"/>
      <c r="VDU21" s="156"/>
      <c r="VDV21" s="156"/>
      <c r="VDW21" s="156"/>
      <c r="VDX21" s="156"/>
      <c r="VDY21" s="156"/>
      <c r="VDZ21" s="156"/>
      <c r="VEA21" s="156"/>
      <c r="VEB21" s="156"/>
      <c r="VEC21" s="156"/>
      <c r="VED21" s="156"/>
      <c r="VEE21" s="156"/>
      <c r="VEF21" s="156"/>
      <c r="VEG21" s="156"/>
      <c r="VEH21" s="156"/>
      <c r="VEI21" s="156"/>
      <c r="VEJ21" s="156"/>
      <c r="VEK21" s="156"/>
      <c r="VEL21" s="156"/>
      <c r="VEM21" s="156"/>
      <c r="VEN21" s="156"/>
      <c r="VEO21" s="156"/>
      <c r="VEP21" s="156"/>
      <c r="VEQ21" s="156"/>
      <c r="VER21" s="156"/>
      <c r="VES21" s="156"/>
      <c r="VET21" s="156"/>
      <c r="VEU21" s="156"/>
      <c r="VEV21" s="156"/>
      <c r="VEW21" s="156"/>
      <c r="VEX21" s="156"/>
      <c r="VEY21" s="156"/>
      <c r="VEZ21" s="156"/>
      <c r="VFA21" s="156"/>
      <c r="VFB21" s="156"/>
      <c r="VFC21" s="156"/>
      <c r="VFD21" s="156"/>
      <c r="VFE21" s="156"/>
      <c r="VFF21" s="156"/>
      <c r="VFG21" s="156"/>
      <c r="VFH21" s="156"/>
      <c r="VFI21" s="156"/>
      <c r="VFJ21" s="156"/>
      <c r="VFK21" s="156"/>
      <c r="VFL21" s="156"/>
      <c r="VFM21" s="156"/>
      <c r="VFN21" s="156"/>
      <c r="VFO21" s="156"/>
      <c r="VFP21" s="156"/>
      <c r="VFQ21" s="156"/>
      <c r="VFR21" s="156"/>
      <c r="VFS21" s="156"/>
      <c r="VFT21" s="156"/>
      <c r="VFU21" s="156"/>
      <c r="VFV21" s="156"/>
      <c r="VFW21" s="156"/>
      <c r="VFX21" s="156"/>
      <c r="VFY21" s="156"/>
      <c r="VFZ21" s="156"/>
      <c r="VGA21" s="156"/>
      <c r="VGB21" s="156"/>
      <c r="VGC21" s="156"/>
      <c r="VGD21" s="156"/>
      <c r="VGE21" s="156"/>
      <c r="VGF21" s="156"/>
      <c r="VGG21" s="156"/>
      <c r="VGH21" s="156"/>
      <c r="VGI21" s="156"/>
      <c r="VGJ21" s="156"/>
      <c r="VGK21" s="156"/>
      <c r="VGL21" s="156"/>
      <c r="VGM21" s="156"/>
      <c r="VGN21" s="156"/>
      <c r="VGO21" s="156"/>
      <c r="VGP21" s="156"/>
      <c r="VGQ21" s="156"/>
      <c r="VGR21" s="156"/>
      <c r="VGS21" s="156"/>
      <c r="VGT21" s="156"/>
      <c r="VGU21" s="156"/>
      <c r="VGV21" s="156"/>
      <c r="VGW21" s="156"/>
      <c r="VGX21" s="156"/>
      <c r="VGY21" s="156"/>
      <c r="VGZ21" s="156"/>
      <c r="VHA21" s="156"/>
      <c r="VHB21" s="156"/>
      <c r="VHC21" s="156"/>
      <c r="VHD21" s="156"/>
      <c r="VHE21" s="156"/>
      <c r="VHF21" s="156"/>
      <c r="VHG21" s="156"/>
      <c r="VHH21" s="156"/>
      <c r="VHI21" s="156"/>
      <c r="VHJ21" s="156"/>
      <c r="VHK21" s="156"/>
      <c r="VHL21" s="156"/>
      <c r="VHM21" s="156"/>
      <c r="VHN21" s="156"/>
      <c r="VHO21" s="156"/>
      <c r="VHP21" s="156"/>
      <c r="VHQ21" s="156"/>
      <c r="VHR21" s="156"/>
      <c r="VHS21" s="156"/>
      <c r="VHT21" s="156"/>
      <c r="VHU21" s="156"/>
      <c r="VHV21" s="156"/>
      <c r="VHW21" s="156"/>
      <c r="VHX21" s="156"/>
      <c r="VHY21" s="156"/>
      <c r="VHZ21" s="156"/>
      <c r="VIA21" s="156"/>
      <c r="VIB21" s="156"/>
      <c r="VIC21" s="156"/>
      <c r="VID21" s="156"/>
      <c r="VIE21" s="156"/>
      <c r="VIF21" s="156"/>
      <c r="VIG21" s="156"/>
      <c r="VIH21" s="156"/>
      <c r="VII21" s="156"/>
      <c r="VIJ21" s="156"/>
      <c r="VIK21" s="156"/>
      <c r="VIL21" s="156"/>
      <c r="VIM21" s="156"/>
      <c r="VIN21" s="156"/>
      <c r="VIO21" s="156"/>
      <c r="VIP21" s="156"/>
      <c r="VIQ21" s="156"/>
      <c r="VIR21" s="156"/>
      <c r="VIS21" s="156"/>
      <c r="VIT21" s="156"/>
      <c r="VIU21" s="156"/>
      <c r="VIV21" s="156"/>
      <c r="VIW21" s="156"/>
      <c r="VIX21" s="156"/>
      <c r="VIY21" s="156"/>
      <c r="VIZ21" s="156"/>
      <c r="VJA21" s="156"/>
      <c r="VJB21" s="156"/>
      <c r="VJC21" s="156"/>
      <c r="VJD21" s="156"/>
      <c r="VJE21" s="156"/>
      <c r="VJF21" s="156"/>
      <c r="VJG21" s="156"/>
      <c r="VJH21" s="156"/>
      <c r="VJI21" s="156"/>
      <c r="VJJ21" s="156"/>
      <c r="VJK21" s="156"/>
      <c r="VJL21" s="156"/>
      <c r="VJM21" s="156"/>
      <c r="VJN21" s="156"/>
      <c r="VJO21" s="156"/>
      <c r="VJP21" s="156"/>
      <c r="VJQ21" s="156"/>
      <c r="VJR21" s="156"/>
      <c r="VJS21" s="156"/>
      <c r="VJT21" s="156"/>
      <c r="VJU21" s="156"/>
      <c r="VJV21" s="156"/>
      <c r="VJW21" s="156"/>
      <c r="VJX21" s="156"/>
      <c r="VJY21" s="156"/>
      <c r="VJZ21" s="156"/>
      <c r="VKA21" s="156"/>
      <c r="VKB21" s="156"/>
      <c r="VKC21" s="156"/>
      <c r="VKD21" s="156"/>
      <c r="VKE21" s="156"/>
      <c r="VKF21" s="156"/>
      <c r="VKG21" s="156"/>
      <c r="VKH21" s="156"/>
      <c r="VKI21" s="156"/>
      <c r="VKJ21" s="156"/>
      <c r="VKK21" s="156"/>
      <c r="VKL21" s="156"/>
      <c r="VKM21" s="156"/>
      <c r="VKN21" s="156"/>
      <c r="VKO21" s="156"/>
      <c r="VKP21" s="156"/>
      <c r="VKQ21" s="156"/>
      <c r="VKR21" s="156"/>
      <c r="VKS21" s="156"/>
      <c r="VKT21" s="156"/>
      <c r="VKU21" s="156"/>
      <c r="VKV21" s="156"/>
      <c r="VKW21" s="156"/>
      <c r="VKX21" s="156"/>
      <c r="VKY21" s="156"/>
      <c r="VKZ21" s="156"/>
      <c r="VLA21" s="156"/>
      <c r="VLB21" s="156"/>
      <c r="VLC21" s="156"/>
      <c r="VLD21" s="156"/>
      <c r="VLE21" s="156"/>
      <c r="VLF21" s="156"/>
      <c r="VLG21" s="156"/>
      <c r="VLH21" s="156"/>
      <c r="VLI21" s="156"/>
      <c r="VLJ21" s="156"/>
      <c r="VLK21" s="156"/>
      <c r="VLL21" s="156"/>
      <c r="VLM21" s="156"/>
      <c r="VLN21" s="156"/>
      <c r="VLO21" s="156"/>
      <c r="VLP21" s="156"/>
      <c r="VLQ21" s="156"/>
      <c r="VLR21" s="156"/>
      <c r="VLS21" s="156"/>
      <c r="VLT21" s="156"/>
      <c r="VLU21" s="156"/>
      <c r="VLV21" s="156"/>
      <c r="VLW21" s="156"/>
      <c r="VLX21" s="156"/>
      <c r="VLY21" s="156"/>
      <c r="VLZ21" s="156"/>
      <c r="VMA21" s="156"/>
      <c r="VMB21" s="156"/>
      <c r="VMC21" s="156"/>
      <c r="VMD21" s="156"/>
      <c r="VME21" s="156"/>
      <c r="VMF21" s="156"/>
      <c r="VMG21" s="156"/>
      <c r="VMH21" s="156"/>
      <c r="VMI21" s="156"/>
      <c r="VMJ21" s="156"/>
      <c r="VMK21" s="156"/>
      <c r="VML21" s="156"/>
      <c r="VMM21" s="156"/>
      <c r="VMN21" s="156"/>
      <c r="VMO21" s="156"/>
      <c r="VMP21" s="156"/>
      <c r="VMQ21" s="156"/>
      <c r="VMR21" s="156"/>
      <c r="VMS21" s="156"/>
      <c r="VMT21" s="156"/>
      <c r="VMU21" s="156"/>
      <c r="VMV21" s="156"/>
      <c r="VMW21" s="156"/>
      <c r="VMX21" s="156"/>
      <c r="VMY21" s="156"/>
      <c r="VMZ21" s="156"/>
      <c r="VNA21" s="156"/>
      <c r="VNB21" s="156"/>
      <c r="VNC21" s="156"/>
      <c r="VND21" s="156"/>
      <c r="VNE21" s="156"/>
      <c r="VNF21" s="156"/>
      <c r="VNG21" s="156"/>
      <c r="VNH21" s="156"/>
      <c r="VNI21" s="156"/>
      <c r="VNJ21" s="156"/>
      <c r="VNK21" s="156"/>
      <c r="VNL21" s="156"/>
      <c r="VNM21" s="156"/>
      <c r="VNN21" s="156"/>
      <c r="VNO21" s="156"/>
      <c r="VNP21" s="156"/>
      <c r="VNQ21" s="156"/>
      <c r="VNR21" s="156"/>
      <c r="VNS21" s="156"/>
      <c r="VNT21" s="156"/>
      <c r="VNU21" s="156"/>
      <c r="VNV21" s="156"/>
      <c r="VNW21" s="156"/>
      <c r="VNX21" s="156"/>
      <c r="VNY21" s="156"/>
      <c r="VNZ21" s="156"/>
      <c r="VOA21" s="156"/>
      <c r="VOB21" s="156"/>
      <c r="VOC21" s="156"/>
      <c r="VOD21" s="156"/>
      <c r="VOE21" s="156"/>
      <c r="VOF21" s="156"/>
      <c r="VOG21" s="156"/>
      <c r="VOH21" s="156"/>
      <c r="VOI21" s="156"/>
      <c r="VOJ21" s="156"/>
      <c r="VOK21" s="156"/>
      <c r="VOL21" s="156"/>
      <c r="VOM21" s="156"/>
      <c r="VON21" s="156"/>
      <c r="VOO21" s="156"/>
      <c r="VOP21" s="156"/>
      <c r="VOQ21" s="156"/>
      <c r="VOR21" s="156"/>
      <c r="VOS21" s="156"/>
      <c r="VOT21" s="156"/>
      <c r="VOU21" s="156"/>
      <c r="VOV21" s="156"/>
      <c r="VOW21" s="156"/>
      <c r="VOX21" s="156"/>
      <c r="VOY21" s="156"/>
      <c r="VOZ21" s="156"/>
      <c r="VPA21" s="156"/>
      <c r="VPB21" s="156"/>
      <c r="VPC21" s="156"/>
      <c r="VPD21" s="156"/>
      <c r="VPE21" s="156"/>
      <c r="VPF21" s="156"/>
      <c r="VPG21" s="156"/>
      <c r="VPH21" s="156"/>
      <c r="VPI21" s="156"/>
      <c r="VPJ21" s="156"/>
      <c r="VPK21" s="156"/>
      <c r="VPL21" s="156"/>
      <c r="VPM21" s="156"/>
      <c r="VPN21" s="156"/>
      <c r="VPO21" s="156"/>
      <c r="VPP21" s="156"/>
      <c r="VPQ21" s="156"/>
      <c r="VPR21" s="156"/>
      <c r="VPS21" s="156"/>
      <c r="VPT21" s="156"/>
      <c r="VPU21" s="156"/>
      <c r="VPV21" s="156"/>
      <c r="VPW21" s="156"/>
      <c r="VPX21" s="156"/>
      <c r="VPY21" s="156"/>
      <c r="VPZ21" s="156"/>
      <c r="VQA21" s="156"/>
      <c r="VQB21" s="156"/>
      <c r="VQC21" s="156"/>
      <c r="VQD21" s="156"/>
      <c r="VQE21" s="156"/>
      <c r="VQF21" s="156"/>
      <c r="VQG21" s="156"/>
      <c r="VQH21" s="156"/>
      <c r="VQI21" s="156"/>
      <c r="VQJ21" s="156"/>
      <c r="VQK21" s="156"/>
      <c r="VQL21" s="156"/>
      <c r="VQM21" s="156"/>
      <c r="VQN21" s="156"/>
      <c r="VQO21" s="156"/>
      <c r="VQP21" s="156"/>
      <c r="VQQ21" s="156"/>
      <c r="VQR21" s="156"/>
      <c r="VQS21" s="156"/>
      <c r="VQT21" s="156"/>
      <c r="VQU21" s="156"/>
      <c r="VQV21" s="156"/>
      <c r="VQW21" s="156"/>
      <c r="VQX21" s="156"/>
      <c r="VQY21" s="156"/>
      <c r="VQZ21" s="156"/>
      <c r="VRA21" s="156"/>
      <c r="VRB21" s="156"/>
      <c r="VRC21" s="156"/>
      <c r="VRD21" s="156"/>
      <c r="VRE21" s="156"/>
      <c r="VRF21" s="156"/>
      <c r="VRG21" s="156"/>
      <c r="VRH21" s="156"/>
      <c r="VRI21" s="156"/>
      <c r="VRJ21" s="156"/>
      <c r="VRK21" s="156"/>
      <c r="VRL21" s="156"/>
      <c r="VRM21" s="156"/>
      <c r="VRN21" s="156"/>
      <c r="VRO21" s="156"/>
      <c r="VRP21" s="156"/>
      <c r="VRQ21" s="156"/>
      <c r="VRR21" s="156"/>
      <c r="VRS21" s="156"/>
      <c r="VRT21" s="156"/>
      <c r="VRU21" s="156"/>
      <c r="VRV21" s="156"/>
      <c r="VRW21" s="156"/>
      <c r="VRX21" s="156"/>
      <c r="VRY21" s="156"/>
      <c r="VRZ21" s="156"/>
      <c r="VSA21" s="156"/>
      <c r="VSB21" s="156"/>
      <c r="VSC21" s="156"/>
      <c r="VSD21" s="156"/>
      <c r="VSE21" s="156"/>
      <c r="VSF21" s="156"/>
      <c r="VSG21" s="156"/>
      <c r="VSH21" s="156"/>
      <c r="VSI21" s="156"/>
      <c r="VSJ21" s="156"/>
      <c r="VSK21" s="156"/>
      <c r="VSL21" s="156"/>
      <c r="VSM21" s="156"/>
      <c r="VSN21" s="156"/>
      <c r="VSO21" s="156"/>
      <c r="VSP21" s="156"/>
      <c r="VSQ21" s="156"/>
      <c r="VSR21" s="156"/>
      <c r="VSS21" s="156"/>
      <c r="VST21" s="156"/>
      <c r="VSU21" s="156"/>
      <c r="VSV21" s="156"/>
      <c r="VSW21" s="156"/>
      <c r="VSX21" s="156"/>
      <c r="VSY21" s="156"/>
      <c r="VSZ21" s="156"/>
      <c r="VTA21" s="156"/>
      <c r="VTB21" s="156"/>
      <c r="VTC21" s="156"/>
      <c r="VTD21" s="156"/>
      <c r="VTE21" s="156"/>
      <c r="VTF21" s="156"/>
      <c r="VTG21" s="156"/>
      <c r="VTH21" s="156"/>
      <c r="VTI21" s="156"/>
      <c r="VTJ21" s="156"/>
      <c r="VTK21" s="156"/>
      <c r="VTL21" s="156"/>
      <c r="VTM21" s="156"/>
      <c r="VTN21" s="156"/>
      <c r="VTO21" s="156"/>
      <c r="VTP21" s="156"/>
      <c r="VTQ21" s="156"/>
      <c r="VTR21" s="156"/>
      <c r="VTS21" s="156"/>
      <c r="VTT21" s="156"/>
      <c r="VTU21" s="156"/>
      <c r="VTV21" s="156"/>
      <c r="VTW21" s="156"/>
      <c r="VTX21" s="156"/>
      <c r="VTY21" s="156"/>
      <c r="VTZ21" s="156"/>
      <c r="VUA21" s="156"/>
      <c r="VUB21" s="156"/>
      <c r="VUC21" s="156"/>
      <c r="VUD21" s="156"/>
      <c r="VUE21" s="156"/>
      <c r="VUF21" s="156"/>
      <c r="VUG21" s="156"/>
      <c r="VUH21" s="156"/>
      <c r="VUI21" s="156"/>
      <c r="VUJ21" s="156"/>
      <c r="VUK21" s="156"/>
      <c r="VUL21" s="156"/>
      <c r="VUM21" s="156"/>
      <c r="VUN21" s="156"/>
      <c r="VUO21" s="156"/>
      <c r="VUP21" s="156"/>
      <c r="VUQ21" s="156"/>
      <c r="VUR21" s="156"/>
      <c r="VUS21" s="156"/>
      <c r="VUT21" s="156"/>
      <c r="VUU21" s="156"/>
      <c r="VUV21" s="156"/>
      <c r="VUW21" s="156"/>
      <c r="VUX21" s="156"/>
      <c r="VUY21" s="156"/>
      <c r="VUZ21" s="156"/>
      <c r="VVA21" s="156"/>
      <c r="VVB21" s="156"/>
      <c r="VVC21" s="156"/>
      <c r="VVD21" s="156"/>
      <c r="VVE21" s="156"/>
      <c r="VVF21" s="156"/>
      <c r="VVG21" s="156"/>
      <c r="VVH21" s="156"/>
      <c r="VVI21" s="156"/>
      <c r="VVJ21" s="156"/>
      <c r="VVK21" s="156"/>
      <c r="VVL21" s="156"/>
      <c r="VVM21" s="156"/>
      <c r="VVN21" s="156"/>
      <c r="VVO21" s="156"/>
      <c r="VVP21" s="156"/>
      <c r="VVQ21" s="156"/>
      <c r="VVR21" s="156"/>
      <c r="VVS21" s="156"/>
      <c r="VVT21" s="156"/>
      <c r="VVU21" s="156"/>
      <c r="VVV21" s="156"/>
      <c r="VVW21" s="156"/>
      <c r="VVX21" s="156"/>
      <c r="VVY21" s="156"/>
      <c r="VVZ21" s="156"/>
      <c r="VWA21" s="156"/>
      <c r="VWB21" s="156"/>
      <c r="VWC21" s="156"/>
      <c r="VWD21" s="156"/>
      <c r="VWE21" s="156"/>
      <c r="VWF21" s="156"/>
      <c r="VWG21" s="156"/>
      <c r="VWH21" s="156"/>
      <c r="VWI21" s="156"/>
      <c r="VWJ21" s="156"/>
      <c r="VWK21" s="156"/>
      <c r="VWL21" s="156"/>
      <c r="VWM21" s="156"/>
      <c r="VWN21" s="156"/>
      <c r="VWO21" s="156"/>
      <c r="VWP21" s="156"/>
      <c r="VWQ21" s="156"/>
      <c r="VWR21" s="156"/>
      <c r="VWS21" s="156"/>
      <c r="VWT21" s="156"/>
      <c r="VWU21" s="156"/>
      <c r="VWV21" s="156"/>
      <c r="VWW21" s="156"/>
      <c r="VWX21" s="156"/>
      <c r="VWY21" s="156"/>
      <c r="VWZ21" s="156"/>
      <c r="VXA21" s="156"/>
      <c r="VXB21" s="156"/>
      <c r="VXC21" s="156"/>
      <c r="VXD21" s="156"/>
      <c r="VXE21" s="156"/>
      <c r="VXF21" s="156"/>
      <c r="VXG21" s="156"/>
      <c r="VXH21" s="156"/>
      <c r="VXI21" s="156"/>
      <c r="VXJ21" s="156"/>
      <c r="VXK21" s="156"/>
      <c r="VXL21" s="156"/>
      <c r="VXM21" s="156"/>
      <c r="VXN21" s="156"/>
      <c r="VXO21" s="156"/>
      <c r="VXP21" s="156"/>
      <c r="VXQ21" s="156"/>
      <c r="VXR21" s="156"/>
      <c r="VXS21" s="156"/>
      <c r="VXT21" s="156"/>
      <c r="VXU21" s="156"/>
      <c r="VXV21" s="156"/>
      <c r="VXW21" s="156"/>
      <c r="VXX21" s="156"/>
      <c r="VXY21" s="156"/>
      <c r="VXZ21" s="156"/>
      <c r="VYA21" s="156"/>
      <c r="VYB21" s="156"/>
      <c r="VYC21" s="156"/>
      <c r="VYD21" s="156"/>
      <c r="VYE21" s="156"/>
      <c r="VYF21" s="156"/>
      <c r="VYG21" s="156"/>
      <c r="VYH21" s="156"/>
      <c r="VYI21" s="156"/>
      <c r="VYJ21" s="156"/>
      <c r="VYK21" s="156"/>
      <c r="VYL21" s="156"/>
      <c r="VYM21" s="156"/>
      <c r="VYN21" s="156"/>
      <c r="VYO21" s="156"/>
      <c r="VYP21" s="156"/>
      <c r="VYQ21" s="156"/>
      <c r="VYR21" s="156"/>
      <c r="VYS21" s="156"/>
      <c r="VYT21" s="156"/>
      <c r="VYU21" s="156"/>
      <c r="VYV21" s="156"/>
      <c r="VYW21" s="156"/>
      <c r="VYX21" s="156"/>
      <c r="VYY21" s="156"/>
      <c r="VYZ21" s="156"/>
      <c r="VZA21" s="156"/>
      <c r="VZB21" s="156"/>
      <c r="VZC21" s="156"/>
      <c r="VZD21" s="156"/>
      <c r="VZE21" s="156"/>
      <c r="VZF21" s="156"/>
      <c r="VZG21" s="156"/>
      <c r="VZH21" s="156"/>
      <c r="VZI21" s="156"/>
      <c r="VZJ21" s="156"/>
      <c r="VZK21" s="156"/>
      <c r="VZL21" s="156"/>
      <c r="VZM21" s="156"/>
      <c r="VZN21" s="156"/>
      <c r="VZO21" s="156"/>
      <c r="VZP21" s="156"/>
      <c r="VZQ21" s="156"/>
      <c r="VZR21" s="156"/>
      <c r="VZS21" s="156"/>
      <c r="VZT21" s="156"/>
      <c r="VZU21" s="156"/>
      <c r="VZV21" s="156"/>
      <c r="VZW21" s="156"/>
      <c r="VZX21" s="156"/>
      <c r="VZY21" s="156"/>
      <c r="VZZ21" s="156"/>
      <c r="WAA21" s="156"/>
      <c r="WAB21" s="156"/>
      <c r="WAC21" s="156"/>
      <c r="WAD21" s="156"/>
      <c r="WAE21" s="156"/>
      <c r="WAF21" s="156"/>
      <c r="WAG21" s="156"/>
      <c r="WAH21" s="156"/>
      <c r="WAI21" s="156"/>
      <c r="WAJ21" s="156"/>
      <c r="WAK21" s="156"/>
      <c r="WAL21" s="156"/>
      <c r="WAM21" s="156"/>
      <c r="WAN21" s="156"/>
      <c r="WAO21" s="156"/>
      <c r="WAP21" s="156"/>
      <c r="WAQ21" s="156"/>
      <c r="WAR21" s="156"/>
      <c r="WAS21" s="156"/>
      <c r="WAT21" s="156"/>
      <c r="WAU21" s="156"/>
      <c r="WAV21" s="156"/>
      <c r="WAW21" s="156"/>
      <c r="WAX21" s="156"/>
      <c r="WAY21" s="156"/>
      <c r="WAZ21" s="156"/>
      <c r="WBA21" s="156"/>
      <c r="WBB21" s="156"/>
      <c r="WBC21" s="156"/>
      <c r="WBD21" s="156"/>
      <c r="WBE21" s="156"/>
      <c r="WBF21" s="156"/>
      <c r="WBG21" s="156"/>
      <c r="WBH21" s="156"/>
      <c r="WBI21" s="156"/>
      <c r="WBJ21" s="156"/>
      <c r="WBK21" s="156"/>
      <c r="WBL21" s="156"/>
      <c r="WBM21" s="156"/>
      <c r="WBN21" s="156"/>
      <c r="WBO21" s="156"/>
      <c r="WBP21" s="156"/>
      <c r="WBQ21" s="156"/>
      <c r="WBR21" s="156"/>
      <c r="WBS21" s="156"/>
      <c r="WBT21" s="156"/>
      <c r="WBU21" s="156"/>
      <c r="WBV21" s="156"/>
      <c r="WBW21" s="156"/>
      <c r="WBX21" s="156"/>
      <c r="WBY21" s="156"/>
      <c r="WBZ21" s="156"/>
      <c r="WCA21" s="156"/>
      <c r="WCB21" s="156"/>
      <c r="WCC21" s="156"/>
      <c r="WCD21" s="156"/>
      <c r="WCE21" s="156"/>
      <c r="WCF21" s="156"/>
      <c r="WCG21" s="156"/>
      <c r="WCH21" s="156"/>
      <c r="WCI21" s="156"/>
      <c r="WCJ21" s="156"/>
      <c r="WCK21" s="156"/>
      <c r="WCL21" s="156"/>
      <c r="WCM21" s="156"/>
      <c r="WCN21" s="156"/>
      <c r="WCO21" s="156"/>
      <c r="WCP21" s="156"/>
      <c r="WCQ21" s="156"/>
      <c r="WCR21" s="156"/>
      <c r="WCS21" s="156"/>
      <c r="WCT21" s="156"/>
      <c r="WCU21" s="156"/>
      <c r="WCV21" s="156"/>
      <c r="WCW21" s="156"/>
      <c r="WCX21" s="156"/>
      <c r="WCY21" s="156"/>
      <c r="WCZ21" s="156"/>
      <c r="WDA21" s="156"/>
      <c r="WDB21" s="156"/>
      <c r="WDC21" s="156"/>
      <c r="WDD21" s="156"/>
      <c r="WDE21" s="156"/>
      <c r="WDF21" s="156"/>
      <c r="WDG21" s="156"/>
      <c r="WDH21" s="156"/>
      <c r="WDI21" s="156"/>
      <c r="WDJ21" s="156"/>
      <c r="WDK21" s="156"/>
      <c r="WDL21" s="156"/>
      <c r="WDM21" s="156"/>
      <c r="WDN21" s="156"/>
      <c r="WDO21" s="156"/>
      <c r="WDP21" s="156"/>
      <c r="WDQ21" s="156"/>
      <c r="WDR21" s="156"/>
      <c r="WDS21" s="156"/>
      <c r="WDT21" s="156"/>
      <c r="WDU21" s="156"/>
      <c r="WDV21" s="156"/>
      <c r="WDW21" s="156"/>
      <c r="WDX21" s="156"/>
      <c r="WDY21" s="156"/>
      <c r="WDZ21" s="156"/>
      <c r="WEA21" s="156"/>
      <c r="WEB21" s="156"/>
      <c r="WEC21" s="156"/>
      <c r="WED21" s="156"/>
      <c r="WEE21" s="156"/>
      <c r="WEF21" s="156"/>
      <c r="WEG21" s="156"/>
      <c r="WEH21" s="156"/>
      <c r="WEI21" s="156"/>
      <c r="WEJ21" s="156"/>
      <c r="WEK21" s="156"/>
      <c r="WEL21" s="156"/>
      <c r="WEM21" s="156"/>
      <c r="WEN21" s="156"/>
      <c r="WEO21" s="156"/>
      <c r="WEP21" s="156"/>
      <c r="WEQ21" s="156"/>
      <c r="WER21" s="156"/>
      <c r="WES21" s="156"/>
      <c r="WET21" s="156"/>
      <c r="WEU21" s="156"/>
      <c r="WEV21" s="156"/>
      <c r="WEW21" s="156"/>
      <c r="WEX21" s="156"/>
      <c r="WEY21" s="156"/>
      <c r="WEZ21" s="156"/>
      <c r="WFA21" s="156"/>
      <c r="WFB21" s="156"/>
      <c r="WFC21" s="156"/>
      <c r="WFD21" s="156"/>
      <c r="WFE21" s="156"/>
      <c r="WFF21" s="156"/>
      <c r="WFG21" s="156"/>
      <c r="WFH21" s="156"/>
      <c r="WFI21" s="156"/>
      <c r="WFJ21" s="156"/>
      <c r="WFK21" s="156"/>
      <c r="WFL21" s="156"/>
      <c r="WFM21" s="156"/>
      <c r="WFN21" s="156"/>
      <c r="WFO21" s="156"/>
      <c r="WFP21" s="156"/>
      <c r="WFQ21" s="156"/>
      <c r="WFR21" s="156"/>
      <c r="WFS21" s="156"/>
      <c r="WFT21" s="156"/>
      <c r="WFU21" s="156"/>
      <c r="WFV21" s="156"/>
      <c r="WFW21" s="156"/>
      <c r="WFX21" s="156"/>
      <c r="WFY21" s="156"/>
      <c r="WFZ21" s="156"/>
      <c r="WGA21" s="156"/>
      <c r="WGB21" s="156"/>
      <c r="WGC21" s="156"/>
      <c r="WGD21" s="156"/>
      <c r="WGE21" s="156"/>
      <c r="WGF21" s="156"/>
      <c r="WGG21" s="156"/>
      <c r="WGH21" s="156"/>
      <c r="WGI21" s="156"/>
      <c r="WGJ21" s="156"/>
      <c r="WGK21" s="156"/>
      <c r="WGL21" s="156"/>
      <c r="WGM21" s="156"/>
      <c r="WGN21" s="156"/>
      <c r="WGO21" s="156"/>
      <c r="WGP21" s="156"/>
      <c r="WGQ21" s="156"/>
      <c r="WGR21" s="156"/>
      <c r="WGS21" s="156"/>
      <c r="WGT21" s="156"/>
      <c r="WGU21" s="156"/>
      <c r="WGV21" s="156"/>
      <c r="WGW21" s="156"/>
      <c r="WGX21" s="156"/>
      <c r="WGY21" s="156"/>
      <c r="WGZ21" s="156"/>
      <c r="WHA21" s="156"/>
      <c r="WHB21" s="156"/>
      <c r="WHC21" s="156"/>
      <c r="WHD21" s="156"/>
      <c r="WHE21" s="156"/>
      <c r="WHF21" s="156"/>
      <c r="WHG21" s="156"/>
      <c r="WHH21" s="156"/>
      <c r="WHI21" s="156"/>
      <c r="WHJ21" s="156"/>
      <c r="WHK21" s="156"/>
      <c r="WHL21" s="156"/>
      <c r="WHM21" s="156"/>
      <c r="WHN21" s="156"/>
      <c r="WHO21" s="156"/>
      <c r="WHP21" s="156"/>
      <c r="WHQ21" s="156"/>
      <c r="WHR21" s="156"/>
      <c r="WHS21" s="156"/>
      <c r="WHT21" s="156"/>
      <c r="WHU21" s="156"/>
      <c r="WHV21" s="156"/>
      <c r="WHW21" s="156"/>
      <c r="WHX21" s="156"/>
      <c r="WHY21" s="156"/>
      <c r="WHZ21" s="156"/>
      <c r="WIA21" s="156"/>
      <c r="WIB21" s="156"/>
      <c r="WIC21" s="156"/>
      <c r="WID21" s="156"/>
      <c r="WIE21" s="156"/>
      <c r="WIF21" s="156"/>
      <c r="WIG21" s="156"/>
      <c r="WIH21" s="156"/>
      <c r="WII21" s="156"/>
      <c r="WIJ21" s="156"/>
      <c r="WIK21" s="156"/>
      <c r="WIL21" s="156"/>
      <c r="WIM21" s="156"/>
      <c r="WIN21" s="156"/>
      <c r="WIO21" s="156"/>
      <c r="WIP21" s="156"/>
      <c r="WIQ21" s="156"/>
      <c r="WIR21" s="156"/>
      <c r="WIS21" s="156"/>
      <c r="WIT21" s="156"/>
      <c r="WIU21" s="156"/>
      <c r="WIV21" s="156"/>
      <c r="WIW21" s="156"/>
      <c r="WIX21" s="156"/>
      <c r="WIY21" s="156"/>
      <c r="WIZ21" s="156"/>
      <c r="WJA21" s="156"/>
      <c r="WJB21" s="156"/>
      <c r="WJC21" s="156"/>
      <c r="WJD21" s="156"/>
      <c r="WJE21" s="156"/>
      <c r="WJF21" s="156"/>
      <c r="WJG21" s="156"/>
      <c r="WJH21" s="156"/>
      <c r="WJI21" s="156"/>
      <c r="WJJ21" s="156"/>
      <c r="WJK21" s="156"/>
      <c r="WJL21" s="156"/>
      <c r="WJM21" s="156"/>
      <c r="WJN21" s="156"/>
      <c r="WJO21" s="156"/>
      <c r="WJP21" s="156"/>
      <c r="WJQ21" s="156"/>
      <c r="WJR21" s="156"/>
      <c r="WJS21" s="156"/>
      <c r="WJT21" s="156"/>
      <c r="WJU21" s="156"/>
      <c r="WJV21" s="156"/>
      <c r="WJW21" s="156"/>
      <c r="WJX21" s="156"/>
      <c r="WJY21" s="156"/>
      <c r="WJZ21" s="156"/>
      <c r="WKA21" s="156"/>
      <c r="WKB21" s="156"/>
      <c r="WKC21" s="156"/>
      <c r="WKD21" s="156"/>
      <c r="WKE21" s="156"/>
      <c r="WKF21" s="156"/>
      <c r="WKG21" s="156"/>
      <c r="WKH21" s="156"/>
      <c r="WKI21" s="156"/>
      <c r="WKJ21" s="156"/>
      <c r="WKK21" s="156"/>
      <c r="WKL21" s="156"/>
      <c r="WKM21" s="156"/>
      <c r="WKN21" s="156"/>
      <c r="WKO21" s="156"/>
      <c r="WKP21" s="156"/>
      <c r="WKQ21" s="156"/>
      <c r="WKR21" s="156"/>
      <c r="WKS21" s="156"/>
      <c r="WKT21" s="156"/>
      <c r="WKU21" s="156"/>
      <c r="WKV21" s="156"/>
      <c r="WKW21" s="156"/>
      <c r="WKX21" s="156"/>
      <c r="WKY21" s="156"/>
      <c r="WKZ21" s="156"/>
      <c r="WLA21" s="156"/>
      <c r="WLB21" s="156"/>
      <c r="WLC21" s="156"/>
      <c r="WLD21" s="156"/>
      <c r="WLE21" s="156"/>
      <c r="WLF21" s="156"/>
      <c r="WLG21" s="156"/>
      <c r="WLH21" s="156"/>
      <c r="WLI21" s="156"/>
      <c r="WLJ21" s="156"/>
      <c r="WLK21" s="156"/>
      <c r="WLL21" s="156"/>
      <c r="WLM21" s="156"/>
      <c r="WLN21" s="156"/>
      <c r="WLO21" s="156"/>
      <c r="WLP21" s="156"/>
      <c r="WLQ21" s="156"/>
      <c r="WLR21" s="156"/>
      <c r="WLS21" s="156"/>
      <c r="WLT21" s="156"/>
      <c r="WLU21" s="156"/>
      <c r="WLV21" s="156"/>
      <c r="WLW21" s="156"/>
      <c r="WLX21" s="156"/>
      <c r="WLY21" s="156"/>
      <c r="WLZ21" s="156"/>
      <c r="WMA21" s="156"/>
      <c r="WMB21" s="156"/>
      <c r="WMC21" s="156"/>
      <c r="WMD21" s="156"/>
      <c r="WME21" s="156"/>
      <c r="WMF21" s="156"/>
      <c r="WMG21" s="156"/>
      <c r="WMH21" s="156"/>
      <c r="WMI21" s="156"/>
      <c r="WMJ21" s="156"/>
      <c r="WMK21" s="156"/>
      <c r="WML21" s="156"/>
      <c r="WMM21" s="156"/>
      <c r="WMN21" s="156"/>
      <c r="WMO21" s="156"/>
      <c r="WMP21" s="156"/>
      <c r="WMQ21" s="156"/>
      <c r="WMR21" s="156"/>
      <c r="WMS21" s="156"/>
      <c r="WMT21" s="156"/>
      <c r="WMU21" s="156"/>
      <c r="WMV21" s="156"/>
      <c r="WMW21" s="156"/>
      <c r="WMX21" s="156"/>
      <c r="WMY21" s="156"/>
      <c r="WMZ21" s="156"/>
      <c r="WNA21" s="156"/>
      <c r="WNB21" s="156"/>
      <c r="WNC21" s="156"/>
      <c r="WND21" s="156"/>
      <c r="WNE21" s="156"/>
      <c r="WNF21" s="156"/>
      <c r="WNG21" s="156"/>
      <c r="WNH21" s="156"/>
      <c r="WNI21" s="156"/>
      <c r="WNJ21" s="156"/>
      <c r="WNK21" s="156"/>
      <c r="WNL21" s="156"/>
      <c r="WNM21" s="156"/>
      <c r="WNN21" s="156"/>
      <c r="WNO21" s="156"/>
      <c r="WNP21" s="156"/>
      <c r="WNQ21" s="156"/>
      <c r="WNR21" s="156"/>
      <c r="WNS21" s="156"/>
      <c r="WNT21" s="156"/>
      <c r="WNU21" s="156"/>
      <c r="WNV21" s="156"/>
      <c r="WNW21" s="156"/>
      <c r="WNX21" s="156"/>
      <c r="WNY21" s="156"/>
      <c r="WNZ21" s="156"/>
      <c r="WOA21" s="156"/>
      <c r="WOB21" s="156"/>
      <c r="WOC21" s="156"/>
      <c r="WOD21" s="156"/>
      <c r="WOE21" s="156"/>
      <c r="WOF21" s="156"/>
      <c r="WOG21" s="156"/>
      <c r="WOH21" s="156"/>
      <c r="WOI21" s="156"/>
      <c r="WOJ21" s="156"/>
      <c r="WOK21" s="156"/>
      <c r="WOL21" s="156"/>
      <c r="WOM21" s="156"/>
      <c r="WON21" s="156"/>
      <c r="WOO21" s="156"/>
      <c r="WOP21" s="156"/>
      <c r="WOQ21" s="156"/>
      <c r="WOR21" s="156"/>
      <c r="WOS21" s="156"/>
      <c r="WOT21" s="156"/>
      <c r="WOU21" s="156"/>
      <c r="WOV21" s="156"/>
      <c r="WOW21" s="156"/>
      <c r="WOX21" s="156"/>
      <c r="WOY21" s="156"/>
      <c r="WOZ21" s="156"/>
      <c r="WPA21" s="156"/>
      <c r="WPB21" s="156"/>
      <c r="WPC21" s="156"/>
      <c r="WPD21" s="156"/>
      <c r="WPE21" s="156"/>
      <c r="WPF21" s="156"/>
      <c r="WPG21" s="156"/>
      <c r="WPH21" s="156"/>
      <c r="WPI21" s="156"/>
      <c r="WPJ21" s="156"/>
      <c r="WPK21" s="156"/>
      <c r="WPL21" s="156"/>
      <c r="WPM21" s="156"/>
      <c r="WPN21" s="156"/>
      <c r="WPO21" s="156"/>
      <c r="WPP21" s="156"/>
      <c r="WPQ21" s="156"/>
      <c r="WPR21" s="156"/>
      <c r="WPS21" s="156"/>
      <c r="WPT21" s="156"/>
      <c r="WPU21" s="156"/>
      <c r="WPV21" s="156"/>
      <c r="WPW21" s="156"/>
      <c r="WPX21" s="156"/>
      <c r="WPY21" s="156"/>
      <c r="WPZ21" s="156"/>
      <c r="WQA21" s="156"/>
      <c r="WQB21" s="156"/>
      <c r="WQC21" s="156"/>
      <c r="WQD21" s="156"/>
      <c r="WQE21" s="156"/>
      <c r="WQF21" s="156"/>
      <c r="WQG21" s="156"/>
      <c r="WQH21" s="156"/>
      <c r="WQI21" s="156"/>
      <c r="WQJ21" s="156"/>
      <c r="WQK21" s="156"/>
      <c r="WQL21" s="156"/>
      <c r="WQM21" s="156"/>
      <c r="WQN21" s="156"/>
      <c r="WQO21" s="156"/>
      <c r="WQP21" s="156"/>
      <c r="WQQ21" s="156"/>
      <c r="WQR21" s="156"/>
      <c r="WQS21" s="156"/>
      <c r="WQT21" s="156"/>
      <c r="WQU21" s="156"/>
      <c r="WQV21" s="156"/>
      <c r="WQW21" s="156"/>
      <c r="WQX21" s="156"/>
      <c r="WQY21" s="156"/>
      <c r="WQZ21" s="156"/>
      <c r="WRA21" s="156"/>
      <c r="WRB21" s="156"/>
      <c r="WRC21" s="156"/>
      <c r="WRD21" s="156"/>
      <c r="WRE21" s="156"/>
      <c r="WRF21" s="156"/>
      <c r="WRG21" s="156"/>
      <c r="WRH21" s="156"/>
      <c r="WRI21" s="156"/>
      <c r="WRJ21" s="156"/>
      <c r="WRK21" s="156"/>
      <c r="WRL21" s="156"/>
      <c r="WRM21" s="156"/>
      <c r="WRN21" s="156"/>
      <c r="WRO21" s="156"/>
      <c r="WRP21" s="156"/>
      <c r="WRQ21" s="156"/>
      <c r="WRR21" s="156"/>
      <c r="WRS21" s="156"/>
      <c r="WRT21" s="156"/>
      <c r="WRU21" s="156"/>
      <c r="WRV21" s="156"/>
      <c r="WRW21" s="156"/>
      <c r="WRX21" s="156"/>
      <c r="WRY21" s="156"/>
      <c r="WRZ21" s="156"/>
      <c r="WSA21" s="156"/>
      <c r="WSB21" s="156"/>
      <c r="WSC21" s="156"/>
      <c r="WSD21" s="156"/>
      <c r="WSE21" s="156"/>
      <c r="WSF21" s="156"/>
      <c r="WSG21" s="156"/>
      <c r="WSH21" s="156"/>
      <c r="WSI21" s="156"/>
      <c r="WSJ21" s="156"/>
      <c r="WSK21" s="156"/>
      <c r="WSL21" s="156"/>
      <c r="WSM21" s="156"/>
      <c r="WSN21" s="156"/>
      <c r="WSO21" s="156"/>
      <c r="WSP21" s="156"/>
      <c r="WSQ21" s="156"/>
      <c r="WSR21" s="156"/>
      <c r="WSS21" s="156"/>
      <c r="WST21" s="156"/>
      <c r="WSU21" s="156"/>
      <c r="WSV21" s="156"/>
      <c r="WSW21" s="156"/>
      <c r="WSX21" s="156"/>
      <c r="WSY21" s="156"/>
      <c r="WSZ21" s="156"/>
      <c r="WTA21" s="156"/>
      <c r="WTB21" s="156"/>
      <c r="WTC21" s="156"/>
      <c r="WTD21" s="156"/>
      <c r="WTE21" s="156"/>
      <c r="WTF21" s="156"/>
      <c r="WTG21" s="156"/>
      <c r="WTH21" s="156"/>
      <c r="WTI21" s="156"/>
      <c r="WTJ21" s="156"/>
      <c r="WTK21" s="156"/>
      <c r="WTL21" s="156"/>
      <c r="WTM21" s="156"/>
      <c r="WTN21" s="156"/>
      <c r="WTO21" s="156"/>
      <c r="WTP21" s="156"/>
      <c r="WTQ21" s="156"/>
      <c r="WTR21" s="156"/>
      <c r="WTS21" s="156"/>
      <c r="WTT21" s="156"/>
      <c r="WTU21" s="156"/>
      <c r="WTV21" s="156"/>
      <c r="WTW21" s="156"/>
      <c r="WTX21" s="156"/>
      <c r="WTY21" s="156"/>
      <c r="WTZ21" s="156"/>
      <c r="WUA21" s="156"/>
      <c r="WUB21" s="156"/>
      <c r="WUC21" s="156"/>
      <c r="WUD21" s="156"/>
      <c r="WUE21" s="156"/>
      <c r="WUF21" s="156"/>
      <c r="WUG21" s="156"/>
      <c r="WUH21" s="156"/>
      <c r="WUI21" s="156"/>
      <c r="WUJ21" s="156"/>
      <c r="WUK21" s="156"/>
      <c r="WUL21" s="156"/>
      <c r="WUM21" s="156"/>
      <c r="WUN21" s="156"/>
      <c r="WUO21" s="156"/>
      <c r="WUP21" s="156"/>
      <c r="WUQ21" s="156"/>
      <c r="WUR21" s="156"/>
      <c r="WUS21" s="156"/>
      <c r="WUT21" s="156"/>
      <c r="WUU21" s="156"/>
      <c r="WUV21" s="156"/>
      <c r="WUW21" s="156"/>
      <c r="WUX21" s="156"/>
      <c r="WUY21" s="156"/>
      <c r="WUZ21" s="156"/>
      <c r="WVA21" s="156"/>
      <c r="WVB21" s="156"/>
      <c r="WVC21" s="156"/>
      <c r="WVD21" s="156"/>
      <c r="WVE21" s="156"/>
      <c r="WVF21" s="156"/>
      <c r="WVG21" s="156"/>
      <c r="WVH21" s="156"/>
      <c r="WVI21" s="156"/>
      <c r="WVJ21" s="156"/>
      <c r="WVK21" s="156"/>
      <c r="WVL21" s="156"/>
      <c r="WVM21" s="156"/>
      <c r="WVN21" s="156"/>
      <c r="WVO21" s="156"/>
      <c r="WVP21" s="156"/>
      <c r="WVQ21" s="156"/>
      <c r="WVR21" s="156"/>
      <c r="WVS21" s="156"/>
      <c r="WVT21" s="156"/>
      <c r="WVU21" s="156"/>
      <c r="WVV21" s="156"/>
      <c r="WVW21" s="156"/>
      <c r="WVX21" s="156"/>
      <c r="WVY21" s="156"/>
      <c r="WVZ21" s="156"/>
      <c r="WWA21" s="156"/>
      <c r="WWB21" s="156"/>
      <c r="WWC21" s="156"/>
      <c r="WWD21" s="156"/>
      <c r="WWE21" s="156"/>
      <c r="WWF21" s="156"/>
      <c r="WWG21" s="156"/>
      <c r="WWH21" s="156"/>
      <c r="WWI21" s="156"/>
      <c r="WWJ21" s="156"/>
      <c r="WWK21" s="156"/>
      <c r="WWL21" s="156"/>
      <c r="WWM21" s="156"/>
      <c r="WWN21" s="156"/>
      <c r="WWO21" s="156"/>
      <c r="WWP21" s="156"/>
      <c r="WWQ21" s="156"/>
      <c r="WWR21" s="156"/>
      <c r="WWS21" s="156"/>
      <c r="WWT21" s="156"/>
      <c r="WWU21" s="156"/>
      <c r="WWV21" s="156"/>
      <c r="WWW21" s="156"/>
      <c r="WWX21" s="156"/>
      <c r="WWY21" s="156"/>
      <c r="WWZ21" s="156"/>
      <c r="WXA21" s="156"/>
      <c r="WXB21" s="156"/>
      <c r="WXC21" s="156"/>
      <c r="WXD21" s="156"/>
      <c r="WXE21" s="156"/>
      <c r="WXF21" s="156"/>
      <c r="WXG21" s="156"/>
      <c r="WXH21" s="156"/>
      <c r="WXI21" s="156"/>
      <c r="WXJ21" s="156"/>
      <c r="WXK21" s="156"/>
      <c r="WXL21" s="156"/>
      <c r="WXM21" s="156"/>
      <c r="WXN21" s="156"/>
      <c r="WXO21" s="156"/>
      <c r="WXP21" s="156"/>
      <c r="WXQ21" s="156"/>
      <c r="WXR21" s="156"/>
      <c r="WXS21" s="156"/>
      <c r="WXT21" s="156"/>
      <c r="WXU21" s="156"/>
      <c r="WXV21" s="156"/>
      <c r="WXW21" s="156"/>
      <c r="WXX21" s="156"/>
      <c r="WXY21" s="156"/>
      <c r="WXZ21" s="156"/>
      <c r="WYA21" s="156"/>
      <c r="WYB21" s="156"/>
      <c r="WYC21" s="156"/>
      <c r="WYD21" s="156"/>
      <c r="WYE21" s="156"/>
      <c r="WYF21" s="156"/>
      <c r="WYG21" s="156"/>
      <c r="WYH21" s="156"/>
      <c r="WYI21" s="156"/>
      <c r="WYJ21" s="156"/>
      <c r="WYK21" s="156"/>
      <c r="WYL21" s="156"/>
      <c r="WYM21" s="156"/>
      <c r="WYN21" s="156"/>
      <c r="WYO21" s="156"/>
      <c r="WYP21" s="156"/>
      <c r="WYQ21" s="156"/>
      <c r="WYR21" s="156"/>
      <c r="WYS21" s="156"/>
      <c r="WYT21" s="156"/>
      <c r="WYU21" s="156"/>
      <c r="WYV21" s="156"/>
      <c r="WYW21" s="156"/>
      <c r="WYX21" s="156"/>
      <c r="WYY21" s="156"/>
      <c r="WYZ21" s="156"/>
      <c r="WZA21" s="156"/>
      <c r="WZB21" s="156"/>
      <c r="WZC21" s="156"/>
      <c r="WZD21" s="156"/>
      <c r="WZE21" s="156"/>
      <c r="WZF21" s="156"/>
      <c r="WZG21" s="156"/>
      <c r="WZH21" s="156"/>
      <c r="WZI21" s="156"/>
      <c r="WZJ21" s="156"/>
      <c r="WZK21" s="156"/>
      <c r="WZL21" s="156"/>
      <c r="WZM21" s="156"/>
      <c r="WZN21" s="156"/>
      <c r="WZO21" s="156"/>
      <c r="WZP21" s="156"/>
      <c r="WZQ21" s="156"/>
      <c r="WZR21" s="156"/>
      <c r="WZS21" s="156"/>
      <c r="WZT21" s="156"/>
      <c r="WZU21" s="156"/>
      <c r="WZV21" s="156"/>
      <c r="WZW21" s="156"/>
      <c r="WZX21" s="156"/>
      <c r="WZY21" s="156"/>
      <c r="WZZ21" s="156"/>
      <c r="XAA21" s="156"/>
      <c r="XAB21" s="156"/>
      <c r="XAC21" s="156"/>
      <c r="XAD21" s="156"/>
      <c r="XAE21" s="156"/>
      <c r="XAF21" s="156"/>
      <c r="XAG21" s="156"/>
      <c r="XAH21" s="156"/>
      <c r="XAI21" s="156"/>
      <c r="XAJ21" s="156"/>
      <c r="XAK21" s="156"/>
      <c r="XAL21" s="156"/>
      <c r="XAM21" s="156"/>
      <c r="XAN21" s="156"/>
      <c r="XAO21" s="156"/>
      <c r="XAP21" s="156"/>
      <c r="XAQ21" s="156"/>
      <c r="XAR21" s="156"/>
      <c r="XAS21" s="156"/>
      <c r="XAT21" s="156"/>
      <c r="XAU21" s="156"/>
      <c r="XAV21" s="156"/>
      <c r="XAW21" s="156"/>
      <c r="XAX21" s="156"/>
      <c r="XAY21" s="156"/>
      <c r="XAZ21" s="156"/>
      <c r="XBA21" s="156"/>
      <c r="XBB21" s="156"/>
      <c r="XBC21" s="156"/>
      <c r="XBD21" s="156"/>
      <c r="XBE21" s="156"/>
      <c r="XBF21" s="156"/>
      <c r="XBG21" s="156"/>
      <c r="XBH21" s="156"/>
      <c r="XBI21" s="156"/>
      <c r="XBJ21" s="156"/>
      <c r="XBK21" s="156"/>
      <c r="XBL21" s="156"/>
      <c r="XBM21" s="156"/>
      <c r="XBN21" s="156"/>
      <c r="XBO21" s="156"/>
      <c r="XBP21" s="156"/>
      <c r="XBQ21" s="156"/>
      <c r="XBR21" s="156"/>
      <c r="XBS21" s="156"/>
      <c r="XBT21" s="156"/>
      <c r="XBU21" s="156"/>
      <c r="XBV21" s="156"/>
      <c r="XBW21" s="156"/>
      <c r="XBX21" s="156"/>
      <c r="XBY21" s="156"/>
      <c r="XBZ21" s="156"/>
      <c r="XCA21" s="156"/>
      <c r="XCB21" s="156"/>
      <c r="XCC21" s="156"/>
      <c r="XCD21" s="156"/>
      <c r="XCE21" s="156"/>
      <c r="XCF21" s="156"/>
      <c r="XCG21" s="156"/>
      <c r="XCH21" s="156"/>
      <c r="XCI21" s="156"/>
      <c r="XCJ21" s="156"/>
      <c r="XCK21" s="156"/>
      <c r="XCL21" s="156"/>
      <c r="XCM21" s="156"/>
      <c r="XCN21" s="156"/>
      <c r="XCO21" s="156"/>
      <c r="XCP21" s="156"/>
      <c r="XCQ21" s="156"/>
      <c r="XCR21" s="156"/>
      <c r="XCS21" s="156"/>
      <c r="XCT21" s="156"/>
      <c r="XCU21" s="156"/>
      <c r="XCV21" s="156"/>
      <c r="XCW21" s="156"/>
      <c r="XCX21" s="156"/>
      <c r="XCY21" s="156"/>
      <c r="XCZ21" s="156"/>
      <c r="XDA21" s="156"/>
      <c r="XDB21" s="156"/>
      <c r="XDC21" s="156"/>
      <c r="XDD21" s="156"/>
      <c r="XDE21" s="156"/>
      <c r="XDF21" s="156"/>
      <c r="XDG21" s="156"/>
      <c r="XDH21" s="156"/>
      <c r="XDI21" s="156"/>
      <c r="XDJ21" s="156"/>
      <c r="XDK21" s="156"/>
      <c r="XDL21" s="156"/>
      <c r="XDM21" s="156"/>
      <c r="XDN21" s="156"/>
      <c r="XDO21" s="156"/>
      <c r="XDP21" s="156"/>
      <c r="XDQ21" s="156"/>
      <c r="XDR21" s="156"/>
      <c r="XDS21" s="156"/>
      <c r="XDT21" s="156"/>
      <c r="XDU21" s="156"/>
      <c r="XDV21" s="156"/>
      <c r="XDW21" s="156"/>
      <c r="XDX21" s="156"/>
      <c r="XDY21" s="156"/>
      <c r="XDZ21" s="156"/>
      <c r="XEA21" s="156"/>
      <c r="XEB21" s="156"/>
      <c r="XEC21" s="156"/>
      <c r="XED21" s="156"/>
      <c r="XEE21" s="156"/>
      <c r="XEF21" s="156"/>
      <c r="XEG21" s="156"/>
      <c r="XEH21" s="156"/>
      <c r="XEI21" s="156"/>
      <c r="XEJ21" s="156"/>
      <c r="XEK21" s="156"/>
      <c r="XEL21" s="156"/>
      <c r="XEM21" s="156"/>
      <c r="XEN21" s="156"/>
      <c r="XEO21" s="156"/>
      <c r="XEP21" s="156"/>
      <c r="XEQ21" s="156"/>
      <c r="XER21" s="156"/>
      <c r="XES21" s="156"/>
      <c r="XET21" s="156"/>
      <c r="XEU21" s="156"/>
      <c r="XEV21" s="156"/>
      <c r="XEW21" s="156"/>
      <c r="XEX21" s="156"/>
      <c r="XEY21" s="156"/>
      <c r="XEZ21" s="156"/>
      <c r="XFA21" s="156"/>
      <c r="XFB21" s="156"/>
    </row>
    <row r="22" spans="1:16382">
      <c r="I22" s="160" t="s">
        <v>111</v>
      </c>
      <c r="L22" s="4" t="s">
        <v>380</v>
      </c>
      <c r="AA22" s="4" t="s">
        <v>392</v>
      </c>
    </row>
    <row r="23" spans="1:16382">
      <c r="I23" s="161" t="s">
        <v>323</v>
      </c>
      <c r="L23" s="4" t="s">
        <v>380</v>
      </c>
      <c r="AA23" s="4" t="s">
        <v>392</v>
      </c>
    </row>
    <row r="24" spans="1:16382">
      <c r="I24" s="160" t="s">
        <v>323</v>
      </c>
      <c r="L24" s="4" t="s">
        <v>381</v>
      </c>
      <c r="AA24" s="4" t="s">
        <v>392</v>
      </c>
    </row>
    <row r="25" spans="1:16382" ht="25.5">
      <c r="I25" s="156" t="s">
        <v>389</v>
      </c>
      <c r="L25" s="4" t="s">
        <v>381</v>
      </c>
      <c r="AA25" s="4" t="s">
        <v>392</v>
      </c>
    </row>
    <row r="26" spans="1:16382" ht="25.5">
      <c r="I26" s="156" t="s">
        <v>389</v>
      </c>
      <c r="L26" s="4" t="s">
        <v>382</v>
      </c>
      <c r="AA26" s="4" t="s">
        <v>392</v>
      </c>
    </row>
    <row r="27" spans="1:16382">
      <c r="I27" s="161" t="s">
        <v>385</v>
      </c>
      <c r="L27" s="4" t="s">
        <v>382</v>
      </c>
      <c r="AA27" s="4" t="s">
        <v>392</v>
      </c>
    </row>
    <row r="28" spans="1:16382">
      <c r="I28" s="161" t="s">
        <v>386</v>
      </c>
      <c r="L28" s="4" t="s">
        <v>383</v>
      </c>
      <c r="AA28" s="4" t="s">
        <v>392</v>
      </c>
    </row>
    <row r="29" spans="1:16382">
      <c r="AA29" s="4" t="s">
        <v>392</v>
      </c>
    </row>
    <row r="30" spans="1:16382">
      <c r="AA30" s="4" t="s">
        <v>392</v>
      </c>
    </row>
    <row r="31" spans="1:16382">
      <c r="AA31" s="4" t="s">
        <v>392</v>
      </c>
    </row>
  </sheetData>
  <autoFilter ref="A3:AM10">
    <filterColumn colId="8">
      <filters>
        <filter val="ae-VIVIENDA"/>
      </filters>
    </filterColumn>
  </autoFilter>
  <mergeCells count="22">
    <mergeCell ref="AH2:AH3"/>
    <mergeCell ref="R2:V2"/>
    <mergeCell ref="W2:W3"/>
    <mergeCell ref="X2:X3"/>
    <mergeCell ref="Y2:Y3"/>
    <mergeCell ref="Z2:AG2"/>
    <mergeCell ref="B1:E1"/>
    <mergeCell ref="F1:AM1"/>
    <mergeCell ref="A2:A3"/>
    <mergeCell ref="B2:B3"/>
    <mergeCell ref="C2:C3"/>
    <mergeCell ref="D2:D3"/>
    <mergeCell ref="E2:E3"/>
    <mergeCell ref="F2:F3"/>
    <mergeCell ref="G2:G3"/>
    <mergeCell ref="H2:H3"/>
    <mergeCell ref="AI2:AM2"/>
    <mergeCell ref="I2:J2"/>
    <mergeCell ref="K2:K3"/>
    <mergeCell ref="L2:L3"/>
    <mergeCell ref="N2:N3"/>
    <mergeCell ref="O2:Q2"/>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sheetPr>
  <dimension ref="A1:XFB31"/>
  <sheetViews>
    <sheetView topLeftCell="A2" zoomScale="136" zoomScaleNormal="136" workbookViewId="0">
      <pane xSplit="1" ySplit="2" topLeftCell="B4" activePane="bottomRight" state="frozen"/>
      <selection activeCell="K7" sqref="K7"/>
      <selection pane="topRight" activeCell="K7" sqref="K7"/>
      <selection pane="bottomLeft" activeCell="K7" sqref="K7"/>
      <selection pane="bottomRight" activeCell="K7" sqref="K7"/>
    </sheetView>
  </sheetViews>
  <sheetFormatPr baseColWidth="10" defaultColWidth="11.42578125" defaultRowHeight="12.75"/>
  <cols>
    <col min="1" max="1" width="7.5703125" style="4" customWidth="1"/>
    <col min="2" max="4" width="2.5703125" style="4" customWidth="1"/>
    <col min="5" max="5" width="2.28515625" style="4" customWidth="1"/>
    <col min="6" max="6" width="14.140625" style="4" customWidth="1"/>
    <col min="7" max="7" width="4.5703125" style="4" customWidth="1"/>
    <col min="8" max="8" width="13.7109375" style="4" hidden="1" customWidth="1"/>
    <col min="9" max="9" width="10.140625" style="4" customWidth="1"/>
    <col min="10" max="10" width="9" style="4" customWidth="1"/>
    <col min="11" max="11" width="17.42578125" style="4" customWidth="1"/>
    <col min="12" max="12" width="17.140625" style="155" customWidth="1"/>
    <col min="13" max="13" width="13" style="4" customWidth="1"/>
    <col min="14" max="14" width="20.42578125" style="4" customWidth="1"/>
    <col min="15" max="15" width="15.7109375" style="4" customWidth="1"/>
    <col min="16" max="16" width="9.28515625" style="4" customWidth="1"/>
    <col min="17" max="17" width="7.7109375" style="4" customWidth="1"/>
    <col min="18" max="22" width="8.140625" style="4" customWidth="1"/>
    <col min="23" max="23" width="13.42578125" style="4" customWidth="1"/>
    <col min="24" max="24" width="8.140625" style="4" customWidth="1"/>
    <col min="25" max="25" width="4.140625" style="4" hidden="1" customWidth="1"/>
    <col min="26" max="26" width="4.140625" style="4" customWidth="1"/>
    <col min="27" max="27" width="4.7109375" style="4" customWidth="1"/>
    <col min="28" max="28" width="4.140625" style="4" customWidth="1"/>
    <col min="29" max="29" width="6.5703125" style="4" customWidth="1"/>
    <col min="30" max="30" width="4.140625" style="4" customWidth="1"/>
    <col min="31" max="31" width="7" style="4" customWidth="1"/>
    <col min="32" max="32" width="4.7109375" style="4" customWidth="1"/>
    <col min="33" max="33" width="5.85546875" style="4" customWidth="1"/>
    <col min="34" max="34" width="13.85546875" style="4" customWidth="1"/>
    <col min="35" max="39" width="4.140625" style="4" customWidth="1"/>
    <col min="40" max="16384" width="11.42578125" style="4"/>
  </cols>
  <sheetData>
    <row r="1" spans="1:16382" s="86" customFormat="1" ht="21.75" customHeight="1">
      <c r="A1" s="149" t="s">
        <v>277</v>
      </c>
      <c r="B1" s="320" t="s">
        <v>292</v>
      </c>
      <c r="C1" s="321"/>
      <c r="D1" s="321"/>
      <c r="E1" s="321"/>
      <c r="F1" s="322" t="s">
        <v>286</v>
      </c>
      <c r="G1" s="323"/>
      <c r="H1" s="323"/>
      <c r="I1" s="323"/>
      <c r="J1" s="323"/>
      <c r="K1" s="323"/>
      <c r="L1" s="407"/>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row>
    <row r="2" spans="1:16382" s="87" customFormat="1" ht="57" customHeight="1">
      <c r="A2" s="318" t="s">
        <v>290</v>
      </c>
      <c r="B2" s="314" t="s">
        <v>291</v>
      </c>
      <c r="C2" s="314" t="s">
        <v>271</v>
      </c>
      <c r="D2" s="314" t="s">
        <v>272</v>
      </c>
      <c r="E2" s="314" t="s">
        <v>273</v>
      </c>
      <c r="F2" s="314" t="s">
        <v>358</v>
      </c>
      <c r="G2" s="314" t="s">
        <v>288</v>
      </c>
      <c r="H2" s="314" t="s">
        <v>289</v>
      </c>
      <c r="I2" s="405" t="s">
        <v>8</v>
      </c>
      <c r="J2" s="406"/>
      <c r="K2" s="330" t="s">
        <v>367</v>
      </c>
      <c r="L2" s="316" t="s">
        <v>359</v>
      </c>
      <c r="M2" s="146" t="s">
        <v>371</v>
      </c>
      <c r="N2" s="331" t="s">
        <v>360</v>
      </c>
      <c r="O2" s="327" t="s">
        <v>2</v>
      </c>
      <c r="P2" s="328"/>
      <c r="Q2" s="329"/>
      <c r="R2" s="327" t="s">
        <v>298</v>
      </c>
      <c r="S2" s="328"/>
      <c r="T2" s="328"/>
      <c r="U2" s="328"/>
      <c r="V2" s="329"/>
      <c r="W2" s="325" t="s">
        <v>299</v>
      </c>
      <c r="X2" s="334" t="s">
        <v>300</v>
      </c>
      <c r="Y2" s="336" t="s">
        <v>363</v>
      </c>
      <c r="Z2" s="324" t="s">
        <v>303</v>
      </c>
      <c r="AA2" s="324"/>
      <c r="AB2" s="324"/>
      <c r="AC2" s="324"/>
      <c r="AD2" s="324"/>
      <c r="AE2" s="324"/>
      <c r="AF2" s="324"/>
      <c r="AG2" s="324"/>
      <c r="AH2" s="325" t="s">
        <v>280</v>
      </c>
      <c r="AI2" s="327" t="s">
        <v>287</v>
      </c>
      <c r="AJ2" s="328"/>
      <c r="AK2" s="328"/>
      <c r="AL2" s="328"/>
      <c r="AM2" s="329"/>
    </row>
    <row r="3" spans="1:16382" s="87" customFormat="1" ht="23.25" customHeight="1">
      <c r="A3" s="319"/>
      <c r="B3" s="315"/>
      <c r="C3" s="315"/>
      <c r="D3" s="315"/>
      <c r="E3" s="315"/>
      <c r="F3" s="315"/>
      <c r="G3" s="315"/>
      <c r="H3" s="315"/>
      <c r="I3" s="154" t="s">
        <v>369</v>
      </c>
      <c r="J3" s="89" t="s">
        <v>370</v>
      </c>
      <c r="K3" s="330"/>
      <c r="L3" s="317"/>
      <c r="M3" s="147"/>
      <c r="N3" s="332"/>
      <c r="O3" s="116" t="s">
        <v>297</v>
      </c>
      <c r="P3" s="116" t="s">
        <v>295</v>
      </c>
      <c r="Q3" s="116" t="s">
        <v>296</v>
      </c>
      <c r="R3" s="116">
        <v>2021</v>
      </c>
      <c r="S3" s="116">
        <v>2022</v>
      </c>
      <c r="T3" s="116">
        <v>2023</v>
      </c>
      <c r="U3" s="116">
        <v>2024</v>
      </c>
      <c r="V3" s="116">
        <v>2025</v>
      </c>
      <c r="W3" s="333"/>
      <c r="X3" s="335"/>
      <c r="Y3" s="337"/>
      <c r="Z3" s="118" t="s">
        <v>288</v>
      </c>
      <c r="AA3" s="119" t="s">
        <v>308</v>
      </c>
      <c r="AB3" s="118" t="s">
        <v>288</v>
      </c>
      <c r="AC3" s="119" t="s">
        <v>310</v>
      </c>
      <c r="AD3" s="118" t="s">
        <v>288</v>
      </c>
      <c r="AE3" s="119" t="s">
        <v>309</v>
      </c>
      <c r="AF3" s="118" t="s">
        <v>366</v>
      </c>
      <c r="AG3" s="119" t="s">
        <v>203</v>
      </c>
      <c r="AH3" s="326"/>
      <c r="AI3" s="120">
        <v>2021</v>
      </c>
      <c r="AJ3" s="120">
        <v>2022</v>
      </c>
      <c r="AK3" s="120">
        <v>2023</v>
      </c>
      <c r="AL3" s="120">
        <v>2024</v>
      </c>
      <c r="AM3" s="120">
        <v>2025</v>
      </c>
    </row>
    <row r="4" spans="1:16382" s="99" customFormat="1" ht="50.25" hidden="1" customHeight="1">
      <c r="A4" s="136">
        <v>2</v>
      </c>
      <c r="B4" s="136">
        <v>1</v>
      </c>
      <c r="C4" s="136">
        <v>3</v>
      </c>
      <c r="D4" s="136">
        <v>5</v>
      </c>
      <c r="E4" s="144">
        <v>1</v>
      </c>
      <c r="F4" s="134" t="s">
        <v>347</v>
      </c>
      <c r="G4" s="135">
        <v>1</v>
      </c>
      <c r="H4" s="136" t="s">
        <v>337</v>
      </c>
      <c r="I4" s="134" t="s">
        <v>321</v>
      </c>
      <c r="J4" s="152"/>
      <c r="K4" s="144" t="s">
        <v>365</v>
      </c>
      <c r="L4" s="136"/>
      <c r="M4" s="136"/>
      <c r="N4" s="136" t="s">
        <v>339</v>
      </c>
      <c r="O4" s="137" t="s">
        <v>311</v>
      </c>
      <c r="P4" s="138">
        <v>0.45200000000000001</v>
      </c>
      <c r="Q4" s="138">
        <v>0.35199999999999998</v>
      </c>
      <c r="R4" s="138">
        <f>P4</f>
        <v>0.45200000000000001</v>
      </c>
      <c r="S4" s="138">
        <f>Q4-5%</f>
        <v>0.30199999999999999</v>
      </c>
      <c r="T4" s="138">
        <f>R4-5%</f>
        <v>0.40200000000000002</v>
      </c>
      <c r="U4" s="138">
        <f>S4-5%</f>
        <v>0.252</v>
      </c>
      <c r="V4" s="138">
        <f>T4-5%</f>
        <v>0.35200000000000004</v>
      </c>
      <c r="W4" s="137">
        <v>1</v>
      </c>
      <c r="X4" s="136" t="s">
        <v>336</v>
      </c>
      <c r="Y4" s="136" t="s">
        <v>364</v>
      </c>
      <c r="Z4" s="136"/>
      <c r="AA4" s="136"/>
      <c r="AB4" s="136"/>
      <c r="AC4" s="136"/>
      <c r="AD4" s="136"/>
      <c r="AE4" s="151"/>
      <c r="AF4" s="151"/>
      <c r="AG4" s="151"/>
      <c r="AH4" s="141">
        <f t="shared" ref="AH4:AM4" si="0">AH5+AH8+AH9+AH10</f>
        <v>673936800000</v>
      </c>
      <c r="AI4" s="148">
        <f t="shared" si="0"/>
        <v>134787360000</v>
      </c>
      <c r="AJ4" s="148">
        <f t="shared" si="0"/>
        <v>134787360000</v>
      </c>
      <c r="AK4" s="148">
        <f t="shared" si="0"/>
        <v>134787360000</v>
      </c>
      <c r="AL4" s="148">
        <f t="shared" si="0"/>
        <v>134787360000</v>
      </c>
      <c r="AM4" s="148">
        <f t="shared" si="0"/>
        <v>134787360000</v>
      </c>
    </row>
    <row r="5" spans="1:16382" s="99" customFormat="1" ht="36" customHeight="1">
      <c r="A5" s="92"/>
      <c r="B5" s="92"/>
      <c r="C5" s="92"/>
      <c r="D5" s="133"/>
      <c r="E5" s="145"/>
      <c r="F5" s="100"/>
      <c r="G5" s="131" t="s">
        <v>312</v>
      </c>
      <c r="H5" s="92" t="s">
        <v>337</v>
      </c>
      <c r="I5" s="100" t="s">
        <v>368</v>
      </c>
      <c r="J5" s="100"/>
      <c r="K5" s="105"/>
      <c r="L5" s="135" t="s">
        <v>341</v>
      </c>
      <c r="M5" s="135"/>
      <c r="N5" s="136" t="s">
        <v>342</v>
      </c>
      <c r="O5" s="137" t="s">
        <v>340</v>
      </c>
      <c r="P5" s="143">
        <v>0</v>
      </c>
      <c r="Q5" s="139">
        <v>48000</v>
      </c>
      <c r="R5" s="139">
        <f t="shared" ref="R5:R10" si="1">Q5/5</f>
        <v>9600</v>
      </c>
      <c r="S5" s="139">
        <f>R5</f>
        <v>9600</v>
      </c>
      <c r="T5" s="139">
        <f>S5</f>
        <v>9600</v>
      </c>
      <c r="U5" s="139">
        <f>T5</f>
        <v>9600</v>
      </c>
      <c r="V5" s="139">
        <f>U5</f>
        <v>9600</v>
      </c>
      <c r="W5" s="137">
        <v>0.2</v>
      </c>
      <c r="X5" s="137" t="s">
        <v>314</v>
      </c>
      <c r="Y5" s="136" t="s">
        <v>313</v>
      </c>
      <c r="Z5" s="140">
        <v>24.33</v>
      </c>
      <c r="AA5" s="140" t="s">
        <v>343</v>
      </c>
      <c r="AB5" s="140"/>
      <c r="AC5" s="140"/>
      <c r="AD5" s="140"/>
      <c r="AE5" s="140"/>
      <c r="AF5" s="140"/>
      <c r="AG5" s="140"/>
      <c r="AH5" s="141">
        <f>Q5*10000*6.96</f>
        <v>3340800000</v>
      </c>
      <c r="AI5" s="148">
        <f t="shared" ref="AI5:AI10" si="2">AH5/5</f>
        <v>668160000</v>
      </c>
      <c r="AJ5" s="148">
        <f>AI5</f>
        <v>668160000</v>
      </c>
      <c r="AK5" s="148">
        <f>AJ5</f>
        <v>668160000</v>
      </c>
      <c r="AL5" s="148">
        <f>AK5</f>
        <v>668160000</v>
      </c>
      <c r="AM5" s="148">
        <f>AL5</f>
        <v>668160000</v>
      </c>
    </row>
    <row r="6" spans="1:16382" s="99" customFormat="1" ht="36" hidden="1" customHeight="1">
      <c r="A6" s="92"/>
      <c r="B6" s="92"/>
      <c r="C6" s="92"/>
      <c r="D6" s="133"/>
      <c r="E6" s="145"/>
      <c r="F6" s="100"/>
      <c r="G6" s="131" t="s">
        <v>348</v>
      </c>
      <c r="H6" s="92" t="s">
        <v>337</v>
      </c>
      <c r="I6" s="100" t="s">
        <v>362</v>
      </c>
      <c r="J6" s="100"/>
      <c r="K6" s="105"/>
      <c r="L6" s="135" t="s">
        <v>356</v>
      </c>
      <c r="M6" s="135"/>
      <c r="N6" s="136" t="s">
        <v>338</v>
      </c>
      <c r="O6" s="137" t="s">
        <v>340</v>
      </c>
      <c r="P6" s="143">
        <v>0</v>
      </c>
      <c r="Q6" s="139">
        <v>1000</v>
      </c>
      <c r="R6" s="139">
        <f t="shared" si="1"/>
        <v>200</v>
      </c>
      <c r="S6" s="139">
        <f t="shared" ref="S6:V10" si="3">R6</f>
        <v>200</v>
      </c>
      <c r="T6" s="139">
        <f t="shared" si="3"/>
        <v>200</v>
      </c>
      <c r="U6" s="139">
        <f t="shared" si="3"/>
        <v>200</v>
      </c>
      <c r="V6" s="139">
        <f t="shared" si="3"/>
        <v>200</v>
      </c>
      <c r="W6" s="137">
        <v>0.1</v>
      </c>
      <c r="X6" s="137" t="s">
        <v>329</v>
      </c>
      <c r="Y6" s="137" t="s">
        <v>321</v>
      </c>
      <c r="Z6" s="140">
        <v>24.33</v>
      </c>
      <c r="AA6" s="140" t="s">
        <v>343</v>
      </c>
      <c r="AB6" s="140"/>
      <c r="AC6" s="140"/>
      <c r="AD6" s="140"/>
      <c r="AE6" s="140"/>
      <c r="AF6" s="140"/>
      <c r="AG6" s="140"/>
      <c r="AH6" s="141">
        <f>Q6*10000*6.96</f>
        <v>69600000</v>
      </c>
      <c r="AI6" s="148">
        <f t="shared" si="2"/>
        <v>13920000</v>
      </c>
      <c r="AJ6" s="148">
        <f t="shared" ref="AJ6:AM10" si="4">AI6</f>
        <v>13920000</v>
      </c>
      <c r="AK6" s="148">
        <f t="shared" si="4"/>
        <v>13920000</v>
      </c>
      <c r="AL6" s="148">
        <f t="shared" si="4"/>
        <v>13920000</v>
      </c>
      <c r="AM6" s="148">
        <f t="shared" si="4"/>
        <v>13920000</v>
      </c>
    </row>
    <row r="7" spans="1:16382" s="99" customFormat="1" ht="36" hidden="1" customHeight="1">
      <c r="A7" s="92"/>
      <c r="B7" s="92"/>
      <c r="C7" s="92"/>
      <c r="D7" s="133"/>
      <c r="E7" s="145"/>
      <c r="F7" s="100"/>
      <c r="G7" s="131" t="s">
        <v>349</v>
      </c>
      <c r="H7" s="92" t="s">
        <v>337</v>
      </c>
      <c r="I7" s="100" t="s">
        <v>330</v>
      </c>
      <c r="J7" s="100"/>
      <c r="K7" s="105"/>
      <c r="L7" s="135" t="s">
        <v>357</v>
      </c>
      <c r="M7" s="135"/>
      <c r="N7" s="136" t="s">
        <v>345</v>
      </c>
      <c r="O7" s="137" t="s">
        <v>340</v>
      </c>
      <c r="P7" s="143">
        <v>0</v>
      </c>
      <c r="Q7" s="139">
        <v>250</v>
      </c>
      <c r="R7" s="139">
        <f t="shared" si="1"/>
        <v>50</v>
      </c>
      <c r="S7" s="139">
        <f t="shared" si="3"/>
        <v>50</v>
      </c>
      <c r="T7" s="139">
        <f t="shared" si="3"/>
        <v>50</v>
      </c>
      <c r="U7" s="139">
        <f t="shared" si="3"/>
        <v>50</v>
      </c>
      <c r="V7" s="139">
        <f t="shared" si="3"/>
        <v>50</v>
      </c>
      <c r="W7" s="137">
        <v>0.1</v>
      </c>
      <c r="X7" s="137" t="s">
        <v>330</v>
      </c>
      <c r="Y7" s="137" t="s">
        <v>321</v>
      </c>
      <c r="Z7" s="142">
        <v>24.33</v>
      </c>
      <c r="AA7" s="142" t="s">
        <v>343</v>
      </c>
      <c r="AB7" s="142"/>
      <c r="AC7" s="142"/>
      <c r="AD7" s="142"/>
      <c r="AE7" s="142"/>
      <c r="AF7" s="142"/>
      <c r="AG7" s="142"/>
      <c r="AH7" s="141">
        <f>Q7*10000*6.96</f>
        <v>17400000</v>
      </c>
      <c r="AI7" s="148">
        <f t="shared" si="2"/>
        <v>3480000</v>
      </c>
      <c r="AJ7" s="148">
        <f t="shared" si="4"/>
        <v>3480000</v>
      </c>
      <c r="AK7" s="148">
        <f t="shared" si="4"/>
        <v>3480000</v>
      </c>
      <c r="AL7" s="148">
        <f t="shared" si="4"/>
        <v>3480000</v>
      </c>
      <c r="AM7" s="148">
        <f t="shared" si="4"/>
        <v>3480000</v>
      </c>
    </row>
    <row r="8" spans="1:16382" s="99" customFormat="1" ht="53.25" hidden="1">
      <c r="A8" s="92"/>
      <c r="B8" s="92"/>
      <c r="C8" s="92"/>
      <c r="D8" s="92"/>
      <c r="E8" s="92"/>
      <c r="F8" s="100" t="s">
        <v>347</v>
      </c>
      <c r="G8" s="92" t="s">
        <v>315</v>
      </c>
      <c r="H8" s="92" t="s">
        <v>337</v>
      </c>
      <c r="I8" s="100"/>
      <c r="J8" s="153"/>
      <c r="K8" s="92" t="s">
        <v>316</v>
      </c>
      <c r="L8" s="92"/>
      <c r="M8" s="92"/>
      <c r="N8" s="92" t="s">
        <v>317</v>
      </c>
      <c r="O8" s="93" t="s">
        <v>340</v>
      </c>
      <c r="P8" s="108" t="s">
        <v>340</v>
      </c>
      <c r="Q8" s="130">
        <v>1200000</v>
      </c>
      <c r="R8" s="130">
        <f t="shared" si="1"/>
        <v>240000</v>
      </c>
      <c r="S8" s="130">
        <f t="shared" si="3"/>
        <v>240000</v>
      </c>
      <c r="T8" s="130">
        <f t="shared" si="3"/>
        <v>240000</v>
      </c>
      <c r="U8" s="130">
        <f t="shared" si="3"/>
        <v>240000</v>
      </c>
      <c r="V8" s="130">
        <f t="shared" si="3"/>
        <v>240000</v>
      </c>
      <c r="W8" s="132">
        <v>0.4</v>
      </c>
      <c r="X8" s="93" t="s">
        <v>318</v>
      </c>
      <c r="Y8" s="133" t="s">
        <v>238</v>
      </c>
      <c r="Z8" s="100"/>
      <c r="AA8" s="100"/>
      <c r="AB8" s="100"/>
      <c r="AC8" s="100"/>
      <c r="AD8" s="100"/>
      <c r="AE8" s="100"/>
      <c r="AF8" s="100"/>
      <c r="AG8" s="100"/>
      <c r="AH8" s="91">
        <f>Q8*80000*6.96</f>
        <v>668160000000</v>
      </c>
      <c r="AI8" s="150">
        <f t="shared" si="2"/>
        <v>133632000000</v>
      </c>
      <c r="AJ8" s="150">
        <f t="shared" si="4"/>
        <v>133632000000</v>
      </c>
      <c r="AK8" s="150">
        <f t="shared" si="4"/>
        <v>133632000000</v>
      </c>
      <c r="AL8" s="150">
        <f t="shared" si="4"/>
        <v>133632000000</v>
      </c>
      <c r="AM8" s="150">
        <f t="shared" si="4"/>
        <v>133632000000</v>
      </c>
    </row>
    <row r="9" spans="1:16382" s="99" customFormat="1" ht="41.25" hidden="1">
      <c r="A9" s="92"/>
      <c r="B9" s="92"/>
      <c r="C9" s="92"/>
      <c r="D9" s="92"/>
      <c r="E9" s="92"/>
      <c r="F9" s="100" t="s">
        <v>347</v>
      </c>
      <c r="G9" s="92" t="s">
        <v>319</v>
      </c>
      <c r="H9" s="92" t="s">
        <v>337</v>
      </c>
      <c r="I9" s="100"/>
      <c r="J9" s="153"/>
      <c r="K9" s="92" t="s">
        <v>350</v>
      </c>
      <c r="L9" s="92"/>
      <c r="M9" s="92"/>
      <c r="N9" s="92" t="s">
        <v>342</v>
      </c>
      <c r="O9" s="93" t="s">
        <v>340</v>
      </c>
      <c r="P9" s="108" t="s">
        <v>340</v>
      </c>
      <c r="Q9" s="130">
        <v>20000</v>
      </c>
      <c r="R9" s="130">
        <f t="shared" si="1"/>
        <v>4000</v>
      </c>
      <c r="S9" s="130">
        <f t="shared" si="3"/>
        <v>4000</v>
      </c>
      <c r="T9" s="130">
        <f t="shared" si="3"/>
        <v>4000</v>
      </c>
      <c r="U9" s="130">
        <f t="shared" si="3"/>
        <v>4000</v>
      </c>
      <c r="V9" s="130">
        <f t="shared" si="3"/>
        <v>4000</v>
      </c>
      <c r="W9" s="132">
        <v>0.1</v>
      </c>
      <c r="X9" s="93" t="s">
        <v>320</v>
      </c>
      <c r="Y9" s="133" t="s">
        <v>321</v>
      </c>
      <c r="Z9" s="100"/>
      <c r="AA9" s="100"/>
      <c r="AB9" s="100"/>
      <c r="AC9" s="100"/>
      <c r="AD9" s="100"/>
      <c r="AE9" s="100"/>
      <c r="AF9" s="100"/>
      <c r="AG9" s="100"/>
      <c r="AH9" s="91">
        <f>Q9*10000*6.96</f>
        <v>1392000000</v>
      </c>
      <c r="AI9" s="150">
        <f t="shared" si="2"/>
        <v>278400000</v>
      </c>
      <c r="AJ9" s="150">
        <f t="shared" si="4"/>
        <v>278400000</v>
      </c>
      <c r="AK9" s="150">
        <f t="shared" si="4"/>
        <v>278400000</v>
      </c>
      <c r="AL9" s="150">
        <f t="shared" si="4"/>
        <v>278400000</v>
      </c>
      <c r="AM9" s="150">
        <f t="shared" si="4"/>
        <v>278400000</v>
      </c>
    </row>
    <row r="10" spans="1:16382" s="99" customFormat="1" ht="42" hidden="1">
      <c r="A10" s="92"/>
      <c r="B10" s="92"/>
      <c r="C10" s="92"/>
      <c r="D10" s="92"/>
      <c r="E10" s="92"/>
      <c r="F10" s="100" t="s">
        <v>347</v>
      </c>
      <c r="G10" s="92" t="s">
        <v>322</v>
      </c>
      <c r="H10" s="92" t="s">
        <v>337</v>
      </c>
      <c r="I10" s="100"/>
      <c r="J10" s="153"/>
      <c r="K10" s="92" t="s">
        <v>351</v>
      </c>
      <c r="L10" s="92"/>
      <c r="M10" s="92"/>
      <c r="N10" s="92" t="s">
        <v>342</v>
      </c>
      <c r="O10" s="93" t="s">
        <v>340</v>
      </c>
      <c r="P10" s="108" t="s">
        <v>340</v>
      </c>
      <c r="Q10" s="130">
        <v>15000</v>
      </c>
      <c r="R10" s="130">
        <f t="shared" si="1"/>
        <v>3000</v>
      </c>
      <c r="S10" s="130">
        <f t="shared" si="3"/>
        <v>3000</v>
      </c>
      <c r="T10" s="130">
        <f t="shared" si="3"/>
        <v>3000</v>
      </c>
      <c r="U10" s="130">
        <f t="shared" si="3"/>
        <v>3000</v>
      </c>
      <c r="V10" s="130">
        <f t="shared" si="3"/>
        <v>3000</v>
      </c>
      <c r="W10" s="132">
        <v>0.1</v>
      </c>
      <c r="X10" s="93" t="s">
        <v>323</v>
      </c>
      <c r="Y10" s="133" t="s">
        <v>321</v>
      </c>
      <c r="Z10" s="100"/>
      <c r="AA10" s="100"/>
      <c r="AB10" s="100"/>
      <c r="AC10" s="100"/>
      <c r="AD10" s="100"/>
      <c r="AE10" s="100"/>
      <c r="AF10" s="100"/>
      <c r="AG10" s="100"/>
      <c r="AH10" s="91">
        <f>Q10*10000*6.96</f>
        <v>1044000000</v>
      </c>
      <c r="AI10" s="150">
        <f t="shared" si="2"/>
        <v>208800000</v>
      </c>
      <c r="AJ10" s="150">
        <f t="shared" si="4"/>
        <v>208800000</v>
      </c>
      <c r="AK10" s="150">
        <f t="shared" si="4"/>
        <v>208800000</v>
      </c>
      <c r="AL10" s="150">
        <f t="shared" si="4"/>
        <v>208800000</v>
      </c>
      <c r="AM10" s="150">
        <f t="shared" si="4"/>
        <v>208800000</v>
      </c>
    </row>
    <row r="13" spans="1:16382" s="156" customFormat="1">
      <c r="H13" s="4"/>
      <c r="Y13" s="4"/>
    </row>
    <row r="14" spans="1:16382">
      <c r="R14" s="4">
        <v>0</v>
      </c>
    </row>
    <row r="15" spans="1:16382">
      <c r="R15" s="4" t="e">
        <f>(P13+R14)/Q13</f>
        <v>#DIV/0!</v>
      </c>
    </row>
    <row r="16" spans="1:16382" ht="38.25" hidden="1">
      <c r="A16" s="156"/>
      <c r="B16" s="156"/>
      <c r="C16" s="156"/>
      <c r="D16" s="156"/>
      <c r="E16" s="156"/>
      <c r="F16" s="156"/>
      <c r="G16" s="156"/>
      <c r="H16" s="156"/>
      <c r="I16" s="156"/>
      <c r="J16" s="156"/>
      <c r="K16" s="156"/>
      <c r="L16" s="156"/>
      <c r="M16" s="156"/>
      <c r="N16" s="156" t="s">
        <v>373</v>
      </c>
      <c r="O16" s="156"/>
      <c r="P16" s="156">
        <v>32000</v>
      </c>
      <c r="Q16" s="156">
        <v>40000</v>
      </c>
      <c r="R16" s="156">
        <v>33000</v>
      </c>
      <c r="S16" s="156">
        <v>34000</v>
      </c>
      <c r="T16" s="156">
        <v>35000</v>
      </c>
      <c r="U16" s="156">
        <v>38000</v>
      </c>
      <c r="V16" s="156">
        <v>40000</v>
      </c>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6"/>
      <c r="FA16" s="156"/>
      <c r="FB16" s="156"/>
      <c r="FC16" s="156"/>
      <c r="FD16" s="156"/>
      <c r="FE16" s="156"/>
      <c r="FF16" s="156"/>
      <c r="FG16" s="156"/>
      <c r="FH16" s="156"/>
      <c r="FI16" s="156"/>
      <c r="FJ16" s="156"/>
      <c r="FK16" s="156"/>
      <c r="FL16" s="156"/>
      <c r="FM16" s="156"/>
      <c r="FN16" s="156"/>
      <c r="FO16" s="156"/>
      <c r="FP16" s="156"/>
      <c r="FQ16" s="156"/>
      <c r="FR16" s="156"/>
      <c r="FS16" s="156"/>
      <c r="FT16" s="156"/>
      <c r="FU16" s="156"/>
      <c r="FV16" s="156"/>
      <c r="FW16" s="156"/>
      <c r="FX16" s="156"/>
      <c r="FY16" s="156"/>
      <c r="FZ16" s="156"/>
      <c r="GA16" s="156"/>
      <c r="GB16" s="156"/>
      <c r="GC16" s="156"/>
      <c r="GD16" s="156"/>
      <c r="GE16" s="156"/>
      <c r="GF16" s="156"/>
      <c r="GG16" s="156"/>
      <c r="GH16" s="156"/>
      <c r="GI16" s="156"/>
      <c r="GJ16" s="156"/>
      <c r="GK16" s="156"/>
      <c r="GL16" s="156"/>
      <c r="GM16" s="156"/>
      <c r="GN16" s="156"/>
      <c r="GO16" s="156"/>
      <c r="GP16" s="156"/>
      <c r="GQ16" s="156"/>
      <c r="GR16" s="156"/>
      <c r="GS16" s="156"/>
      <c r="GT16" s="156"/>
      <c r="GU16" s="156"/>
      <c r="GV16" s="156"/>
      <c r="GW16" s="156"/>
      <c r="GX16" s="156"/>
      <c r="GY16" s="156"/>
      <c r="GZ16" s="156"/>
      <c r="HA16" s="156"/>
      <c r="HB16" s="156"/>
      <c r="HC16" s="156"/>
      <c r="HD16" s="156"/>
      <c r="HE16" s="156"/>
      <c r="HF16" s="156"/>
      <c r="HG16" s="156"/>
      <c r="HH16" s="156"/>
      <c r="HI16" s="156"/>
      <c r="HJ16" s="156"/>
      <c r="HK16" s="156"/>
      <c r="HL16" s="156"/>
      <c r="HM16" s="156"/>
      <c r="HN16" s="156"/>
      <c r="HO16" s="156"/>
      <c r="HP16" s="156"/>
      <c r="HQ16" s="156"/>
      <c r="HR16" s="156"/>
      <c r="HS16" s="156"/>
      <c r="HT16" s="156"/>
      <c r="HU16" s="156"/>
      <c r="HV16" s="156"/>
      <c r="HW16" s="156"/>
      <c r="HX16" s="156"/>
      <c r="HY16" s="156"/>
      <c r="HZ16" s="156"/>
      <c r="IA16" s="156"/>
      <c r="IB16" s="156"/>
      <c r="IC16" s="156"/>
      <c r="ID16" s="156"/>
      <c r="IE16" s="156"/>
      <c r="IF16" s="156"/>
      <c r="IG16" s="156"/>
      <c r="IH16" s="156"/>
      <c r="II16" s="156"/>
      <c r="IJ16" s="156"/>
      <c r="IK16" s="156"/>
      <c r="IL16" s="156"/>
      <c r="IM16" s="156"/>
      <c r="IN16" s="156"/>
      <c r="IO16" s="156"/>
      <c r="IP16" s="156"/>
      <c r="IQ16" s="156"/>
      <c r="IR16" s="156"/>
      <c r="IS16" s="156"/>
      <c r="IT16" s="156"/>
      <c r="IU16" s="156"/>
      <c r="IV16" s="156"/>
      <c r="IW16" s="156"/>
      <c r="IX16" s="156"/>
      <c r="IY16" s="156"/>
      <c r="IZ16" s="156"/>
      <c r="JA16" s="156"/>
      <c r="JB16" s="156"/>
      <c r="JC16" s="156"/>
      <c r="JD16" s="156"/>
      <c r="JE16" s="156"/>
      <c r="JF16" s="156"/>
      <c r="JG16" s="156"/>
      <c r="JH16" s="156"/>
      <c r="JI16" s="156"/>
      <c r="JJ16" s="156"/>
      <c r="JK16" s="156"/>
      <c r="JL16" s="156"/>
      <c r="JM16" s="156"/>
      <c r="JN16" s="156"/>
      <c r="JO16" s="156"/>
      <c r="JP16" s="156"/>
      <c r="JQ16" s="156"/>
      <c r="JR16" s="156"/>
      <c r="JS16" s="156"/>
      <c r="JT16" s="156"/>
      <c r="JU16" s="156"/>
      <c r="JV16" s="156"/>
      <c r="JW16" s="156"/>
      <c r="JX16" s="156"/>
      <c r="JY16" s="156"/>
      <c r="JZ16" s="156"/>
      <c r="KA16" s="156"/>
      <c r="KB16" s="156"/>
      <c r="KC16" s="156"/>
      <c r="KD16" s="156"/>
      <c r="KE16" s="156"/>
      <c r="KF16" s="156"/>
      <c r="KG16" s="156"/>
      <c r="KH16" s="156"/>
      <c r="KI16" s="156"/>
      <c r="KJ16" s="156"/>
      <c r="KK16" s="156"/>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6"/>
      <c r="VB16" s="156"/>
      <c r="VC16" s="156"/>
      <c r="VD16" s="156"/>
      <c r="VE16" s="156"/>
      <c r="VF16" s="156"/>
      <c r="VG16" s="156"/>
      <c r="VH16" s="156"/>
      <c r="VI16" s="156"/>
      <c r="VJ16" s="156"/>
      <c r="VK16" s="156"/>
      <c r="VL16" s="156"/>
      <c r="VM16" s="156"/>
      <c r="VN16" s="156"/>
      <c r="VO16" s="156"/>
      <c r="VP16" s="156"/>
      <c r="VQ16" s="156"/>
      <c r="VR16" s="156"/>
      <c r="VS16" s="156"/>
      <c r="VT16" s="156"/>
      <c r="VU16" s="156"/>
      <c r="VV16" s="156"/>
      <c r="VW16" s="156"/>
      <c r="VX16" s="156"/>
      <c r="VY16" s="156"/>
      <c r="VZ16" s="156"/>
      <c r="WA16" s="156"/>
      <c r="WB16" s="156"/>
      <c r="WC16" s="156"/>
      <c r="WD16" s="156"/>
      <c r="WE16" s="156"/>
      <c r="WF16" s="156"/>
      <c r="WG16" s="156"/>
      <c r="WH16" s="156"/>
      <c r="WI16" s="156"/>
      <c r="WJ16" s="156"/>
      <c r="WK16" s="156"/>
      <c r="WL16" s="156"/>
      <c r="WM16" s="156"/>
      <c r="WN16" s="156"/>
      <c r="WO16" s="156"/>
      <c r="WP16" s="156"/>
      <c r="WQ16" s="156"/>
      <c r="WR16" s="156"/>
      <c r="WS16" s="156"/>
      <c r="WT16" s="156"/>
      <c r="WU16" s="156"/>
      <c r="WV16" s="156"/>
      <c r="WW16" s="156"/>
      <c r="WX16" s="156"/>
      <c r="WY16" s="156"/>
      <c r="WZ16" s="156"/>
      <c r="XA16" s="156"/>
      <c r="XB16" s="156"/>
      <c r="XC16" s="156"/>
      <c r="XD16" s="156"/>
      <c r="XE16" s="156"/>
      <c r="XF16" s="156"/>
      <c r="XG16" s="156"/>
      <c r="XH16" s="156"/>
      <c r="XI16" s="156"/>
      <c r="XJ16" s="156"/>
      <c r="XK16" s="156"/>
      <c r="XL16" s="156"/>
      <c r="XM16" s="156"/>
      <c r="XN16" s="156"/>
      <c r="XO16" s="156"/>
      <c r="XP16" s="156"/>
      <c r="XQ16" s="156"/>
      <c r="XR16" s="156"/>
      <c r="XS16" s="156"/>
      <c r="XT16" s="156"/>
      <c r="XU16" s="156"/>
      <c r="XV16" s="156"/>
      <c r="XW16" s="156"/>
      <c r="XX16" s="156"/>
      <c r="XY16" s="156"/>
      <c r="XZ16" s="156"/>
      <c r="YA16" s="156"/>
      <c r="YB16" s="156"/>
      <c r="YC16" s="156"/>
      <c r="YD16" s="156"/>
      <c r="YE16" s="156"/>
      <c r="YF16" s="156"/>
      <c r="YG16" s="156"/>
      <c r="YH16" s="156"/>
      <c r="YI16" s="156"/>
      <c r="YJ16" s="156"/>
      <c r="YK16" s="156"/>
      <c r="YL16" s="156"/>
      <c r="YM16" s="156"/>
      <c r="YN16" s="156"/>
      <c r="YO16" s="156"/>
      <c r="YP16" s="156"/>
      <c r="YQ16" s="156"/>
      <c r="YR16" s="156"/>
      <c r="YS16" s="156"/>
      <c r="YT16" s="156"/>
      <c r="YU16" s="156"/>
      <c r="YV16" s="156"/>
      <c r="YW16" s="156"/>
      <c r="YX16" s="156"/>
      <c r="YY16" s="156"/>
      <c r="YZ16" s="156"/>
      <c r="ZA16" s="156"/>
      <c r="ZB16" s="156"/>
      <c r="ZC16" s="156"/>
      <c r="ZD16" s="156"/>
      <c r="ZE16" s="156"/>
      <c r="ZF16" s="156"/>
      <c r="ZG16" s="156"/>
      <c r="ZH16" s="156"/>
      <c r="ZI16" s="156"/>
      <c r="ZJ16" s="156"/>
      <c r="ZK16" s="156"/>
      <c r="ZL16" s="156"/>
      <c r="ZM16" s="156"/>
      <c r="ZN16" s="156"/>
      <c r="ZO16" s="156"/>
      <c r="ZP16" s="156"/>
      <c r="ZQ16" s="156"/>
      <c r="ZR16" s="156"/>
      <c r="ZS16" s="156"/>
      <c r="ZT16" s="156"/>
      <c r="ZU16" s="156"/>
      <c r="ZV16" s="156"/>
      <c r="ZW16" s="156"/>
      <c r="ZX16" s="156"/>
      <c r="ZY16" s="156"/>
      <c r="ZZ16" s="156"/>
      <c r="AAA16" s="156"/>
      <c r="AAB16" s="156"/>
      <c r="AAC16" s="156"/>
      <c r="AAD16" s="156"/>
      <c r="AAE16" s="156"/>
      <c r="AAF16" s="156"/>
      <c r="AAG16" s="156"/>
      <c r="AAH16" s="156"/>
      <c r="AAI16" s="156"/>
      <c r="AAJ16" s="156"/>
      <c r="AAK16" s="156"/>
      <c r="AAL16" s="156"/>
      <c r="AAM16" s="156"/>
      <c r="AAN16" s="156"/>
      <c r="AAO16" s="156"/>
      <c r="AAP16" s="156"/>
      <c r="AAQ16" s="156"/>
      <c r="AAR16" s="156"/>
      <c r="AAS16" s="156"/>
      <c r="AAT16" s="156"/>
      <c r="AAU16" s="156"/>
      <c r="AAV16" s="156"/>
      <c r="AAW16" s="156"/>
      <c r="AAX16" s="156"/>
      <c r="AAY16" s="156"/>
      <c r="AAZ16" s="156"/>
      <c r="ABA16" s="156"/>
      <c r="ABB16" s="156"/>
      <c r="ABC16" s="156"/>
      <c r="ABD16" s="156"/>
      <c r="ABE16" s="156"/>
      <c r="ABF16" s="156"/>
      <c r="ABG16" s="156"/>
      <c r="ABH16" s="156"/>
      <c r="ABI16" s="156"/>
      <c r="ABJ16" s="156"/>
      <c r="ABK16" s="156"/>
      <c r="ABL16" s="156"/>
      <c r="ABM16" s="156"/>
      <c r="ABN16" s="156"/>
      <c r="ABO16" s="156"/>
      <c r="ABP16" s="156"/>
      <c r="ABQ16" s="156"/>
      <c r="ABR16" s="156"/>
      <c r="ABS16" s="156"/>
      <c r="ABT16" s="156"/>
      <c r="ABU16" s="156"/>
      <c r="ABV16" s="156"/>
      <c r="ABW16" s="156"/>
      <c r="ABX16" s="156"/>
      <c r="ABY16" s="156"/>
      <c r="ABZ16" s="156"/>
      <c r="ACA16" s="156"/>
      <c r="ACB16" s="156"/>
      <c r="ACC16" s="156"/>
      <c r="ACD16" s="156"/>
      <c r="ACE16" s="156"/>
      <c r="ACF16" s="156"/>
      <c r="ACG16" s="156"/>
      <c r="ACH16" s="156"/>
      <c r="ACI16" s="156"/>
      <c r="ACJ16" s="156"/>
      <c r="ACK16" s="156"/>
      <c r="ACL16" s="156"/>
      <c r="ACM16" s="156"/>
      <c r="ACN16" s="156"/>
      <c r="ACO16" s="156"/>
      <c r="ACP16" s="156"/>
      <c r="ACQ16" s="156"/>
      <c r="ACR16" s="156"/>
      <c r="ACS16" s="156"/>
      <c r="ACT16" s="156"/>
      <c r="ACU16" s="156"/>
      <c r="ACV16" s="156"/>
      <c r="ACW16" s="156"/>
      <c r="ACX16" s="156"/>
      <c r="ACY16" s="156"/>
      <c r="ACZ16" s="156"/>
      <c r="ADA16" s="156"/>
      <c r="ADB16" s="156"/>
      <c r="ADC16" s="156"/>
      <c r="ADD16" s="156"/>
      <c r="ADE16" s="156"/>
      <c r="ADF16" s="156"/>
      <c r="ADG16" s="156"/>
      <c r="ADH16" s="156"/>
      <c r="ADI16" s="156"/>
      <c r="ADJ16" s="156"/>
      <c r="ADK16" s="156"/>
      <c r="ADL16" s="156"/>
      <c r="ADM16" s="156"/>
      <c r="ADN16" s="156"/>
      <c r="ADO16" s="156"/>
      <c r="ADP16" s="156"/>
      <c r="ADQ16" s="156"/>
      <c r="ADR16" s="156"/>
      <c r="ADS16" s="156"/>
      <c r="ADT16" s="156"/>
      <c r="ADU16" s="156"/>
      <c r="ADV16" s="156"/>
      <c r="ADW16" s="156"/>
      <c r="ADX16" s="156"/>
      <c r="ADY16" s="156"/>
      <c r="ADZ16" s="156"/>
      <c r="AEA16" s="156"/>
      <c r="AEB16" s="156"/>
      <c r="AEC16" s="156"/>
      <c r="AED16" s="156"/>
      <c r="AEE16" s="156"/>
      <c r="AEF16" s="156"/>
      <c r="AEG16" s="156"/>
      <c r="AEH16" s="156"/>
      <c r="AEI16" s="156"/>
      <c r="AEJ16" s="156"/>
      <c r="AEK16" s="156"/>
      <c r="AEL16" s="156"/>
      <c r="AEM16" s="156"/>
      <c r="AEN16" s="156"/>
      <c r="AEO16" s="156"/>
      <c r="AEP16" s="156"/>
      <c r="AEQ16" s="156"/>
      <c r="AER16" s="156"/>
      <c r="AES16" s="156"/>
      <c r="AET16" s="156"/>
      <c r="AEU16" s="156"/>
      <c r="AEV16" s="156"/>
      <c r="AEW16" s="156"/>
      <c r="AEX16" s="156"/>
      <c r="AEY16" s="156"/>
      <c r="AEZ16" s="156"/>
      <c r="AFA16" s="156"/>
      <c r="AFB16" s="156"/>
      <c r="AFC16" s="156"/>
      <c r="AFD16" s="156"/>
      <c r="AFE16" s="156"/>
      <c r="AFF16" s="156"/>
      <c r="AFG16" s="156"/>
      <c r="AFH16" s="156"/>
      <c r="AFI16" s="156"/>
      <c r="AFJ16" s="156"/>
      <c r="AFK16" s="156"/>
      <c r="AFL16" s="156"/>
      <c r="AFM16" s="156"/>
      <c r="AFN16" s="156"/>
      <c r="AFO16" s="156"/>
      <c r="AFP16" s="156"/>
      <c r="AFQ16" s="156"/>
      <c r="AFR16" s="156"/>
      <c r="AFS16" s="156"/>
      <c r="AFT16" s="156"/>
      <c r="AFU16" s="156"/>
      <c r="AFV16" s="156"/>
      <c r="AFW16" s="156"/>
      <c r="AFX16" s="156"/>
      <c r="AFY16" s="156"/>
      <c r="AFZ16" s="156"/>
      <c r="AGA16" s="156"/>
      <c r="AGB16" s="156"/>
      <c r="AGC16" s="156"/>
      <c r="AGD16" s="156"/>
      <c r="AGE16" s="156"/>
      <c r="AGF16" s="156"/>
      <c r="AGG16" s="156"/>
      <c r="AGH16" s="156"/>
      <c r="AGI16" s="156"/>
      <c r="AGJ16" s="156"/>
      <c r="AGK16" s="156"/>
      <c r="AGL16" s="156"/>
      <c r="AGM16" s="156"/>
      <c r="AGN16" s="156"/>
      <c r="AGO16" s="156"/>
      <c r="AGP16" s="156"/>
      <c r="AGQ16" s="156"/>
      <c r="AGR16" s="156"/>
      <c r="AGS16" s="156"/>
      <c r="AGT16" s="156"/>
      <c r="AGU16" s="156"/>
      <c r="AGV16" s="156"/>
      <c r="AGW16" s="156"/>
      <c r="AGX16" s="156"/>
      <c r="AGY16" s="156"/>
      <c r="AGZ16" s="156"/>
      <c r="AHA16" s="156"/>
      <c r="AHB16" s="156"/>
      <c r="AHC16" s="156"/>
      <c r="AHD16" s="156"/>
      <c r="AHE16" s="156"/>
      <c r="AHF16" s="156"/>
      <c r="AHG16" s="156"/>
      <c r="AHH16" s="156"/>
      <c r="AHI16" s="156"/>
      <c r="AHJ16" s="156"/>
      <c r="AHK16" s="156"/>
      <c r="AHL16" s="156"/>
      <c r="AHM16" s="156"/>
      <c r="AHN16" s="156"/>
      <c r="AHO16" s="156"/>
      <c r="AHP16" s="156"/>
      <c r="AHQ16" s="156"/>
      <c r="AHR16" s="156"/>
      <c r="AHS16" s="156"/>
      <c r="AHT16" s="156"/>
      <c r="AHU16" s="156"/>
      <c r="AHV16" s="156"/>
      <c r="AHW16" s="156"/>
      <c r="AHX16" s="156"/>
      <c r="AHY16" s="156"/>
      <c r="AHZ16" s="156"/>
      <c r="AIA16" s="156"/>
      <c r="AIB16" s="156"/>
      <c r="AIC16" s="156"/>
      <c r="AID16" s="156"/>
      <c r="AIE16" s="156"/>
      <c r="AIF16" s="156"/>
      <c r="AIG16" s="156"/>
      <c r="AIH16" s="156"/>
      <c r="AII16" s="156"/>
      <c r="AIJ16" s="156"/>
      <c r="AIK16" s="156"/>
      <c r="AIL16" s="156"/>
      <c r="AIM16" s="156"/>
      <c r="AIN16" s="156"/>
      <c r="AIO16" s="156"/>
      <c r="AIP16" s="156"/>
      <c r="AIQ16" s="156"/>
      <c r="AIR16" s="156"/>
      <c r="AIS16" s="156"/>
      <c r="AIT16" s="156"/>
      <c r="AIU16" s="156"/>
      <c r="AIV16" s="156"/>
      <c r="AIW16" s="156"/>
      <c r="AIX16" s="156"/>
      <c r="AIY16" s="156"/>
      <c r="AIZ16" s="156"/>
      <c r="AJA16" s="156"/>
      <c r="AJB16" s="156"/>
      <c r="AJC16" s="156"/>
      <c r="AJD16" s="156"/>
      <c r="AJE16" s="156"/>
      <c r="AJF16" s="156"/>
      <c r="AJG16" s="156"/>
      <c r="AJH16" s="156"/>
      <c r="AJI16" s="156"/>
      <c r="AJJ16" s="156"/>
      <c r="AJK16" s="156"/>
      <c r="AJL16" s="156"/>
      <c r="AJM16" s="156"/>
      <c r="AJN16" s="156"/>
      <c r="AJO16" s="156"/>
      <c r="AJP16" s="156"/>
      <c r="AJQ16" s="156"/>
      <c r="AJR16" s="156"/>
      <c r="AJS16" s="156"/>
      <c r="AJT16" s="156"/>
      <c r="AJU16" s="156"/>
      <c r="AJV16" s="156"/>
      <c r="AJW16" s="156"/>
      <c r="AJX16" s="156"/>
      <c r="AJY16" s="156"/>
      <c r="AJZ16" s="156"/>
      <c r="AKA16" s="156"/>
      <c r="AKB16" s="156"/>
      <c r="AKC16" s="156"/>
      <c r="AKD16" s="156"/>
      <c r="AKE16" s="156"/>
      <c r="AKF16" s="156"/>
      <c r="AKG16" s="156"/>
      <c r="AKH16" s="156"/>
      <c r="AKI16" s="156"/>
      <c r="AKJ16" s="156"/>
      <c r="AKK16" s="156"/>
      <c r="AKL16" s="156"/>
      <c r="AKM16" s="156"/>
      <c r="AKN16" s="156"/>
      <c r="AKO16" s="156"/>
      <c r="AKP16" s="156"/>
      <c r="AKQ16" s="156"/>
      <c r="AKR16" s="156"/>
      <c r="AKS16" s="156"/>
      <c r="AKT16" s="156"/>
      <c r="AKU16" s="156"/>
      <c r="AKV16" s="156"/>
      <c r="AKW16" s="156"/>
      <c r="AKX16" s="156"/>
      <c r="AKY16" s="156"/>
      <c r="AKZ16" s="156"/>
      <c r="ALA16" s="156"/>
      <c r="ALB16" s="156"/>
      <c r="ALC16" s="156"/>
      <c r="ALD16" s="156"/>
      <c r="ALE16" s="156"/>
      <c r="ALF16" s="156"/>
      <c r="ALG16" s="156"/>
      <c r="ALH16" s="156"/>
      <c r="ALI16" s="156"/>
      <c r="ALJ16" s="156"/>
      <c r="ALK16" s="156"/>
      <c r="ALL16" s="156"/>
      <c r="ALM16" s="156"/>
      <c r="ALN16" s="156"/>
      <c r="ALO16" s="156"/>
      <c r="ALP16" s="156"/>
      <c r="ALQ16" s="156"/>
      <c r="ALR16" s="156"/>
      <c r="ALS16" s="156"/>
      <c r="ALT16" s="156"/>
      <c r="ALU16" s="156"/>
      <c r="ALV16" s="156"/>
      <c r="ALW16" s="156"/>
      <c r="ALX16" s="156"/>
      <c r="ALY16" s="156"/>
      <c r="ALZ16" s="156"/>
      <c r="AMA16" s="156"/>
      <c r="AMB16" s="156"/>
      <c r="AMC16" s="156"/>
      <c r="AMD16" s="156"/>
      <c r="AME16" s="156"/>
      <c r="AMF16" s="156"/>
      <c r="AMG16" s="156"/>
      <c r="AMH16" s="156"/>
      <c r="AMI16" s="156"/>
      <c r="AMJ16" s="156"/>
      <c r="AMK16" s="156"/>
      <c r="AML16" s="156"/>
      <c r="AMM16" s="156"/>
      <c r="AMN16" s="156"/>
      <c r="AMO16" s="156"/>
      <c r="AMP16" s="156"/>
      <c r="AMQ16" s="156"/>
      <c r="AMR16" s="156"/>
      <c r="AMS16" s="156"/>
      <c r="AMT16" s="156"/>
      <c r="AMU16" s="156"/>
      <c r="AMV16" s="156"/>
      <c r="AMW16" s="156"/>
      <c r="AMX16" s="156"/>
      <c r="AMY16" s="156"/>
      <c r="AMZ16" s="156"/>
      <c r="ANA16" s="156"/>
      <c r="ANB16" s="156"/>
      <c r="ANC16" s="156"/>
      <c r="AND16" s="156"/>
      <c r="ANE16" s="156"/>
      <c r="ANF16" s="156"/>
      <c r="ANG16" s="156"/>
      <c r="ANH16" s="156"/>
      <c r="ANI16" s="156"/>
      <c r="ANJ16" s="156"/>
      <c r="ANK16" s="156"/>
      <c r="ANL16" s="156"/>
      <c r="ANM16" s="156"/>
      <c r="ANN16" s="156"/>
      <c r="ANO16" s="156"/>
      <c r="ANP16" s="156"/>
      <c r="ANQ16" s="156"/>
      <c r="ANR16" s="156"/>
      <c r="ANS16" s="156"/>
      <c r="ANT16" s="156"/>
      <c r="ANU16" s="156"/>
      <c r="ANV16" s="156"/>
      <c r="ANW16" s="156"/>
      <c r="ANX16" s="156"/>
      <c r="ANY16" s="156"/>
      <c r="ANZ16" s="156"/>
      <c r="AOA16" s="156"/>
      <c r="AOB16" s="156"/>
      <c r="AOC16" s="156"/>
      <c r="AOD16" s="156"/>
      <c r="AOE16" s="156"/>
      <c r="AOF16" s="156"/>
      <c r="AOG16" s="156"/>
      <c r="AOH16" s="156"/>
      <c r="AOI16" s="156"/>
      <c r="AOJ16" s="156"/>
      <c r="AOK16" s="156"/>
      <c r="AOL16" s="156"/>
      <c r="AOM16" s="156"/>
      <c r="AON16" s="156"/>
      <c r="AOO16" s="156"/>
      <c r="AOP16" s="156"/>
      <c r="AOQ16" s="156"/>
      <c r="AOR16" s="156"/>
      <c r="AOS16" s="156"/>
      <c r="AOT16" s="156"/>
      <c r="AOU16" s="156"/>
      <c r="AOV16" s="156"/>
      <c r="AOW16" s="156"/>
      <c r="AOX16" s="156"/>
      <c r="AOY16" s="156"/>
      <c r="AOZ16" s="156"/>
      <c r="APA16" s="156"/>
      <c r="APB16" s="156"/>
      <c r="APC16" s="156"/>
      <c r="APD16" s="156"/>
      <c r="APE16" s="156"/>
      <c r="APF16" s="156"/>
      <c r="APG16" s="156"/>
      <c r="APH16" s="156"/>
      <c r="API16" s="156"/>
      <c r="APJ16" s="156"/>
      <c r="APK16" s="156"/>
      <c r="APL16" s="156"/>
      <c r="APM16" s="156"/>
      <c r="APN16" s="156"/>
      <c r="APO16" s="156"/>
      <c r="APP16" s="156"/>
      <c r="APQ16" s="156"/>
      <c r="APR16" s="156"/>
      <c r="APS16" s="156"/>
      <c r="APT16" s="156"/>
      <c r="APU16" s="156"/>
      <c r="APV16" s="156"/>
      <c r="APW16" s="156"/>
      <c r="APX16" s="156"/>
      <c r="APY16" s="156"/>
      <c r="APZ16" s="156"/>
      <c r="AQA16" s="156"/>
      <c r="AQB16" s="156"/>
      <c r="AQC16" s="156"/>
      <c r="AQD16" s="156"/>
      <c r="AQE16" s="156"/>
      <c r="AQF16" s="156"/>
      <c r="AQG16" s="156"/>
      <c r="AQH16" s="156"/>
      <c r="AQI16" s="156"/>
      <c r="AQJ16" s="156"/>
      <c r="AQK16" s="156"/>
      <c r="AQL16" s="156"/>
      <c r="AQM16" s="156"/>
      <c r="AQN16" s="156"/>
      <c r="AQO16" s="156"/>
      <c r="AQP16" s="156"/>
      <c r="AQQ16" s="156"/>
      <c r="AQR16" s="156"/>
      <c r="AQS16" s="156"/>
      <c r="AQT16" s="156"/>
      <c r="AQU16" s="156"/>
      <c r="AQV16" s="156"/>
      <c r="AQW16" s="156"/>
      <c r="AQX16" s="156"/>
      <c r="AQY16" s="156"/>
      <c r="AQZ16" s="156"/>
      <c r="ARA16" s="156"/>
      <c r="ARB16" s="156"/>
      <c r="ARC16" s="156"/>
      <c r="ARD16" s="156"/>
      <c r="ARE16" s="156"/>
      <c r="ARF16" s="156"/>
      <c r="ARG16" s="156"/>
      <c r="ARH16" s="156"/>
      <c r="ARI16" s="156"/>
      <c r="ARJ16" s="156"/>
      <c r="ARK16" s="156"/>
      <c r="ARL16" s="156"/>
      <c r="ARM16" s="156"/>
      <c r="ARN16" s="156"/>
      <c r="ARO16" s="156"/>
      <c r="ARP16" s="156"/>
      <c r="ARQ16" s="156"/>
      <c r="ARR16" s="156"/>
      <c r="ARS16" s="156"/>
      <c r="ART16" s="156"/>
      <c r="ARU16" s="156"/>
      <c r="ARV16" s="156"/>
      <c r="ARW16" s="156"/>
      <c r="ARX16" s="156"/>
      <c r="ARY16" s="156"/>
      <c r="ARZ16" s="156"/>
      <c r="ASA16" s="156"/>
      <c r="ASB16" s="156"/>
      <c r="ASC16" s="156"/>
      <c r="ASD16" s="156"/>
      <c r="ASE16" s="156"/>
      <c r="ASF16" s="156"/>
      <c r="ASG16" s="156"/>
      <c r="ASH16" s="156"/>
      <c r="ASI16" s="156"/>
      <c r="ASJ16" s="156"/>
      <c r="ASK16" s="156"/>
      <c r="ASL16" s="156"/>
      <c r="ASM16" s="156"/>
      <c r="ASN16" s="156"/>
      <c r="ASO16" s="156"/>
      <c r="ASP16" s="156"/>
      <c r="ASQ16" s="156"/>
      <c r="ASR16" s="156"/>
      <c r="ASS16" s="156"/>
      <c r="AST16" s="156"/>
      <c r="ASU16" s="156"/>
      <c r="ASV16" s="156"/>
      <c r="ASW16" s="156"/>
      <c r="ASX16" s="156"/>
      <c r="ASY16" s="156"/>
      <c r="ASZ16" s="156"/>
      <c r="ATA16" s="156"/>
      <c r="ATB16" s="156"/>
      <c r="ATC16" s="156"/>
      <c r="ATD16" s="156"/>
      <c r="ATE16" s="156"/>
      <c r="ATF16" s="156"/>
      <c r="ATG16" s="156"/>
      <c r="ATH16" s="156"/>
      <c r="ATI16" s="156"/>
      <c r="ATJ16" s="156"/>
      <c r="ATK16" s="156"/>
      <c r="ATL16" s="156"/>
      <c r="ATM16" s="156"/>
      <c r="ATN16" s="156"/>
      <c r="ATO16" s="156"/>
      <c r="ATP16" s="156"/>
      <c r="ATQ16" s="156"/>
      <c r="ATR16" s="156"/>
      <c r="ATS16" s="156"/>
      <c r="ATT16" s="156"/>
      <c r="ATU16" s="156"/>
      <c r="ATV16" s="156"/>
      <c r="ATW16" s="156"/>
      <c r="ATX16" s="156"/>
      <c r="ATY16" s="156"/>
      <c r="ATZ16" s="156"/>
      <c r="AUA16" s="156"/>
      <c r="AUB16" s="156"/>
      <c r="AUC16" s="156"/>
      <c r="AUD16" s="156"/>
      <c r="AUE16" s="156"/>
      <c r="AUF16" s="156"/>
      <c r="AUG16" s="156"/>
      <c r="AUH16" s="156"/>
      <c r="AUI16" s="156"/>
      <c r="AUJ16" s="156"/>
      <c r="AUK16" s="156"/>
      <c r="AUL16" s="156"/>
      <c r="AUM16" s="156"/>
      <c r="AUN16" s="156"/>
      <c r="AUO16" s="156"/>
      <c r="AUP16" s="156"/>
      <c r="AUQ16" s="156"/>
      <c r="AUR16" s="156"/>
      <c r="AUS16" s="156"/>
      <c r="AUT16" s="156"/>
      <c r="AUU16" s="156"/>
      <c r="AUV16" s="156"/>
      <c r="AUW16" s="156"/>
      <c r="AUX16" s="156"/>
      <c r="AUY16" s="156"/>
      <c r="AUZ16" s="156"/>
      <c r="AVA16" s="156"/>
      <c r="AVB16" s="156"/>
      <c r="AVC16" s="156"/>
      <c r="AVD16" s="156"/>
      <c r="AVE16" s="156"/>
      <c r="AVF16" s="156"/>
      <c r="AVG16" s="156"/>
      <c r="AVH16" s="156"/>
      <c r="AVI16" s="156"/>
      <c r="AVJ16" s="156"/>
      <c r="AVK16" s="156"/>
      <c r="AVL16" s="156"/>
      <c r="AVM16" s="156"/>
      <c r="AVN16" s="156"/>
      <c r="AVO16" s="156"/>
      <c r="AVP16" s="156"/>
      <c r="AVQ16" s="156"/>
      <c r="AVR16" s="156"/>
      <c r="AVS16" s="156"/>
      <c r="AVT16" s="156"/>
      <c r="AVU16" s="156"/>
      <c r="AVV16" s="156"/>
      <c r="AVW16" s="156"/>
      <c r="AVX16" s="156"/>
      <c r="AVY16" s="156"/>
      <c r="AVZ16" s="156"/>
      <c r="AWA16" s="156"/>
      <c r="AWB16" s="156"/>
      <c r="AWC16" s="156"/>
      <c r="AWD16" s="156"/>
      <c r="AWE16" s="156"/>
      <c r="AWF16" s="156"/>
      <c r="AWG16" s="156"/>
      <c r="AWH16" s="156"/>
      <c r="AWI16" s="156"/>
      <c r="AWJ16" s="156"/>
      <c r="AWK16" s="156"/>
      <c r="AWL16" s="156"/>
      <c r="AWM16" s="156"/>
      <c r="AWN16" s="156"/>
      <c r="AWO16" s="156"/>
      <c r="AWP16" s="156"/>
      <c r="AWQ16" s="156"/>
      <c r="AWR16" s="156"/>
      <c r="AWS16" s="156"/>
      <c r="AWT16" s="156"/>
      <c r="AWU16" s="156"/>
      <c r="AWV16" s="156"/>
      <c r="AWW16" s="156"/>
      <c r="AWX16" s="156"/>
      <c r="AWY16" s="156"/>
      <c r="AWZ16" s="156"/>
      <c r="AXA16" s="156"/>
      <c r="AXB16" s="156"/>
      <c r="AXC16" s="156"/>
      <c r="AXD16" s="156"/>
      <c r="AXE16" s="156"/>
      <c r="AXF16" s="156"/>
      <c r="AXG16" s="156"/>
      <c r="AXH16" s="156"/>
      <c r="AXI16" s="156"/>
      <c r="AXJ16" s="156"/>
      <c r="AXK16" s="156"/>
      <c r="AXL16" s="156"/>
      <c r="AXM16" s="156"/>
      <c r="AXN16" s="156"/>
      <c r="AXO16" s="156"/>
      <c r="AXP16" s="156"/>
      <c r="AXQ16" s="156"/>
      <c r="AXR16" s="156"/>
      <c r="AXS16" s="156"/>
      <c r="AXT16" s="156"/>
      <c r="AXU16" s="156"/>
      <c r="AXV16" s="156"/>
      <c r="AXW16" s="156"/>
      <c r="AXX16" s="156"/>
      <c r="AXY16" s="156"/>
      <c r="AXZ16" s="156"/>
      <c r="AYA16" s="156"/>
      <c r="AYB16" s="156"/>
      <c r="AYC16" s="156"/>
      <c r="AYD16" s="156"/>
      <c r="AYE16" s="156"/>
      <c r="AYF16" s="156"/>
      <c r="AYG16" s="156"/>
      <c r="AYH16" s="156"/>
      <c r="AYI16" s="156"/>
      <c r="AYJ16" s="156"/>
      <c r="AYK16" s="156"/>
      <c r="AYL16" s="156"/>
      <c r="AYM16" s="156"/>
      <c r="AYN16" s="156"/>
      <c r="AYO16" s="156"/>
      <c r="AYP16" s="156"/>
      <c r="AYQ16" s="156"/>
      <c r="AYR16" s="156"/>
      <c r="AYS16" s="156"/>
      <c r="AYT16" s="156"/>
      <c r="AYU16" s="156"/>
      <c r="AYV16" s="156"/>
      <c r="AYW16" s="156"/>
      <c r="AYX16" s="156"/>
      <c r="AYY16" s="156"/>
      <c r="AYZ16" s="156"/>
      <c r="AZA16" s="156"/>
      <c r="AZB16" s="156"/>
      <c r="AZC16" s="156"/>
      <c r="AZD16" s="156"/>
      <c r="AZE16" s="156"/>
      <c r="AZF16" s="156"/>
      <c r="AZG16" s="156"/>
      <c r="AZH16" s="156"/>
      <c r="AZI16" s="156"/>
      <c r="AZJ16" s="156"/>
      <c r="AZK16" s="156"/>
      <c r="AZL16" s="156"/>
      <c r="AZM16" s="156"/>
      <c r="AZN16" s="156"/>
      <c r="AZO16" s="156"/>
      <c r="AZP16" s="156"/>
      <c r="AZQ16" s="156"/>
      <c r="AZR16" s="156"/>
      <c r="AZS16" s="156"/>
      <c r="AZT16" s="156"/>
      <c r="AZU16" s="156"/>
      <c r="AZV16" s="156"/>
      <c r="AZW16" s="156"/>
      <c r="AZX16" s="156"/>
      <c r="AZY16" s="156"/>
      <c r="AZZ16" s="156"/>
      <c r="BAA16" s="156"/>
      <c r="BAB16" s="156"/>
      <c r="BAC16" s="156"/>
      <c r="BAD16" s="156"/>
      <c r="BAE16" s="156"/>
      <c r="BAF16" s="156"/>
      <c r="BAG16" s="156"/>
      <c r="BAH16" s="156"/>
      <c r="BAI16" s="156"/>
      <c r="BAJ16" s="156"/>
      <c r="BAK16" s="156"/>
      <c r="BAL16" s="156"/>
      <c r="BAM16" s="156"/>
      <c r="BAN16" s="156"/>
      <c r="BAO16" s="156"/>
      <c r="BAP16" s="156"/>
      <c r="BAQ16" s="156"/>
      <c r="BAR16" s="156"/>
      <c r="BAS16" s="156"/>
      <c r="BAT16" s="156"/>
      <c r="BAU16" s="156"/>
      <c r="BAV16" s="156"/>
      <c r="BAW16" s="156"/>
      <c r="BAX16" s="156"/>
      <c r="BAY16" s="156"/>
      <c r="BAZ16" s="156"/>
      <c r="BBA16" s="156"/>
      <c r="BBB16" s="156"/>
      <c r="BBC16" s="156"/>
      <c r="BBD16" s="156"/>
      <c r="BBE16" s="156"/>
      <c r="BBF16" s="156"/>
      <c r="BBG16" s="156"/>
      <c r="BBH16" s="156"/>
      <c r="BBI16" s="156"/>
      <c r="BBJ16" s="156"/>
      <c r="BBK16" s="156"/>
      <c r="BBL16" s="156"/>
      <c r="BBM16" s="156"/>
      <c r="BBN16" s="156"/>
      <c r="BBO16" s="156"/>
      <c r="BBP16" s="156"/>
      <c r="BBQ16" s="156"/>
      <c r="BBR16" s="156"/>
      <c r="BBS16" s="156"/>
      <c r="BBT16" s="156"/>
      <c r="BBU16" s="156"/>
      <c r="BBV16" s="156"/>
      <c r="BBW16" s="156"/>
      <c r="BBX16" s="156"/>
      <c r="BBY16" s="156"/>
      <c r="BBZ16" s="156"/>
      <c r="BCA16" s="156"/>
      <c r="BCB16" s="156"/>
      <c r="BCC16" s="156"/>
      <c r="BCD16" s="156"/>
      <c r="BCE16" s="156"/>
      <c r="BCF16" s="156"/>
      <c r="BCG16" s="156"/>
      <c r="BCH16" s="156"/>
      <c r="BCI16" s="156"/>
      <c r="BCJ16" s="156"/>
      <c r="BCK16" s="156"/>
      <c r="BCL16" s="156"/>
      <c r="BCM16" s="156"/>
      <c r="BCN16" s="156"/>
      <c r="BCO16" s="156"/>
      <c r="BCP16" s="156"/>
      <c r="BCQ16" s="156"/>
      <c r="BCR16" s="156"/>
      <c r="BCS16" s="156"/>
      <c r="BCT16" s="156"/>
      <c r="BCU16" s="156"/>
      <c r="BCV16" s="156"/>
      <c r="BCW16" s="156"/>
      <c r="BCX16" s="156"/>
      <c r="BCY16" s="156"/>
      <c r="BCZ16" s="156"/>
      <c r="BDA16" s="156"/>
      <c r="BDB16" s="156"/>
      <c r="BDC16" s="156"/>
      <c r="BDD16" s="156"/>
      <c r="BDE16" s="156"/>
      <c r="BDF16" s="156"/>
      <c r="BDG16" s="156"/>
      <c r="BDH16" s="156"/>
      <c r="BDI16" s="156"/>
      <c r="BDJ16" s="156"/>
      <c r="BDK16" s="156"/>
      <c r="BDL16" s="156"/>
      <c r="BDM16" s="156"/>
      <c r="BDN16" s="156"/>
      <c r="BDO16" s="156"/>
      <c r="BDP16" s="156"/>
      <c r="BDQ16" s="156"/>
      <c r="BDR16" s="156"/>
      <c r="BDS16" s="156"/>
      <c r="BDT16" s="156"/>
      <c r="BDU16" s="156"/>
      <c r="BDV16" s="156"/>
      <c r="BDW16" s="156"/>
      <c r="BDX16" s="156"/>
      <c r="BDY16" s="156"/>
      <c r="BDZ16" s="156"/>
      <c r="BEA16" s="156"/>
      <c r="BEB16" s="156"/>
      <c r="BEC16" s="156"/>
      <c r="BED16" s="156"/>
      <c r="BEE16" s="156"/>
      <c r="BEF16" s="156"/>
      <c r="BEG16" s="156"/>
      <c r="BEH16" s="156"/>
      <c r="BEI16" s="156"/>
      <c r="BEJ16" s="156"/>
      <c r="BEK16" s="156"/>
      <c r="BEL16" s="156"/>
      <c r="BEM16" s="156"/>
      <c r="BEN16" s="156"/>
      <c r="BEO16" s="156"/>
      <c r="BEP16" s="156"/>
      <c r="BEQ16" s="156"/>
      <c r="BER16" s="156"/>
      <c r="BES16" s="156"/>
      <c r="BET16" s="156"/>
      <c r="BEU16" s="156"/>
      <c r="BEV16" s="156"/>
      <c r="BEW16" s="156"/>
      <c r="BEX16" s="156"/>
      <c r="BEY16" s="156"/>
      <c r="BEZ16" s="156"/>
      <c r="BFA16" s="156"/>
      <c r="BFB16" s="156"/>
      <c r="BFC16" s="156"/>
      <c r="BFD16" s="156"/>
      <c r="BFE16" s="156"/>
      <c r="BFF16" s="156"/>
      <c r="BFG16" s="156"/>
      <c r="BFH16" s="156"/>
      <c r="BFI16" s="156"/>
      <c r="BFJ16" s="156"/>
      <c r="BFK16" s="156"/>
      <c r="BFL16" s="156"/>
      <c r="BFM16" s="156"/>
      <c r="BFN16" s="156"/>
      <c r="BFO16" s="156"/>
      <c r="BFP16" s="156"/>
      <c r="BFQ16" s="156"/>
      <c r="BFR16" s="156"/>
      <c r="BFS16" s="156"/>
      <c r="BFT16" s="156"/>
      <c r="BFU16" s="156"/>
      <c r="BFV16" s="156"/>
      <c r="BFW16" s="156"/>
      <c r="BFX16" s="156"/>
      <c r="BFY16" s="156"/>
      <c r="BFZ16" s="156"/>
      <c r="BGA16" s="156"/>
      <c r="BGB16" s="156"/>
      <c r="BGC16" s="156"/>
      <c r="BGD16" s="156"/>
      <c r="BGE16" s="156"/>
      <c r="BGF16" s="156"/>
      <c r="BGG16" s="156"/>
      <c r="BGH16" s="156"/>
      <c r="BGI16" s="156"/>
      <c r="BGJ16" s="156"/>
      <c r="BGK16" s="156"/>
      <c r="BGL16" s="156"/>
      <c r="BGM16" s="156"/>
      <c r="BGN16" s="156"/>
      <c r="BGO16" s="156"/>
      <c r="BGP16" s="156"/>
      <c r="BGQ16" s="156"/>
      <c r="BGR16" s="156"/>
      <c r="BGS16" s="156"/>
      <c r="BGT16" s="156"/>
      <c r="BGU16" s="156"/>
      <c r="BGV16" s="156"/>
      <c r="BGW16" s="156"/>
      <c r="BGX16" s="156"/>
      <c r="BGY16" s="156"/>
      <c r="BGZ16" s="156"/>
      <c r="BHA16" s="156"/>
      <c r="BHB16" s="156"/>
      <c r="BHC16" s="156"/>
      <c r="BHD16" s="156"/>
      <c r="BHE16" s="156"/>
      <c r="BHF16" s="156"/>
      <c r="BHG16" s="156"/>
      <c r="BHH16" s="156"/>
      <c r="BHI16" s="156"/>
      <c r="BHJ16" s="156"/>
      <c r="BHK16" s="156"/>
      <c r="BHL16" s="156"/>
      <c r="BHM16" s="156"/>
      <c r="BHN16" s="156"/>
      <c r="BHO16" s="156"/>
      <c r="BHP16" s="156"/>
      <c r="BHQ16" s="156"/>
      <c r="BHR16" s="156"/>
      <c r="BHS16" s="156"/>
      <c r="BHT16" s="156"/>
      <c r="BHU16" s="156"/>
      <c r="BHV16" s="156"/>
      <c r="BHW16" s="156"/>
      <c r="BHX16" s="156"/>
      <c r="BHY16" s="156"/>
      <c r="BHZ16" s="156"/>
      <c r="BIA16" s="156"/>
      <c r="BIB16" s="156"/>
      <c r="BIC16" s="156"/>
      <c r="BID16" s="156"/>
      <c r="BIE16" s="156"/>
      <c r="BIF16" s="156"/>
      <c r="BIG16" s="156"/>
      <c r="BIH16" s="156"/>
      <c r="BII16" s="156"/>
      <c r="BIJ16" s="156"/>
      <c r="BIK16" s="156"/>
      <c r="BIL16" s="156"/>
      <c r="BIM16" s="156"/>
      <c r="BIN16" s="156"/>
      <c r="BIO16" s="156"/>
      <c r="BIP16" s="156"/>
      <c r="BIQ16" s="156"/>
      <c r="BIR16" s="156"/>
      <c r="BIS16" s="156"/>
      <c r="BIT16" s="156"/>
      <c r="BIU16" s="156"/>
      <c r="BIV16" s="156"/>
      <c r="BIW16" s="156"/>
      <c r="BIX16" s="156"/>
      <c r="BIY16" s="156"/>
      <c r="BIZ16" s="156"/>
      <c r="BJA16" s="156"/>
      <c r="BJB16" s="156"/>
      <c r="BJC16" s="156"/>
      <c r="BJD16" s="156"/>
      <c r="BJE16" s="156"/>
      <c r="BJF16" s="156"/>
      <c r="BJG16" s="156"/>
      <c r="BJH16" s="156"/>
      <c r="BJI16" s="156"/>
      <c r="BJJ16" s="156"/>
      <c r="BJK16" s="156"/>
      <c r="BJL16" s="156"/>
      <c r="BJM16" s="156"/>
      <c r="BJN16" s="156"/>
      <c r="BJO16" s="156"/>
      <c r="BJP16" s="156"/>
      <c r="BJQ16" s="156"/>
      <c r="BJR16" s="156"/>
      <c r="BJS16" s="156"/>
      <c r="BJT16" s="156"/>
      <c r="BJU16" s="156"/>
      <c r="BJV16" s="156"/>
      <c r="BJW16" s="156"/>
      <c r="BJX16" s="156"/>
      <c r="BJY16" s="156"/>
      <c r="BJZ16" s="156"/>
      <c r="BKA16" s="156"/>
      <c r="BKB16" s="156"/>
      <c r="BKC16" s="156"/>
      <c r="BKD16" s="156"/>
      <c r="BKE16" s="156"/>
      <c r="BKF16" s="156"/>
      <c r="BKG16" s="156"/>
      <c r="BKH16" s="156"/>
      <c r="BKI16" s="156"/>
      <c r="BKJ16" s="156"/>
      <c r="BKK16" s="156"/>
      <c r="BKL16" s="156"/>
      <c r="BKM16" s="156"/>
      <c r="BKN16" s="156"/>
      <c r="BKO16" s="156"/>
      <c r="BKP16" s="156"/>
      <c r="BKQ16" s="156"/>
      <c r="BKR16" s="156"/>
      <c r="BKS16" s="156"/>
      <c r="BKT16" s="156"/>
      <c r="BKU16" s="156"/>
      <c r="BKV16" s="156"/>
      <c r="BKW16" s="156"/>
      <c r="BKX16" s="156"/>
      <c r="BKY16" s="156"/>
      <c r="BKZ16" s="156"/>
      <c r="BLA16" s="156"/>
      <c r="BLB16" s="156"/>
      <c r="BLC16" s="156"/>
      <c r="BLD16" s="156"/>
      <c r="BLE16" s="156"/>
      <c r="BLF16" s="156"/>
      <c r="BLG16" s="156"/>
      <c r="BLH16" s="156"/>
      <c r="BLI16" s="156"/>
      <c r="BLJ16" s="156"/>
      <c r="BLK16" s="156"/>
      <c r="BLL16" s="156"/>
      <c r="BLM16" s="156"/>
      <c r="BLN16" s="156"/>
      <c r="BLO16" s="156"/>
      <c r="BLP16" s="156"/>
      <c r="BLQ16" s="156"/>
      <c r="BLR16" s="156"/>
      <c r="BLS16" s="156"/>
      <c r="BLT16" s="156"/>
      <c r="BLU16" s="156"/>
      <c r="BLV16" s="156"/>
      <c r="BLW16" s="156"/>
      <c r="BLX16" s="156"/>
      <c r="BLY16" s="156"/>
      <c r="BLZ16" s="156"/>
      <c r="BMA16" s="156"/>
      <c r="BMB16" s="156"/>
      <c r="BMC16" s="156"/>
      <c r="BMD16" s="156"/>
      <c r="BME16" s="156"/>
      <c r="BMF16" s="156"/>
      <c r="BMG16" s="156"/>
      <c r="BMH16" s="156"/>
      <c r="BMI16" s="156"/>
      <c r="BMJ16" s="156"/>
      <c r="BMK16" s="156"/>
      <c r="BML16" s="156"/>
      <c r="BMM16" s="156"/>
      <c r="BMN16" s="156"/>
      <c r="BMO16" s="156"/>
      <c r="BMP16" s="156"/>
      <c r="BMQ16" s="156"/>
      <c r="BMR16" s="156"/>
      <c r="BMS16" s="156"/>
      <c r="BMT16" s="156"/>
      <c r="BMU16" s="156"/>
      <c r="BMV16" s="156"/>
      <c r="BMW16" s="156"/>
      <c r="BMX16" s="156"/>
      <c r="BMY16" s="156"/>
      <c r="BMZ16" s="156"/>
      <c r="BNA16" s="156"/>
      <c r="BNB16" s="156"/>
      <c r="BNC16" s="156"/>
      <c r="BND16" s="156"/>
      <c r="BNE16" s="156"/>
      <c r="BNF16" s="156"/>
      <c r="BNG16" s="156"/>
      <c r="BNH16" s="156"/>
      <c r="BNI16" s="156"/>
      <c r="BNJ16" s="156"/>
      <c r="BNK16" s="156"/>
      <c r="BNL16" s="156"/>
      <c r="BNM16" s="156"/>
      <c r="BNN16" s="156"/>
      <c r="BNO16" s="156"/>
      <c r="BNP16" s="156"/>
      <c r="BNQ16" s="156"/>
      <c r="BNR16" s="156"/>
      <c r="BNS16" s="156"/>
      <c r="BNT16" s="156"/>
      <c r="BNU16" s="156"/>
      <c r="BNV16" s="156"/>
      <c r="BNW16" s="156"/>
      <c r="BNX16" s="156"/>
      <c r="BNY16" s="156"/>
      <c r="BNZ16" s="156"/>
      <c r="BOA16" s="156"/>
      <c r="BOB16" s="156"/>
      <c r="BOC16" s="156"/>
      <c r="BOD16" s="156"/>
      <c r="BOE16" s="156"/>
      <c r="BOF16" s="156"/>
      <c r="BOG16" s="156"/>
      <c r="BOH16" s="156"/>
      <c r="BOI16" s="156"/>
      <c r="BOJ16" s="156"/>
      <c r="BOK16" s="156"/>
      <c r="BOL16" s="156"/>
      <c r="BOM16" s="156"/>
      <c r="BON16" s="156"/>
      <c r="BOO16" s="156"/>
      <c r="BOP16" s="156"/>
      <c r="BOQ16" s="156"/>
      <c r="BOR16" s="156"/>
      <c r="BOS16" s="156"/>
      <c r="BOT16" s="156"/>
      <c r="BOU16" s="156"/>
      <c r="BOV16" s="156"/>
      <c r="BOW16" s="156"/>
      <c r="BOX16" s="156"/>
      <c r="BOY16" s="156"/>
      <c r="BOZ16" s="156"/>
      <c r="BPA16" s="156"/>
      <c r="BPB16" s="156"/>
      <c r="BPC16" s="156"/>
      <c r="BPD16" s="156"/>
      <c r="BPE16" s="156"/>
      <c r="BPF16" s="156"/>
      <c r="BPG16" s="156"/>
      <c r="BPH16" s="156"/>
      <c r="BPI16" s="156"/>
      <c r="BPJ16" s="156"/>
      <c r="BPK16" s="156"/>
      <c r="BPL16" s="156"/>
      <c r="BPM16" s="156"/>
      <c r="BPN16" s="156"/>
      <c r="BPO16" s="156"/>
      <c r="BPP16" s="156"/>
      <c r="BPQ16" s="156"/>
      <c r="BPR16" s="156"/>
      <c r="BPS16" s="156"/>
      <c r="BPT16" s="156"/>
      <c r="BPU16" s="156"/>
      <c r="BPV16" s="156"/>
      <c r="BPW16" s="156"/>
      <c r="BPX16" s="156"/>
      <c r="BPY16" s="156"/>
      <c r="BPZ16" s="156"/>
      <c r="BQA16" s="156"/>
      <c r="BQB16" s="156"/>
      <c r="BQC16" s="156"/>
      <c r="BQD16" s="156"/>
      <c r="BQE16" s="156"/>
      <c r="BQF16" s="156"/>
      <c r="BQG16" s="156"/>
      <c r="BQH16" s="156"/>
      <c r="BQI16" s="156"/>
      <c r="BQJ16" s="156"/>
      <c r="BQK16" s="156"/>
      <c r="BQL16" s="156"/>
      <c r="BQM16" s="156"/>
      <c r="BQN16" s="156"/>
      <c r="BQO16" s="156"/>
      <c r="BQP16" s="156"/>
      <c r="BQQ16" s="156"/>
      <c r="BQR16" s="156"/>
      <c r="BQS16" s="156"/>
      <c r="BQT16" s="156"/>
      <c r="BQU16" s="156"/>
      <c r="BQV16" s="156"/>
      <c r="BQW16" s="156"/>
      <c r="BQX16" s="156"/>
      <c r="BQY16" s="156"/>
      <c r="BQZ16" s="156"/>
      <c r="BRA16" s="156"/>
      <c r="BRB16" s="156"/>
      <c r="BRC16" s="156"/>
      <c r="BRD16" s="156"/>
      <c r="BRE16" s="156"/>
      <c r="BRF16" s="156"/>
      <c r="BRG16" s="156"/>
      <c r="BRH16" s="156"/>
      <c r="BRI16" s="156"/>
      <c r="BRJ16" s="156"/>
      <c r="BRK16" s="156"/>
      <c r="BRL16" s="156"/>
      <c r="BRM16" s="156"/>
      <c r="BRN16" s="156"/>
      <c r="BRO16" s="156"/>
      <c r="BRP16" s="156"/>
      <c r="BRQ16" s="156"/>
      <c r="BRR16" s="156"/>
      <c r="BRS16" s="156"/>
      <c r="BRT16" s="156"/>
      <c r="BRU16" s="156"/>
      <c r="BRV16" s="156"/>
      <c r="BRW16" s="156"/>
      <c r="BRX16" s="156"/>
      <c r="BRY16" s="156"/>
      <c r="BRZ16" s="156"/>
      <c r="BSA16" s="156"/>
      <c r="BSB16" s="156"/>
      <c r="BSC16" s="156"/>
      <c r="BSD16" s="156"/>
      <c r="BSE16" s="156"/>
      <c r="BSF16" s="156"/>
      <c r="BSG16" s="156"/>
      <c r="BSH16" s="156"/>
      <c r="BSI16" s="156"/>
      <c r="BSJ16" s="156"/>
      <c r="BSK16" s="156"/>
      <c r="BSL16" s="156"/>
      <c r="BSM16" s="156"/>
      <c r="BSN16" s="156"/>
      <c r="BSO16" s="156"/>
      <c r="BSP16" s="156"/>
      <c r="BSQ16" s="156"/>
      <c r="BSR16" s="156"/>
      <c r="BSS16" s="156"/>
      <c r="BST16" s="156"/>
      <c r="BSU16" s="156"/>
      <c r="BSV16" s="156"/>
      <c r="BSW16" s="156"/>
      <c r="BSX16" s="156"/>
      <c r="BSY16" s="156"/>
      <c r="BSZ16" s="156"/>
      <c r="BTA16" s="156"/>
      <c r="BTB16" s="156"/>
      <c r="BTC16" s="156"/>
      <c r="BTD16" s="156"/>
      <c r="BTE16" s="156"/>
      <c r="BTF16" s="156"/>
      <c r="BTG16" s="156"/>
      <c r="BTH16" s="156"/>
      <c r="BTI16" s="156"/>
      <c r="BTJ16" s="156"/>
      <c r="BTK16" s="156"/>
      <c r="BTL16" s="156"/>
      <c r="BTM16" s="156"/>
      <c r="BTN16" s="156"/>
      <c r="BTO16" s="156"/>
      <c r="BTP16" s="156"/>
      <c r="BTQ16" s="156"/>
      <c r="BTR16" s="156"/>
      <c r="BTS16" s="156"/>
      <c r="BTT16" s="156"/>
      <c r="BTU16" s="156"/>
      <c r="BTV16" s="156"/>
      <c r="BTW16" s="156"/>
      <c r="BTX16" s="156"/>
      <c r="BTY16" s="156"/>
      <c r="BTZ16" s="156"/>
      <c r="BUA16" s="156"/>
      <c r="BUB16" s="156"/>
      <c r="BUC16" s="156"/>
      <c r="BUD16" s="156"/>
      <c r="BUE16" s="156"/>
      <c r="BUF16" s="156"/>
      <c r="BUG16" s="156"/>
      <c r="BUH16" s="156"/>
      <c r="BUI16" s="156"/>
      <c r="BUJ16" s="156"/>
      <c r="BUK16" s="156"/>
      <c r="BUL16" s="156"/>
      <c r="BUM16" s="156"/>
      <c r="BUN16" s="156"/>
      <c r="BUO16" s="156"/>
      <c r="BUP16" s="156"/>
      <c r="BUQ16" s="156"/>
      <c r="BUR16" s="156"/>
      <c r="BUS16" s="156"/>
      <c r="BUT16" s="156"/>
      <c r="BUU16" s="156"/>
      <c r="BUV16" s="156"/>
      <c r="BUW16" s="156"/>
      <c r="BUX16" s="156"/>
      <c r="BUY16" s="156"/>
      <c r="BUZ16" s="156"/>
      <c r="BVA16" s="156"/>
      <c r="BVB16" s="156"/>
      <c r="BVC16" s="156"/>
      <c r="BVD16" s="156"/>
      <c r="BVE16" s="156"/>
      <c r="BVF16" s="156"/>
      <c r="BVG16" s="156"/>
      <c r="BVH16" s="156"/>
      <c r="BVI16" s="156"/>
      <c r="BVJ16" s="156"/>
      <c r="BVK16" s="156"/>
      <c r="BVL16" s="156"/>
      <c r="BVM16" s="156"/>
      <c r="BVN16" s="156"/>
      <c r="BVO16" s="156"/>
      <c r="BVP16" s="156"/>
      <c r="BVQ16" s="156"/>
      <c r="BVR16" s="156"/>
      <c r="BVS16" s="156"/>
      <c r="BVT16" s="156"/>
      <c r="BVU16" s="156"/>
      <c r="BVV16" s="156"/>
      <c r="BVW16" s="156"/>
      <c r="BVX16" s="156"/>
      <c r="BVY16" s="156"/>
      <c r="BVZ16" s="156"/>
      <c r="BWA16" s="156"/>
      <c r="BWB16" s="156"/>
      <c r="BWC16" s="156"/>
      <c r="BWD16" s="156"/>
      <c r="BWE16" s="156"/>
      <c r="BWF16" s="156"/>
      <c r="BWG16" s="156"/>
      <c r="BWH16" s="156"/>
      <c r="BWI16" s="156"/>
      <c r="BWJ16" s="156"/>
      <c r="BWK16" s="156"/>
      <c r="BWL16" s="156"/>
      <c r="BWM16" s="156"/>
      <c r="BWN16" s="156"/>
      <c r="BWO16" s="156"/>
      <c r="BWP16" s="156"/>
      <c r="BWQ16" s="156"/>
      <c r="BWR16" s="156"/>
      <c r="BWS16" s="156"/>
      <c r="BWT16" s="156"/>
      <c r="BWU16" s="156"/>
      <c r="BWV16" s="156"/>
      <c r="BWW16" s="156"/>
      <c r="BWX16" s="156"/>
      <c r="BWY16" s="156"/>
      <c r="BWZ16" s="156"/>
      <c r="BXA16" s="156"/>
      <c r="BXB16" s="156"/>
      <c r="BXC16" s="156"/>
      <c r="BXD16" s="156"/>
      <c r="BXE16" s="156"/>
      <c r="BXF16" s="156"/>
      <c r="BXG16" s="156"/>
      <c r="BXH16" s="156"/>
      <c r="BXI16" s="156"/>
      <c r="BXJ16" s="156"/>
      <c r="BXK16" s="156"/>
      <c r="BXL16" s="156"/>
      <c r="BXM16" s="156"/>
      <c r="BXN16" s="156"/>
      <c r="BXO16" s="156"/>
      <c r="BXP16" s="156"/>
      <c r="BXQ16" s="156"/>
      <c r="BXR16" s="156"/>
      <c r="BXS16" s="156"/>
      <c r="BXT16" s="156"/>
      <c r="BXU16" s="156"/>
      <c r="BXV16" s="156"/>
      <c r="BXW16" s="156"/>
      <c r="BXX16" s="156"/>
      <c r="BXY16" s="156"/>
      <c r="BXZ16" s="156"/>
      <c r="BYA16" s="156"/>
      <c r="BYB16" s="156"/>
      <c r="BYC16" s="156"/>
      <c r="BYD16" s="156"/>
      <c r="BYE16" s="156"/>
      <c r="BYF16" s="156"/>
      <c r="BYG16" s="156"/>
      <c r="BYH16" s="156"/>
      <c r="BYI16" s="156"/>
      <c r="BYJ16" s="156"/>
      <c r="BYK16" s="156"/>
      <c r="BYL16" s="156"/>
      <c r="BYM16" s="156"/>
      <c r="BYN16" s="156"/>
      <c r="BYO16" s="156"/>
      <c r="BYP16" s="156"/>
      <c r="BYQ16" s="156"/>
      <c r="BYR16" s="156"/>
      <c r="BYS16" s="156"/>
      <c r="BYT16" s="156"/>
      <c r="BYU16" s="156"/>
      <c r="BYV16" s="156"/>
      <c r="BYW16" s="156"/>
      <c r="BYX16" s="156"/>
      <c r="BYY16" s="156"/>
      <c r="BYZ16" s="156"/>
      <c r="BZA16" s="156"/>
      <c r="BZB16" s="156"/>
      <c r="BZC16" s="156"/>
      <c r="BZD16" s="156"/>
      <c r="BZE16" s="156"/>
      <c r="BZF16" s="156"/>
      <c r="BZG16" s="156"/>
      <c r="BZH16" s="156"/>
      <c r="BZI16" s="156"/>
      <c r="BZJ16" s="156"/>
      <c r="BZK16" s="156"/>
      <c r="BZL16" s="156"/>
      <c r="BZM16" s="156"/>
      <c r="BZN16" s="156"/>
      <c r="BZO16" s="156"/>
      <c r="BZP16" s="156"/>
      <c r="BZQ16" s="156"/>
      <c r="BZR16" s="156"/>
      <c r="BZS16" s="156"/>
      <c r="BZT16" s="156"/>
      <c r="BZU16" s="156"/>
      <c r="BZV16" s="156"/>
      <c r="BZW16" s="156"/>
      <c r="BZX16" s="156"/>
      <c r="BZY16" s="156"/>
      <c r="BZZ16" s="156"/>
      <c r="CAA16" s="156"/>
      <c r="CAB16" s="156"/>
      <c r="CAC16" s="156"/>
      <c r="CAD16" s="156"/>
      <c r="CAE16" s="156"/>
      <c r="CAF16" s="156"/>
      <c r="CAG16" s="156"/>
      <c r="CAH16" s="156"/>
      <c r="CAI16" s="156"/>
      <c r="CAJ16" s="156"/>
      <c r="CAK16" s="156"/>
      <c r="CAL16" s="156"/>
      <c r="CAM16" s="156"/>
      <c r="CAN16" s="156"/>
      <c r="CAO16" s="156"/>
      <c r="CAP16" s="156"/>
      <c r="CAQ16" s="156"/>
      <c r="CAR16" s="156"/>
      <c r="CAS16" s="156"/>
      <c r="CAT16" s="156"/>
      <c r="CAU16" s="156"/>
      <c r="CAV16" s="156"/>
      <c r="CAW16" s="156"/>
      <c r="CAX16" s="156"/>
      <c r="CAY16" s="156"/>
      <c r="CAZ16" s="156"/>
      <c r="CBA16" s="156"/>
      <c r="CBB16" s="156"/>
      <c r="CBC16" s="156"/>
      <c r="CBD16" s="156"/>
      <c r="CBE16" s="156"/>
      <c r="CBF16" s="156"/>
      <c r="CBG16" s="156"/>
      <c r="CBH16" s="156"/>
      <c r="CBI16" s="156"/>
      <c r="CBJ16" s="156"/>
      <c r="CBK16" s="156"/>
      <c r="CBL16" s="156"/>
      <c r="CBM16" s="156"/>
      <c r="CBN16" s="156"/>
      <c r="CBO16" s="156"/>
      <c r="CBP16" s="156"/>
      <c r="CBQ16" s="156"/>
      <c r="CBR16" s="156"/>
      <c r="CBS16" s="156"/>
      <c r="CBT16" s="156"/>
      <c r="CBU16" s="156"/>
      <c r="CBV16" s="156"/>
      <c r="CBW16" s="156"/>
      <c r="CBX16" s="156"/>
      <c r="CBY16" s="156"/>
      <c r="CBZ16" s="156"/>
      <c r="CCA16" s="156"/>
      <c r="CCB16" s="156"/>
      <c r="CCC16" s="156"/>
      <c r="CCD16" s="156"/>
      <c r="CCE16" s="156"/>
      <c r="CCF16" s="156"/>
      <c r="CCG16" s="156"/>
      <c r="CCH16" s="156"/>
      <c r="CCI16" s="156"/>
      <c r="CCJ16" s="156"/>
      <c r="CCK16" s="156"/>
      <c r="CCL16" s="156"/>
      <c r="CCM16" s="156"/>
      <c r="CCN16" s="156"/>
      <c r="CCO16" s="156"/>
      <c r="CCP16" s="156"/>
      <c r="CCQ16" s="156"/>
      <c r="CCR16" s="156"/>
      <c r="CCS16" s="156"/>
      <c r="CCT16" s="156"/>
      <c r="CCU16" s="156"/>
      <c r="CCV16" s="156"/>
      <c r="CCW16" s="156"/>
      <c r="CCX16" s="156"/>
      <c r="CCY16" s="156"/>
      <c r="CCZ16" s="156"/>
      <c r="CDA16" s="156"/>
      <c r="CDB16" s="156"/>
      <c r="CDC16" s="156"/>
      <c r="CDD16" s="156"/>
      <c r="CDE16" s="156"/>
      <c r="CDF16" s="156"/>
      <c r="CDG16" s="156"/>
      <c r="CDH16" s="156"/>
      <c r="CDI16" s="156"/>
      <c r="CDJ16" s="156"/>
      <c r="CDK16" s="156"/>
      <c r="CDL16" s="156"/>
      <c r="CDM16" s="156"/>
      <c r="CDN16" s="156"/>
      <c r="CDO16" s="156"/>
      <c r="CDP16" s="156"/>
      <c r="CDQ16" s="156"/>
      <c r="CDR16" s="156"/>
      <c r="CDS16" s="156"/>
      <c r="CDT16" s="156"/>
      <c r="CDU16" s="156"/>
      <c r="CDV16" s="156"/>
      <c r="CDW16" s="156"/>
      <c r="CDX16" s="156"/>
      <c r="CDY16" s="156"/>
      <c r="CDZ16" s="156"/>
      <c r="CEA16" s="156"/>
      <c r="CEB16" s="156"/>
      <c r="CEC16" s="156"/>
      <c r="CED16" s="156"/>
      <c r="CEE16" s="156"/>
      <c r="CEF16" s="156"/>
      <c r="CEG16" s="156"/>
      <c r="CEH16" s="156"/>
      <c r="CEI16" s="156"/>
      <c r="CEJ16" s="156"/>
      <c r="CEK16" s="156"/>
      <c r="CEL16" s="156"/>
      <c r="CEM16" s="156"/>
      <c r="CEN16" s="156"/>
      <c r="CEO16" s="156"/>
      <c r="CEP16" s="156"/>
      <c r="CEQ16" s="156"/>
      <c r="CER16" s="156"/>
      <c r="CES16" s="156"/>
      <c r="CET16" s="156"/>
      <c r="CEU16" s="156"/>
      <c r="CEV16" s="156"/>
      <c r="CEW16" s="156"/>
      <c r="CEX16" s="156"/>
      <c r="CEY16" s="156"/>
      <c r="CEZ16" s="156"/>
      <c r="CFA16" s="156"/>
      <c r="CFB16" s="156"/>
      <c r="CFC16" s="156"/>
      <c r="CFD16" s="156"/>
      <c r="CFE16" s="156"/>
      <c r="CFF16" s="156"/>
      <c r="CFG16" s="156"/>
      <c r="CFH16" s="156"/>
      <c r="CFI16" s="156"/>
      <c r="CFJ16" s="156"/>
      <c r="CFK16" s="156"/>
      <c r="CFL16" s="156"/>
      <c r="CFM16" s="156"/>
      <c r="CFN16" s="156"/>
      <c r="CFO16" s="156"/>
      <c r="CFP16" s="156"/>
      <c r="CFQ16" s="156"/>
      <c r="CFR16" s="156"/>
      <c r="CFS16" s="156"/>
      <c r="CFT16" s="156"/>
      <c r="CFU16" s="156"/>
      <c r="CFV16" s="156"/>
      <c r="CFW16" s="156"/>
      <c r="CFX16" s="156"/>
      <c r="CFY16" s="156"/>
      <c r="CFZ16" s="156"/>
      <c r="CGA16" s="156"/>
      <c r="CGB16" s="156"/>
      <c r="CGC16" s="156"/>
      <c r="CGD16" s="156"/>
      <c r="CGE16" s="156"/>
      <c r="CGF16" s="156"/>
      <c r="CGG16" s="156"/>
      <c r="CGH16" s="156"/>
      <c r="CGI16" s="156"/>
      <c r="CGJ16" s="156"/>
      <c r="CGK16" s="156"/>
      <c r="CGL16" s="156"/>
      <c r="CGM16" s="156"/>
      <c r="CGN16" s="156"/>
      <c r="CGO16" s="156"/>
      <c r="CGP16" s="156"/>
      <c r="CGQ16" s="156"/>
      <c r="CGR16" s="156"/>
      <c r="CGS16" s="156"/>
      <c r="CGT16" s="156"/>
      <c r="CGU16" s="156"/>
      <c r="CGV16" s="156"/>
      <c r="CGW16" s="156"/>
      <c r="CGX16" s="156"/>
      <c r="CGY16" s="156"/>
      <c r="CGZ16" s="156"/>
      <c r="CHA16" s="156"/>
      <c r="CHB16" s="156"/>
      <c r="CHC16" s="156"/>
      <c r="CHD16" s="156"/>
      <c r="CHE16" s="156"/>
      <c r="CHF16" s="156"/>
      <c r="CHG16" s="156"/>
      <c r="CHH16" s="156"/>
      <c r="CHI16" s="156"/>
      <c r="CHJ16" s="156"/>
      <c r="CHK16" s="156"/>
      <c r="CHL16" s="156"/>
      <c r="CHM16" s="156"/>
      <c r="CHN16" s="156"/>
      <c r="CHO16" s="156"/>
      <c r="CHP16" s="156"/>
      <c r="CHQ16" s="156"/>
      <c r="CHR16" s="156"/>
      <c r="CHS16" s="156"/>
      <c r="CHT16" s="156"/>
      <c r="CHU16" s="156"/>
      <c r="CHV16" s="156"/>
      <c r="CHW16" s="156"/>
      <c r="CHX16" s="156"/>
      <c r="CHY16" s="156"/>
      <c r="CHZ16" s="156"/>
      <c r="CIA16" s="156"/>
      <c r="CIB16" s="156"/>
      <c r="CIC16" s="156"/>
      <c r="CID16" s="156"/>
      <c r="CIE16" s="156"/>
      <c r="CIF16" s="156"/>
      <c r="CIG16" s="156"/>
      <c r="CIH16" s="156"/>
      <c r="CII16" s="156"/>
      <c r="CIJ16" s="156"/>
      <c r="CIK16" s="156"/>
      <c r="CIL16" s="156"/>
      <c r="CIM16" s="156"/>
      <c r="CIN16" s="156"/>
      <c r="CIO16" s="156"/>
      <c r="CIP16" s="156"/>
      <c r="CIQ16" s="156"/>
      <c r="CIR16" s="156"/>
      <c r="CIS16" s="156"/>
      <c r="CIT16" s="156"/>
      <c r="CIU16" s="156"/>
      <c r="CIV16" s="156"/>
      <c r="CIW16" s="156"/>
      <c r="CIX16" s="156"/>
      <c r="CIY16" s="156"/>
      <c r="CIZ16" s="156"/>
      <c r="CJA16" s="156"/>
      <c r="CJB16" s="156"/>
      <c r="CJC16" s="156"/>
      <c r="CJD16" s="156"/>
      <c r="CJE16" s="156"/>
      <c r="CJF16" s="156"/>
      <c r="CJG16" s="156"/>
      <c r="CJH16" s="156"/>
      <c r="CJI16" s="156"/>
      <c r="CJJ16" s="156"/>
      <c r="CJK16" s="156"/>
      <c r="CJL16" s="156"/>
      <c r="CJM16" s="156"/>
      <c r="CJN16" s="156"/>
      <c r="CJO16" s="156"/>
      <c r="CJP16" s="156"/>
      <c r="CJQ16" s="156"/>
      <c r="CJR16" s="156"/>
      <c r="CJS16" s="156"/>
      <c r="CJT16" s="156"/>
      <c r="CJU16" s="156"/>
      <c r="CJV16" s="156"/>
      <c r="CJW16" s="156"/>
      <c r="CJX16" s="156"/>
      <c r="CJY16" s="156"/>
      <c r="CJZ16" s="156"/>
      <c r="CKA16" s="156"/>
      <c r="CKB16" s="156"/>
      <c r="CKC16" s="156"/>
      <c r="CKD16" s="156"/>
      <c r="CKE16" s="156"/>
      <c r="CKF16" s="156"/>
      <c r="CKG16" s="156"/>
      <c r="CKH16" s="156"/>
      <c r="CKI16" s="156"/>
      <c r="CKJ16" s="156"/>
      <c r="CKK16" s="156"/>
      <c r="CKL16" s="156"/>
      <c r="CKM16" s="156"/>
      <c r="CKN16" s="156"/>
      <c r="CKO16" s="156"/>
      <c r="CKP16" s="156"/>
      <c r="CKQ16" s="156"/>
      <c r="CKR16" s="156"/>
      <c r="CKS16" s="156"/>
      <c r="CKT16" s="156"/>
      <c r="CKU16" s="156"/>
      <c r="CKV16" s="156"/>
      <c r="CKW16" s="156"/>
      <c r="CKX16" s="156"/>
      <c r="CKY16" s="156"/>
      <c r="CKZ16" s="156"/>
      <c r="CLA16" s="156"/>
      <c r="CLB16" s="156"/>
      <c r="CLC16" s="156"/>
      <c r="CLD16" s="156"/>
      <c r="CLE16" s="156"/>
      <c r="CLF16" s="156"/>
      <c r="CLG16" s="156"/>
      <c r="CLH16" s="156"/>
      <c r="CLI16" s="156"/>
      <c r="CLJ16" s="156"/>
      <c r="CLK16" s="156"/>
      <c r="CLL16" s="156"/>
      <c r="CLM16" s="156"/>
      <c r="CLN16" s="156"/>
      <c r="CLO16" s="156"/>
      <c r="CLP16" s="156"/>
      <c r="CLQ16" s="156"/>
      <c r="CLR16" s="156"/>
      <c r="CLS16" s="156"/>
      <c r="CLT16" s="156"/>
      <c r="CLU16" s="156"/>
      <c r="CLV16" s="156"/>
      <c r="CLW16" s="156"/>
      <c r="CLX16" s="156"/>
      <c r="CLY16" s="156"/>
      <c r="CLZ16" s="156"/>
      <c r="CMA16" s="156"/>
      <c r="CMB16" s="156"/>
      <c r="CMC16" s="156"/>
      <c r="CMD16" s="156"/>
      <c r="CME16" s="156"/>
      <c r="CMF16" s="156"/>
      <c r="CMG16" s="156"/>
      <c r="CMH16" s="156"/>
      <c r="CMI16" s="156"/>
      <c r="CMJ16" s="156"/>
      <c r="CMK16" s="156"/>
      <c r="CML16" s="156"/>
      <c r="CMM16" s="156"/>
      <c r="CMN16" s="156"/>
      <c r="CMO16" s="156"/>
      <c r="CMP16" s="156"/>
      <c r="CMQ16" s="156"/>
      <c r="CMR16" s="156"/>
      <c r="CMS16" s="156"/>
      <c r="CMT16" s="156"/>
      <c r="CMU16" s="156"/>
      <c r="CMV16" s="156"/>
      <c r="CMW16" s="156"/>
      <c r="CMX16" s="156"/>
      <c r="CMY16" s="156"/>
      <c r="CMZ16" s="156"/>
      <c r="CNA16" s="156"/>
      <c r="CNB16" s="156"/>
      <c r="CNC16" s="156"/>
      <c r="CND16" s="156"/>
      <c r="CNE16" s="156"/>
      <c r="CNF16" s="156"/>
      <c r="CNG16" s="156"/>
      <c r="CNH16" s="156"/>
      <c r="CNI16" s="156"/>
      <c r="CNJ16" s="156"/>
      <c r="CNK16" s="156"/>
      <c r="CNL16" s="156"/>
      <c r="CNM16" s="156"/>
      <c r="CNN16" s="156"/>
      <c r="CNO16" s="156"/>
      <c r="CNP16" s="156"/>
      <c r="CNQ16" s="156"/>
      <c r="CNR16" s="156"/>
      <c r="CNS16" s="156"/>
      <c r="CNT16" s="156"/>
      <c r="CNU16" s="156"/>
      <c r="CNV16" s="156"/>
      <c r="CNW16" s="156"/>
      <c r="CNX16" s="156"/>
      <c r="CNY16" s="156"/>
      <c r="CNZ16" s="156"/>
      <c r="COA16" s="156"/>
      <c r="COB16" s="156"/>
      <c r="COC16" s="156"/>
      <c r="COD16" s="156"/>
      <c r="COE16" s="156"/>
      <c r="COF16" s="156"/>
      <c r="COG16" s="156"/>
      <c r="COH16" s="156"/>
      <c r="COI16" s="156"/>
      <c r="COJ16" s="156"/>
      <c r="COK16" s="156"/>
      <c r="COL16" s="156"/>
      <c r="COM16" s="156"/>
      <c r="CON16" s="156"/>
      <c r="COO16" s="156"/>
      <c r="COP16" s="156"/>
      <c r="COQ16" s="156"/>
      <c r="COR16" s="156"/>
      <c r="COS16" s="156"/>
      <c r="COT16" s="156"/>
      <c r="COU16" s="156"/>
      <c r="COV16" s="156"/>
      <c r="COW16" s="156"/>
      <c r="COX16" s="156"/>
      <c r="COY16" s="156"/>
      <c r="COZ16" s="156"/>
      <c r="CPA16" s="156"/>
      <c r="CPB16" s="156"/>
      <c r="CPC16" s="156"/>
      <c r="CPD16" s="156"/>
      <c r="CPE16" s="156"/>
      <c r="CPF16" s="156"/>
      <c r="CPG16" s="156"/>
      <c r="CPH16" s="156"/>
      <c r="CPI16" s="156"/>
      <c r="CPJ16" s="156"/>
      <c r="CPK16" s="156"/>
      <c r="CPL16" s="156"/>
      <c r="CPM16" s="156"/>
      <c r="CPN16" s="156"/>
      <c r="CPO16" s="156"/>
      <c r="CPP16" s="156"/>
      <c r="CPQ16" s="156"/>
      <c r="CPR16" s="156"/>
      <c r="CPS16" s="156"/>
      <c r="CPT16" s="156"/>
      <c r="CPU16" s="156"/>
      <c r="CPV16" s="156"/>
      <c r="CPW16" s="156"/>
      <c r="CPX16" s="156"/>
      <c r="CPY16" s="156"/>
      <c r="CPZ16" s="156"/>
      <c r="CQA16" s="156"/>
      <c r="CQB16" s="156"/>
      <c r="CQC16" s="156"/>
      <c r="CQD16" s="156"/>
      <c r="CQE16" s="156"/>
      <c r="CQF16" s="156"/>
      <c r="CQG16" s="156"/>
      <c r="CQH16" s="156"/>
      <c r="CQI16" s="156"/>
      <c r="CQJ16" s="156"/>
      <c r="CQK16" s="156"/>
      <c r="CQL16" s="156"/>
      <c r="CQM16" s="156"/>
      <c r="CQN16" s="156"/>
      <c r="CQO16" s="156"/>
      <c r="CQP16" s="156"/>
      <c r="CQQ16" s="156"/>
      <c r="CQR16" s="156"/>
      <c r="CQS16" s="156"/>
      <c r="CQT16" s="156"/>
      <c r="CQU16" s="156"/>
      <c r="CQV16" s="156"/>
      <c r="CQW16" s="156"/>
      <c r="CQX16" s="156"/>
      <c r="CQY16" s="156"/>
      <c r="CQZ16" s="156"/>
      <c r="CRA16" s="156"/>
      <c r="CRB16" s="156"/>
      <c r="CRC16" s="156"/>
      <c r="CRD16" s="156"/>
      <c r="CRE16" s="156"/>
      <c r="CRF16" s="156"/>
      <c r="CRG16" s="156"/>
      <c r="CRH16" s="156"/>
      <c r="CRI16" s="156"/>
      <c r="CRJ16" s="156"/>
      <c r="CRK16" s="156"/>
      <c r="CRL16" s="156"/>
      <c r="CRM16" s="156"/>
      <c r="CRN16" s="156"/>
      <c r="CRO16" s="156"/>
      <c r="CRP16" s="156"/>
      <c r="CRQ16" s="156"/>
      <c r="CRR16" s="156"/>
      <c r="CRS16" s="156"/>
      <c r="CRT16" s="156"/>
      <c r="CRU16" s="156"/>
      <c r="CRV16" s="156"/>
      <c r="CRW16" s="156"/>
      <c r="CRX16" s="156"/>
      <c r="CRY16" s="156"/>
      <c r="CRZ16" s="156"/>
      <c r="CSA16" s="156"/>
      <c r="CSB16" s="156"/>
      <c r="CSC16" s="156"/>
      <c r="CSD16" s="156"/>
      <c r="CSE16" s="156"/>
      <c r="CSF16" s="156"/>
      <c r="CSG16" s="156"/>
      <c r="CSH16" s="156"/>
      <c r="CSI16" s="156"/>
      <c r="CSJ16" s="156"/>
      <c r="CSK16" s="156"/>
      <c r="CSL16" s="156"/>
      <c r="CSM16" s="156"/>
      <c r="CSN16" s="156"/>
      <c r="CSO16" s="156"/>
      <c r="CSP16" s="156"/>
      <c r="CSQ16" s="156"/>
      <c r="CSR16" s="156"/>
      <c r="CSS16" s="156"/>
      <c r="CST16" s="156"/>
      <c r="CSU16" s="156"/>
      <c r="CSV16" s="156"/>
      <c r="CSW16" s="156"/>
      <c r="CSX16" s="156"/>
      <c r="CSY16" s="156"/>
      <c r="CSZ16" s="156"/>
      <c r="CTA16" s="156"/>
      <c r="CTB16" s="156"/>
      <c r="CTC16" s="156"/>
      <c r="CTD16" s="156"/>
      <c r="CTE16" s="156"/>
      <c r="CTF16" s="156"/>
      <c r="CTG16" s="156"/>
      <c r="CTH16" s="156"/>
      <c r="CTI16" s="156"/>
      <c r="CTJ16" s="156"/>
      <c r="CTK16" s="156"/>
      <c r="CTL16" s="156"/>
      <c r="CTM16" s="156"/>
      <c r="CTN16" s="156"/>
      <c r="CTO16" s="156"/>
      <c r="CTP16" s="156"/>
      <c r="CTQ16" s="156"/>
      <c r="CTR16" s="156"/>
      <c r="CTS16" s="156"/>
      <c r="CTT16" s="156"/>
      <c r="CTU16" s="156"/>
      <c r="CTV16" s="156"/>
      <c r="CTW16" s="156"/>
      <c r="CTX16" s="156"/>
      <c r="CTY16" s="156"/>
      <c r="CTZ16" s="156"/>
      <c r="CUA16" s="156"/>
      <c r="CUB16" s="156"/>
      <c r="CUC16" s="156"/>
      <c r="CUD16" s="156"/>
      <c r="CUE16" s="156"/>
      <c r="CUF16" s="156"/>
      <c r="CUG16" s="156"/>
      <c r="CUH16" s="156"/>
      <c r="CUI16" s="156"/>
      <c r="CUJ16" s="156"/>
      <c r="CUK16" s="156"/>
      <c r="CUL16" s="156"/>
      <c r="CUM16" s="156"/>
      <c r="CUN16" s="156"/>
      <c r="CUO16" s="156"/>
      <c r="CUP16" s="156"/>
      <c r="CUQ16" s="156"/>
      <c r="CUR16" s="156"/>
      <c r="CUS16" s="156"/>
      <c r="CUT16" s="156"/>
      <c r="CUU16" s="156"/>
      <c r="CUV16" s="156"/>
      <c r="CUW16" s="156"/>
      <c r="CUX16" s="156"/>
      <c r="CUY16" s="156"/>
      <c r="CUZ16" s="156"/>
      <c r="CVA16" s="156"/>
      <c r="CVB16" s="156"/>
      <c r="CVC16" s="156"/>
      <c r="CVD16" s="156"/>
      <c r="CVE16" s="156"/>
      <c r="CVF16" s="156"/>
      <c r="CVG16" s="156"/>
      <c r="CVH16" s="156"/>
      <c r="CVI16" s="156"/>
      <c r="CVJ16" s="156"/>
      <c r="CVK16" s="156"/>
      <c r="CVL16" s="156"/>
      <c r="CVM16" s="156"/>
      <c r="CVN16" s="156"/>
      <c r="CVO16" s="156"/>
      <c r="CVP16" s="156"/>
      <c r="CVQ16" s="156"/>
      <c r="CVR16" s="156"/>
      <c r="CVS16" s="156"/>
      <c r="CVT16" s="156"/>
      <c r="CVU16" s="156"/>
      <c r="CVV16" s="156"/>
      <c r="CVW16" s="156"/>
      <c r="CVX16" s="156"/>
      <c r="CVY16" s="156"/>
      <c r="CVZ16" s="156"/>
      <c r="CWA16" s="156"/>
      <c r="CWB16" s="156"/>
      <c r="CWC16" s="156"/>
      <c r="CWD16" s="156"/>
      <c r="CWE16" s="156"/>
      <c r="CWF16" s="156"/>
      <c r="CWG16" s="156"/>
      <c r="CWH16" s="156"/>
      <c r="CWI16" s="156"/>
      <c r="CWJ16" s="156"/>
      <c r="CWK16" s="156"/>
      <c r="CWL16" s="156"/>
      <c r="CWM16" s="156"/>
      <c r="CWN16" s="156"/>
      <c r="CWO16" s="156"/>
      <c r="CWP16" s="156"/>
      <c r="CWQ16" s="156"/>
      <c r="CWR16" s="156"/>
      <c r="CWS16" s="156"/>
      <c r="CWT16" s="156"/>
      <c r="CWU16" s="156"/>
      <c r="CWV16" s="156"/>
      <c r="CWW16" s="156"/>
      <c r="CWX16" s="156"/>
      <c r="CWY16" s="156"/>
      <c r="CWZ16" s="156"/>
      <c r="CXA16" s="156"/>
      <c r="CXB16" s="156"/>
      <c r="CXC16" s="156"/>
      <c r="CXD16" s="156"/>
      <c r="CXE16" s="156"/>
      <c r="CXF16" s="156"/>
      <c r="CXG16" s="156"/>
      <c r="CXH16" s="156"/>
      <c r="CXI16" s="156"/>
      <c r="CXJ16" s="156"/>
      <c r="CXK16" s="156"/>
      <c r="CXL16" s="156"/>
      <c r="CXM16" s="156"/>
      <c r="CXN16" s="156"/>
      <c r="CXO16" s="156"/>
      <c r="CXP16" s="156"/>
      <c r="CXQ16" s="156"/>
      <c r="CXR16" s="156"/>
      <c r="CXS16" s="156"/>
      <c r="CXT16" s="156"/>
      <c r="CXU16" s="156"/>
      <c r="CXV16" s="156"/>
      <c r="CXW16" s="156"/>
      <c r="CXX16" s="156"/>
      <c r="CXY16" s="156"/>
      <c r="CXZ16" s="156"/>
      <c r="CYA16" s="156"/>
      <c r="CYB16" s="156"/>
      <c r="CYC16" s="156"/>
      <c r="CYD16" s="156"/>
      <c r="CYE16" s="156"/>
      <c r="CYF16" s="156"/>
      <c r="CYG16" s="156"/>
      <c r="CYH16" s="156"/>
      <c r="CYI16" s="156"/>
      <c r="CYJ16" s="156"/>
      <c r="CYK16" s="156"/>
      <c r="CYL16" s="156"/>
      <c r="CYM16" s="156"/>
      <c r="CYN16" s="156"/>
      <c r="CYO16" s="156"/>
      <c r="CYP16" s="156"/>
      <c r="CYQ16" s="156"/>
      <c r="CYR16" s="156"/>
      <c r="CYS16" s="156"/>
      <c r="CYT16" s="156"/>
      <c r="CYU16" s="156"/>
      <c r="CYV16" s="156"/>
      <c r="CYW16" s="156"/>
      <c r="CYX16" s="156"/>
      <c r="CYY16" s="156"/>
      <c r="CYZ16" s="156"/>
      <c r="CZA16" s="156"/>
      <c r="CZB16" s="156"/>
      <c r="CZC16" s="156"/>
      <c r="CZD16" s="156"/>
      <c r="CZE16" s="156"/>
      <c r="CZF16" s="156"/>
      <c r="CZG16" s="156"/>
      <c r="CZH16" s="156"/>
      <c r="CZI16" s="156"/>
      <c r="CZJ16" s="156"/>
      <c r="CZK16" s="156"/>
      <c r="CZL16" s="156"/>
      <c r="CZM16" s="156"/>
      <c r="CZN16" s="156"/>
      <c r="CZO16" s="156"/>
      <c r="CZP16" s="156"/>
      <c r="CZQ16" s="156"/>
      <c r="CZR16" s="156"/>
      <c r="CZS16" s="156"/>
      <c r="CZT16" s="156"/>
      <c r="CZU16" s="156"/>
      <c r="CZV16" s="156"/>
      <c r="CZW16" s="156"/>
      <c r="CZX16" s="156"/>
      <c r="CZY16" s="156"/>
      <c r="CZZ16" s="156"/>
      <c r="DAA16" s="156"/>
      <c r="DAB16" s="156"/>
      <c r="DAC16" s="156"/>
      <c r="DAD16" s="156"/>
      <c r="DAE16" s="156"/>
      <c r="DAF16" s="156"/>
      <c r="DAG16" s="156"/>
      <c r="DAH16" s="156"/>
      <c r="DAI16" s="156"/>
      <c r="DAJ16" s="156"/>
      <c r="DAK16" s="156"/>
      <c r="DAL16" s="156"/>
      <c r="DAM16" s="156"/>
      <c r="DAN16" s="156"/>
      <c r="DAO16" s="156"/>
      <c r="DAP16" s="156"/>
      <c r="DAQ16" s="156"/>
      <c r="DAR16" s="156"/>
      <c r="DAS16" s="156"/>
      <c r="DAT16" s="156"/>
      <c r="DAU16" s="156"/>
      <c r="DAV16" s="156"/>
      <c r="DAW16" s="156"/>
      <c r="DAX16" s="156"/>
      <c r="DAY16" s="156"/>
      <c r="DAZ16" s="156"/>
      <c r="DBA16" s="156"/>
      <c r="DBB16" s="156"/>
      <c r="DBC16" s="156"/>
      <c r="DBD16" s="156"/>
      <c r="DBE16" s="156"/>
      <c r="DBF16" s="156"/>
      <c r="DBG16" s="156"/>
      <c r="DBH16" s="156"/>
      <c r="DBI16" s="156"/>
      <c r="DBJ16" s="156"/>
      <c r="DBK16" s="156"/>
      <c r="DBL16" s="156"/>
      <c r="DBM16" s="156"/>
      <c r="DBN16" s="156"/>
      <c r="DBO16" s="156"/>
      <c r="DBP16" s="156"/>
      <c r="DBQ16" s="156"/>
      <c r="DBR16" s="156"/>
      <c r="DBS16" s="156"/>
      <c r="DBT16" s="156"/>
      <c r="DBU16" s="156"/>
      <c r="DBV16" s="156"/>
      <c r="DBW16" s="156"/>
      <c r="DBX16" s="156"/>
      <c r="DBY16" s="156"/>
      <c r="DBZ16" s="156"/>
      <c r="DCA16" s="156"/>
      <c r="DCB16" s="156"/>
      <c r="DCC16" s="156"/>
      <c r="DCD16" s="156"/>
      <c r="DCE16" s="156"/>
      <c r="DCF16" s="156"/>
      <c r="DCG16" s="156"/>
      <c r="DCH16" s="156"/>
      <c r="DCI16" s="156"/>
      <c r="DCJ16" s="156"/>
      <c r="DCK16" s="156"/>
      <c r="DCL16" s="156"/>
      <c r="DCM16" s="156"/>
      <c r="DCN16" s="156"/>
      <c r="DCO16" s="156"/>
      <c r="DCP16" s="156"/>
      <c r="DCQ16" s="156"/>
      <c r="DCR16" s="156"/>
      <c r="DCS16" s="156"/>
      <c r="DCT16" s="156"/>
      <c r="DCU16" s="156"/>
      <c r="DCV16" s="156"/>
      <c r="DCW16" s="156"/>
      <c r="DCX16" s="156"/>
      <c r="DCY16" s="156"/>
      <c r="DCZ16" s="156"/>
      <c r="DDA16" s="156"/>
      <c r="DDB16" s="156"/>
      <c r="DDC16" s="156"/>
      <c r="DDD16" s="156"/>
      <c r="DDE16" s="156"/>
      <c r="DDF16" s="156"/>
      <c r="DDG16" s="156"/>
      <c r="DDH16" s="156"/>
      <c r="DDI16" s="156"/>
      <c r="DDJ16" s="156"/>
      <c r="DDK16" s="156"/>
      <c r="DDL16" s="156"/>
      <c r="DDM16" s="156"/>
      <c r="DDN16" s="156"/>
      <c r="DDO16" s="156"/>
      <c r="DDP16" s="156"/>
      <c r="DDQ16" s="156"/>
      <c r="DDR16" s="156"/>
      <c r="DDS16" s="156"/>
      <c r="DDT16" s="156"/>
      <c r="DDU16" s="156"/>
      <c r="DDV16" s="156"/>
      <c r="DDW16" s="156"/>
      <c r="DDX16" s="156"/>
      <c r="DDY16" s="156"/>
      <c r="DDZ16" s="156"/>
      <c r="DEA16" s="156"/>
      <c r="DEB16" s="156"/>
      <c r="DEC16" s="156"/>
      <c r="DED16" s="156"/>
      <c r="DEE16" s="156"/>
      <c r="DEF16" s="156"/>
      <c r="DEG16" s="156"/>
      <c r="DEH16" s="156"/>
      <c r="DEI16" s="156"/>
      <c r="DEJ16" s="156"/>
      <c r="DEK16" s="156"/>
      <c r="DEL16" s="156"/>
      <c r="DEM16" s="156"/>
      <c r="DEN16" s="156"/>
      <c r="DEO16" s="156"/>
      <c r="DEP16" s="156"/>
      <c r="DEQ16" s="156"/>
      <c r="DER16" s="156"/>
      <c r="DES16" s="156"/>
      <c r="DET16" s="156"/>
      <c r="DEU16" s="156"/>
      <c r="DEV16" s="156"/>
      <c r="DEW16" s="156"/>
      <c r="DEX16" s="156"/>
      <c r="DEY16" s="156"/>
      <c r="DEZ16" s="156"/>
      <c r="DFA16" s="156"/>
      <c r="DFB16" s="156"/>
      <c r="DFC16" s="156"/>
      <c r="DFD16" s="156"/>
      <c r="DFE16" s="156"/>
      <c r="DFF16" s="156"/>
      <c r="DFG16" s="156"/>
      <c r="DFH16" s="156"/>
      <c r="DFI16" s="156"/>
      <c r="DFJ16" s="156"/>
      <c r="DFK16" s="156"/>
      <c r="DFL16" s="156"/>
      <c r="DFM16" s="156"/>
      <c r="DFN16" s="156"/>
      <c r="DFO16" s="156"/>
      <c r="DFP16" s="156"/>
      <c r="DFQ16" s="156"/>
      <c r="DFR16" s="156"/>
      <c r="DFS16" s="156"/>
      <c r="DFT16" s="156"/>
      <c r="DFU16" s="156"/>
      <c r="DFV16" s="156"/>
      <c r="DFW16" s="156"/>
      <c r="DFX16" s="156"/>
      <c r="DFY16" s="156"/>
      <c r="DFZ16" s="156"/>
      <c r="DGA16" s="156"/>
      <c r="DGB16" s="156"/>
      <c r="DGC16" s="156"/>
      <c r="DGD16" s="156"/>
      <c r="DGE16" s="156"/>
      <c r="DGF16" s="156"/>
      <c r="DGG16" s="156"/>
      <c r="DGH16" s="156"/>
      <c r="DGI16" s="156"/>
      <c r="DGJ16" s="156"/>
      <c r="DGK16" s="156"/>
      <c r="DGL16" s="156"/>
      <c r="DGM16" s="156"/>
      <c r="DGN16" s="156"/>
      <c r="DGO16" s="156"/>
      <c r="DGP16" s="156"/>
      <c r="DGQ16" s="156"/>
      <c r="DGR16" s="156"/>
      <c r="DGS16" s="156"/>
      <c r="DGT16" s="156"/>
      <c r="DGU16" s="156"/>
      <c r="DGV16" s="156"/>
      <c r="DGW16" s="156"/>
      <c r="DGX16" s="156"/>
      <c r="DGY16" s="156"/>
      <c r="DGZ16" s="156"/>
      <c r="DHA16" s="156"/>
      <c r="DHB16" s="156"/>
      <c r="DHC16" s="156"/>
      <c r="DHD16" s="156"/>
      <c r="DHE16" s="156"/>
      <c r="DHF16" s="156"/>
      <c r="DHG16" s="156"/>
      <c r="DHH16" s="156"/>
      <c r="DHI16" s="156"/>
      <c r="DHJ16" s="156"/>
      <c r="DHK16" s="156"/>
      <c r="DHL16" s="156"/>
      <c r="DHM16" s="156"/>
      <c r="DHN16" s="156"/>
      <c r="DHO16" s="156"/>
      <c r="DHP16" s="156"/>
      <c r="DHQ16" s="156"/>
      <c r="DHR16" s="156"/>
      <c r="DHS16" s="156"/>
      <c r="DHT16" s="156"/>
      <c r="DHU16" s="156"/>
      <c r="DHV16" s="156"/>
      <c r="DHW16" s="156"/>
      <c r="DHX16" s="156"/>
      <c r="DHY16" s="156"/>
      <c r="DHZ16" s="156"/>
      <c r="DIA16" s="156"/>
      <c r="DIB16" s="156"/>
      <c r="DIC16" s="156"/>
      <c r="DID16" s="156"/>
      <c r="DIE16" s="156"/>
      <c r="DIF16" s="156"/>
      <c r="DIG16" s="156"/>
      <c r="DIH16" s="156"/>
      <c r="DII16" s="156"/>
      <c r="DIJ16" s="156"/>
      <c r="DIK16" s="156"/>
      <c r="DIL16" s="156"/>
      <c r="DIM16" s="156"/>
      <c r="DIN16" s="156"/>
      <c r="DIO16" s="156"/>
      <c r="DIP16" s="156"/>
      <c r="DIQ16" s="156"/>
      <c r="DIR16" s="156"/>
      <c r="DIS16" s="156"/>
      <c r="DIT16" s="156"/>
      <c r="DIU16" s="156"/>
      <c r="DIV16" s="156"/>
      <c r="DIW16" s="156"/>
      <c r="DIX16" s="156"/>
      <c r="DIY16" s="156"/>
      <c r="DIZ16" s="156"/>
      <c r="DJA16" s="156"/>
      <c r="DJB16" s="156"/>
      <c r="DJC16" s="156"/>
      <c r="DJD16" s="156"/>
      <c r="DJE16" s="156"/>
      <c r="DJF16" s="156"/>
      <c r="DJG16" s="156"/>
      <c r="DJH16" s="156"/>
      <c r="DJI16" s="156"/>
      <c r="DJJ16" s="156"/>
      <c r="DJK16" s="156"/>
      <c r="DJL16" s="156"/>
      <c r="DJM16" s="156"/>
      <c r="DJN16" s="156"/>
      <c r="DJO16" s="156"/>
      <c r="DJP16" s="156"/>
      <c r="DJQ16" s="156"/>
      <c r="DJR16" s="156"/>
      <c r="DJS16" s="156"/>
      <c r="DJT16" s="156"/>
      <c r="DJU16" s="156"/>
      <c r="DJV16" s="156"/>
      <c r="DJW16" s="156"/>
      <c r="DJX16" s="156"/>
      <c r="DJY16" s="156"/>
      <c r="DJZ16" s="156"/>
      <c r="DKA16" s="156"/>
      <c r="DKB16" s="156"/>
      <c r="DKC16" s="156"/>
      <c r="DKD16" s="156"/>
      <c r="DKE16" s="156"/>
      <c r="DKF16" s="156"/>
      <c r="DKG16" s="156"/>
      <c r="DKH16" s="156"/>
      <c r="DKI16" s="156"/>
      <c r="DKJ16" s="156"/>
      <c r="DKK16" s="156"/>
      <c r="DKL16" s="156"/>
      <c r="DKM16" s="156"/>
      <c r="DKN16" s="156"/>
      <c r="DKO16" s="156"/>
      <c r="DKP16" s="156"/>
      <c r="DKQ16" s="156"/>
      <c r="DKR16" s="156"/>
      <c r="DKS16" s="156"/>
      <c r="DKT16" s="156"/>
      <c r="DKU16" s="156"/>
      <c r="DKV16" s="156"/>
      <c r="DKW16" s="156"/>
      <c r="DKX16" s="156"/>
      <c r="DKY16" s="156"/>
      <c r="DKZ16" s="156"/>
      <c r="DLA16" s="156"/>
      <c r="DLB16" s="156"/>
      <c r="DLC16" s="156"/>
      <c r="DLD16" s="156"/>
      <c r="DLE16" s="156"/>
      <c r="DLF16" s="156"/>
      <c r="DLG16" s="156"/>
      <c r="DLH16" s="156"/>
      <c r="DLI16" s="156"/>
      <c r="DLJ16" s="156"/>
      <c r="DLK16" s="156"/>
      <c r="DLL16" s="156"/>
      <c r="DLM16" s="156"/>
      <c r="DLN16" s="156"/>
      <c r="DLO16" s="156"/>
      <c r="DLP16" s="156"/>
      <c r="DLQ16" s="156"/>
      <c r="DLR16" s="156"/>
      <c r="DLS16" s="156"/>
      <c r="DLT16" s="156"/>
      <c r="DLU16" s="156"/>
      <c r="DLV16" s="156"/>
      <c r="DLW16" s="156"/>
      <c r="DLX16" s="156"/>
      <c r="DLY16" s="156"/>
      <c r="DLZ16" s="156"/>
      <c r="DMA16" s="156"/>
      <c r="DMB16" s="156"/>
      <c r="DMC16" s="156"/>
      <c r="DMD16" s="156"/>
      <c r="DME16" s="156"/>
      <c r="DMF16" s="156"/>
      <c r="DMG16" s="156"/>
      <c r="DMH16" s="156"/>
      <c r="DMI16" s="156"/>
      <c r="DMJ16" s="156"/>
      <c r="DMK16" s="156"/>
      <c r="DML16" s="156"/>
      <c r="DMM16" s="156"/>
      <c r="DMN16" s="156"/>
      <c r="DMO16" s="156"/>
      <c r="DMP16" s="156"/>
      <c r="DMQ16" s="156"/>
      <c r="DMR16" s="156"/>
      <c r="DMS16" s="156"/>
      <c r="DMT16" s="156"/>
      <c r="DMU16" s="156"/>
      <c r="DMV16" s="156"/>
      <c r="DMW16" s="156"/>
      <c r="DMX16" s="156"/>
      <c r="DMY16" s="156"/>
      <c r="DMZ16" s="156"/>
      <c r="DNA16" s="156"/>
      <c r="DNB16" s="156"/>
      <c r="DNC16" s="156"/>
      <c r="DND16" s="156"/>
      <c r="DNE16" s="156"/>
      <c r="DNF16" s="156"/>
      <c r="DNG16" s="156"/>
      <c r="DNH16" s="156"/>
      <c r="DNI16" s="156"/>
      <c r="DNJ16" s="156"/>
      <c r="DNK16" s="156"/>
      <c r="DNL16" s="156"/>
      <c r="DNM16" s="156"/>
      <c r="DNN16" s="156"/>
      <c r="DNO16" s="156"/>
      <c r="DNP16" s="156"/>
      <c r="DNQ16" s="156"/>
      <c r="DNR16" s="156"/>
      <c r="DNS16" s="156"/>
      <c r="DNT16" s="156"/>
      <c r="DNU16" s="156"/>
      <c r="DNV16" s="156"/>
      <c r="DNW16" s="156"/>
      <c r="DNX16" s="156"/>
      <c r="DNY16" s="156"/>
      <c r="DNZ16" s="156"/>
      <c r="DOA16" s="156"/>
      <c r="DOB16" s="156"/>
      <c r="DOC16" s="156"/>
      <c r="DOD16" s="156"/>
      <c r="DOE16" s="156"/>
      <c r="DOF16" s="156"/>
      <c r="DOG16" s="156"/>
      <c r="DOH16" s="156"/>
      <c r="DOI16" s="156"/>
      <c r="DOJ16" s="156"/>
      <c r="DOK16" s="156"/>
      <c r="DOL16" s="156"/>
      <c r="DOM16" s="156"/>
      <c r="DON16" s="156"/>
      <c r="DOO16" s="156"/>
      <c r="DOP16" s="156"/>
      <c r="DOQ16" s="156"/>
      <c r="DOR16" s="156"/>
      <c r="DOS16" s="156"/>
      <c r="DOT16" s="156"/>
      <c r="DOU16" s="156"/>
      <c r="DOV16" s="156"/>
      <c r="DOW16" s="156"/>
      <c r="DOX16" s="156"/>
      <c r="DOY16" s="156"/>
      <c r="DOZ16" s="156"/>
      <c r="DPA16" s="156"/>
      <c r="DPB16" s="156"/>
      <c r="DPC16" s="156"/>
      <c r="DPD16" s="156"/>
      <c r="DPE16" s="156"/>
      <c r="DPF16" s="156"/>
      <c r="DPG16" s="156"/>
      <c r="DPH16" s="156"/>
      <c r="DPI16" s="156"/>
      <c r="DPJ16" s="156"/>
      <c r="DPK16" s="156"/>
      <c r="DPL16" s="156"/>
      <c r="DPM16" s="156"/>
      <c r="DPN16" s="156"/>
      <c r="DPO16" s="156"/>
      <c r="DPP16" s="156"/>
      <c r="DPQ16" s="156"/>
      <c r="DPR16" s="156"/>
      <c r="DPS16" s="156"/>
      <c r="DPT16" s="156"/>
      <c r="DPU16" s="156"/>
      <c r="DPV16" s="156"/>
      <c r="DPW16" s="156"/>
      <c r="DPX16" s="156"/>
      <c r="DPY16" s="156"/>
      <c r="DPZ16" s="156"/>
      <c r="DQA16" s="156"/>
      <c r="DQB16" s="156"/>
      <c r="DQC16" s="156"/>
      <c r="DQD16" s="156"/>
      <c r="DQE16" s="156"/>
      <c r="DQF16" s="156"/>
      <c r="DQG16" s="156"/>
      <c r="DQH16" s="156"/>
      <c r="DQI16" s="156"/>
      <c r="DQJ16" s="156"/>
      <c r="DQK16" s="156"/>
      <c r="DQL16" s="156"/>
      <c r="DQM16" s="156"/>
      <c r="DQN16" s="156"/>
      <c r="DQO16" s="156"/>
      <c r="DQP16" s="156"/>
      <c r="DQQ16" s="156"/>
      <c r="DQR16" s="156"/>
      <c r="DQS16" s="156"/>
      <c r="DQT16" s="156"/>
      <c r="DQU16" s="156"/>
      <c r="DQV16" s="156"/>
      <c r="DQW16" s="156"/>
      <c r="DQX16" s="156"/>
      <c r="DQY16" s="156"/>
      <c r="DQZ16" s="156"/>
      <c r="DRA16" s="156"/>
      <c r="DRB16" s="156"/>
      <c r="DRC16" s="156"/>
      <c r="DRD16" s="156"/>
      <c r="DRE16" s="156"/>
      <c r="DRF16" s="156"/>
      <c r="DRG16" s="156"/>
      <c r="DRH16" s="156"/>
      <c r="DRI16" s="156"/>
      <c r="DRJ16" s="156"/>
      <c r="DRK16" s="156"/>
      <c r="DRL16" s="156"/>
      <c r="DRM16" s="156"/>
      <c r="DRN16" s="156"/>
      <c r="DRO16" s="156"/>
      <c r="DRP16" s="156"/>
      <c r="DRQ16" s="156"/>
      <c r="DRR16" s="156"/>
      <c r="DRS16" s="156"/>
      <c r="DRT16" s="156"/>
      <c r="DRU16" s="156"/>
      <c r="DRV16" s="156"/>
      <c r="DRW16" s="156"/>
      <c r="DRX16" s="156"/>
      <c r="DRY16" s="156"/>
      <c r="DRZ16" s="156"/>
      <c r="DSA16" s="156"/>
      <c r="DSB16" s="156"/>
      <c r="DSC16" s="156"/>
      <c r="DSD16" s="156"/>
      <c r="DSE16" s="156"/>
      <c r="DSF16" s="156"/>
      <c r="DSG16" s="156"/>
      <c r="DSH16" s="156"/>
      <c r="DSI16" s="156"/>
      <c r="DSJ16" s="156"/>
      <c r="DSK16" s="156"/>
      <c r="DSL16" s="156"/>
      <c r="DSM16" s="156"/>
      <c r="DSN16" s="156"/>
      <c r="DSO16" s="156"/>
      <c r="DSP16" s="156"/>
      <c r="DSQ16" s="156"/>
      <c r="DSR16" s="156"/>
      <c r="DSS16" s="156"/>
      <c r="DST16" s="156"/>
      <c r="DSU16" s="156"/>
      <c r="DSV16" s="156"/>
      <c r="DSW16" s="156"/>
      <c r="DSX16" s="156"/>
      <c r="DSY16" s="156"/>
      <c r="DSZ16" s="156"/>
      <c r="DTA16" s="156"/>
      <c r="DTB16" s="156"/>
      <c r="DTC16" s="156"/>
      <c r="DTD16" s="156"/>
      <c r="DTE16" s="156"/>
      <c r="DTF16" s="156"/>
      <c r="DTG16" s="156"/>
      <c r="DTH16" s="156"/>
      <c r="DTI16" s="156"/>
      <c r="DTJ16" s="156"/>
      <c r="DTK16" s="156"/>
      <c r="DTL16" s="156"/>
      <c r="DTM16" s="156"/>
      <c r="DTN16" s="156"/>
      <c r="DTO16" s="156"/>
      <c r="DTP16" s="156"/>
      <c r="DTQ16" s="156"/>
      <c r="DTR16" s="156"/>
      <c r="DTS16" s="156"/>
      <c r="DTT16" s="156"/>
      <c r="DTU16" s="156"/>
      <c r="DTV16" s="156"/>
      <c r="DTW16" s="156"/>
      <c r="DTX16" s="156"/>
      <c r="DTY16" s="156"/>
      <c r="DTZ16" s="156"/>
      <c r="DUA16" s="156"/>
      <c r="DUB16" s="156"/>
      <c r="DUC16" s="156"/>
      <c r="DUD16" s="156"/>
      <c r="DUE16" s="156"/>
      <c r="DUF16" s="156"/>
      <c r="DUG16" s="156"/>
      <c r="DUH16" s="156"/>
      <c r="DUI16" s="156"/>
      <c r="DUJ16" s="156"/>
      <c r="DUK16" s="156"/>
      <c r="DUL16" s="156"/>
      <c r="DUM16" s="156"/>
      <c r="DUN16" s="156"/>
      <c r="DUO16" s="156"/>
      <c r="DUP16" s="156"/>
      <c r="DUQ16" s="156"/>
      <c r="DUR16" s="156"/>
      <c r="DUS16" s="156"/>
      <c r="DUT16" s="156"/>
      <c r="DUU16" s="156"/>
      <c r="DUV16" s="156"/>
      <c r="DUW16" s="156"/>
      <c r="DUX16" s="156"/>
      <c r="DUY16" s="156"/>
      <c r="DUZ16" s="156"/>
      <c r="DVA16" s="156"/>
      <c r="DVB16" s="156"/>
      <c r="DVC16" s="156"/>
      <c r="DVD16" s="156"/>
      <c r="DVE16" s="156"/>
      <c r="DVF16" s="156"/>
      <c r="DVG16" s="156"/>
      <c r="DVH16" s="156"/>
      <c r="DVI16" s="156"/>
      <c r="DVJ16" s="156"/>
      <c r="DVK16" s="156"/>
      <c r="DVL16" s="156"/>
      <c r="DVM16" s="156"/>
      <c r="DVN16" s="156"/>
      <c r="DVO16" s="156"/>
      <c r="DVP16" s="156"/>
      <c r="DVQ16" s="156"/>
      <c r="DVR16" s="156"/>
      <c r="DVS16" s="156"/>
      <c r="DVT16" s="156"/>
      <c r="DVU16" s="156"/>
      <c r="DVV16" s="156"/>
      <c r="DVW16" s="156"/>
      <c r="DVX16" s="156"/>
      <c r="DVY16" s="156"/>
      <c r="DVZ16" s="156"/>
      <c r="DWA16" s="156"/>
      <c r="DWB16" s="156"/>
      <c r="DWC16" s="156"/>
      <c r="DWD16" s="156"/>
      <c r="DWE16" s="156"/>
      <c r="DWF16" s="156"/>
      <c r="DWG16" s="156"/>
      <c r="DWH16" s="156"/>
      <c r="DWI16" s="156"/>
      <c r="DWJ16" s="156"/>
      <c r="DWK16" s="156"/>
      <c r="DWL16" s="156"/>
      <c r="DWM16" s="156"/>
      <c r="DWN16" s="156"/>
      <c r="DWO16" s="156"/>
      <c r="DWP16" s="156"/>
      <c r="DWQ16" s="156"/>
      <c r="DWR16" s="156"/>
      <c r="DWS16" s="156"/>
      <c r="DWT16" s="156"/>
      <c r="DWU16" s="156"/>
      <c r="DWV16" s="156"/>
      <c r="DWW16" s="156"/>
      <c r="DWX16" s="156"/>
      <c r="DWY16" s="156"/>
      <c r="DWZ16" s="156"/>
      <c r="DXA16" s="156"/>
      <c r="DXB16" s="156"/>
      <c r="DXC16" s="156"/>
      <c r="DXD16" s="156"/>
      <c r="DXE16" s="156"/>
      <c r="DXF16" s="156"/>
      <c r="DXG16" s="156"/>
      <c r="DXH16" s="156"/>
      <c r="DXI16" s="156"/>
      <c r="DXJ16" s="156"/>
      <c r="DXK16" s="156"/>
      <c r="DXL16" s="156"/>
      <c r="DXM16" s="156"/>
      <c r="DXN16" s="156"/>
      <c r="DXO16" s="156"/>
      <c r="DXP16" s="156"/>
      <c r="DXQ16" s="156"/>
      <c r="DXR16" s="156"/>
      <c r="DXS16" s="156"/>
      <c r="DXT16" s="156"/>
      <c r="DXU16" s="156"/>
      <c r="DXV16" s="156"/>
      <c r="DXW16" s="156"/>
      <c r="DXX16" s="156"/>
      <c r="DXY16" s="156"/>
      <c r="DXZ16" s="156"/>
      <c r="DYA16" s="156"/>
      <c r="DYB16" s="156"/>
      <c r="DYC16" s="156"/>
      <c r="DYD16" s="156"/>
      <c r="DYE16" s="156"/>
      <c r="DYF16" s="156"/>
      <c r="DYG16" s="156"/>
      <c r="DYH16" s="156"/>
      <c r="DYI16" s="156"/>
      <c r="DYJ16" s="156"/>
      <c r="DYK16" s="156"/>
      <c r="DYL16" s="156"/>
      <c r="DYM16" s="156"/>
      <c r="DYN16" s="156"/>
      <c r="DYO16" s="156"/>
      <c r="DYP16" s="156"/>
      <c r="DYQ16" s="156"/>
      <c r="DYR16" s="156"/>
      <c r="DYS16" s="156"/>
      <c r="DYT16" s="156"/>
      <c r="DYU16" s="156"/>
      <c r="DYV16" s="156"/>
      <c r="DYW16" s="156"/>
      <c r="DYX16" s="156"/>
      <c r="DYY16" s="156"/>
      <c r="DYZ16" s="156"/>
      <c r="DZA16" s="156"/>
      <c r="DZB16" s="156"/>
      <c r="DZC16" s="156"/>
      <c r="DZD16" s="156"/>
      <c r="DZE16" s="156"/>
      <c r="DZF16" s="156"/>
      <c r="DZG16" s="156"/>
      <c r="DZH16" s="156"/>
      <c r="DZI16" s="156"/>
      <c r="DZJ16" s="156"/>
      <c r="DZK16" s="156"/>
      <c r="DZL16" s="156"/>
      <c r="DZM16" s="156"/>
      <c r="DZN16" s="156"/>
      <c r="DZO16" s="156"/>
      <c r="DZP16" s="156"/>
      <c r="DZQ16" s="156"/>
      <c r="DZR16" s="156"/>
      <c r="DZS16" s="156"/>
      <c r="DZT16" s="156"/>
      <c r="DZU16" s="156"/>
      <c r="DZV16" s="156"/>
      <c r="DZW16" s="156"/>
      <c r="DZX16" s="156"/>
      <c r="DZY16" s="156"/>
      <c r="DZZ16" s="156"/>
      <c r="EAA16" s="156"/>
      <c r="EAB16" s="156"/>
      <c r="EAC16" s="156"/>
      <c r="EAD16" s="156"/>
      <c r="EAE16" s="156"/>
      <c r="EAF16" s="156"/>
      <c r="EAG16" s="156"/>
      <c r="EAH16" s="156"/>
      <c r="EAI16" s="156"/>
      <c r="EAJ16" s="156"/>
      <c r="EAK16" s="156"/>
      <c r="EAL16" s="156"/>
      <c r="EAM16" s="156"/>
      <c r="EAN16" s="156"/>
      <c r="EAO16" s="156"/>
      <c r="EAP16" s="156"/>
      <c r="EAQ16" s="156"/>
      <c r="EAR16" s="156"/>
      <c r="EAS16" s="156"/>
      <c r="EAT16" s="156"/>
      <c r="EAU16" s="156"/>
      <c r="EAV16" s="156"/>
      <c r="EAW16" s="156"/>
      <c r="EAX16" s="156"/>
      <c r="EAY16" s="156"/>
      <c r="EAZ16" s="156"/>
      <c r="EBA16" s="156"/>
      <c r="EBB16" s="156"/>
      <c r="EBC16" s="156"/>
      <c r="EBD16" s="156"/>
      <c r="EBE16" s="156"/>
      <c r="EBF16" s="156"/>
      <c r="EBG16" s="156"/>
      <c r="EBH16" s="156"/>
      <c r="EBI16" s="156"/>
      <c r="EBJ16" s="156"/>
      <c r="EBK16" s="156"/>
      <c r="EBL16" s="156"/>
      <c r="EBM16" s="156"/>
      <c r="EBN16" s="156"/>
      <c r="EBO16" s="156"/>
      <c r="EBP16" s="156"/>
      <c r="EBQ16" s="156"/>
      <c r="EBR16" s="156"/>
      <c r="EBS16" s="156"/>
      <c r="EBT16" s="156"/>
      <c r="EBU16" s="156"/>
      <c r="EBV16" s="156"/>
      <c r="EBW16" s="156"/>
      <c r="EBX16" s="156"/>
      <c r="EBY16" s="156"/>
      <c r="EBZ16" s="156"/>
      <c r="ECA16" s="156"/>
      <c r="ECB16" s="156"/>
      <c r="ECC16" s="156"/>
      <c r="ECD16" s="156"/>
      <c r="ECE16" s="156"/>
      <c r="ECF16" s="156"/>
      <c r="ECG16" s="156"/>
      <c r="ECH16" s="156"/>
      <c r="ECI16" s="156"/>
      <c r="ECJ16" s="156"/>
      <c r="ECK16" s="156"/>
      <c r="ECL16" s="156"/>
      <c r="ECM16" s="156"/>
      <c r="ECN16" s="156"/>
      <c r="ECO16" s="156"/>
      <c r="ECP16" s="156"/>
      <c r="ECQ16" s="156"/>
      <c r="ECR16" s="156"/>
      <c r="ECS16" s="156"/>
      <c r="ECT16" s="156"/>
      <c r="ECU16" s="156"/>
      <c r="ECV16" s="156"/>
      <c r="ECW16" s="156"/>
      <c r="ECX16" s="156"/>
      <c r="ECY16" s="156"/>
      <c r="ECZ16" s="156"/>
      <c r="EDA16" s="156"/>
      <c r="EDB16" s="156"/>
      <c r="EDC16" s="156"/>
      <c r="EDD16" s="156"/>
      <c r="EDE16" s="156"/>
      <c r="EDF16" s="156"/>
      <c r="EDG16" s="156"/>
      <c r="EDH16" s="156"/>
      <c r="EDI16" s="156"/>
      <c r="EDJ16" s="156"/>
      <c r="EDK16" s="156"/>
      <c r="EDL16" s="156"/>
      <c r="EDM16" s="156"/>
      <c r="EDN16" s="156"/>
      <c r="EDO16" s="156"/>
      <c r="EDP16" s="156"/>
      <c r="EDQ16" s="156"/>
      <c r="EDR16" s="156"/>
      <c r="EDS16" s="156"/>
      <c r="EDT16" s="156"/>
      <c r="EDU16" s="156"/>
      <c r="EDV16" s="156"/>
      <c r="EDW16" s="156"/>
      <c r="EDX16" s="156"/>
      <c r="EDY16" s="156"/>
      <c r="EDZ16" s="156"/>
      <c r="EEA16" s="156"/>
      <c r="EEB16" s="156"/>
      <c r="EEC16" s="156"/>
      <c r="EED16" s="156"/>
      <c r="EEE16" s="156"/>
      <c r="EEF16" s="156"/>
      <c r="EEG16" s="156"/>
      <c r="EEH16" s="156"/>
      <c r="EEI16" s="156"/>
      <c r="EEJ16" s="156"/>
      <c r="EEK16" s="156"/>
      <c r="EEL16" s="156"/>
      <c r="EEM16" s="156"/>
      <c r="EEN16" s="156"/>
      <c r="EEO16" s="156"/>
      <c r="EEP16" s="156"/>
      <c r="EEQ16" s="156"/>
      <c r="EER16" s="156"/>
      <c r="EES16" s="156"/>
      <c r="EET16" s="156"/>
      <c r="EEU16" s="156"/>
      <c r="EEV16" s="156"/>
      <c r="EEW16" s="156"/>
      <c r="EEX16" s="156"/>
      <c r="EEY16" s="156"/>
      <c r="EEZ16" s="156"/>
      <c r="EFA16" s="156"/>
      <c r="EFB16" s="156"/>
      <c r="EFC16" s="156"/>
      <c r="EFD16" s="156"/>
      <c r="EFE16" s="156"/>
      <c r="EFF16" s="156"/>
      <c r="EFG16" s="156"/>
      <c r="EFH16" s="156"/>
      <c r="EFI16" s="156"/>
      <c r="EFJ16" s="156"/>
      <c r="EFK16" s="156"/>
      <c r="EFL16" s="156"/>
      <c r="EFM16" s="156"/>
      <c r="EFN16" s="156"/>
      <c r="EFO16" s="156"/>
      <c r="EFP16" s="156"/>
      <c r="EFQ16" s="156"/>
      <c r="EFR16" s="156"/>
      <c r="EFS16" s="156"/>
      <c r="EFT16" s="156"/>
      <c r="EFU16" s="156"/>
      <c r="EFV16" s="156"/>
      <c r="EFW16" s="156"/>
      <c r="EFX16" s="156"/>
      <c r="EFY16" s="156"/>
      <c r="EFZ16" s="156"/>
      <c r="EGA16" s="156"/>
      <c r="EGB16" s="156"/>
      <c r="EGC16" s="156"/>
      <c r="EGD16" s="156"/>
      <c r="EGE16" s="156"/>
      <c r="EGF16" s="156"/>
      <c r="EGG16" s="156"/>
      <c r="EGH16" s="156"/>
      <c r="EGI16" s="156"/>
      <c r="EGJ16" s="156"/>
      <c r="EGK16" s="156"/>
      <c r="EGL16" s="156"/>
      <c r="EGM16" s="156"/>
      <c r="EGN16" s="156"/>
      <c r="EGO16" s="156"/>
      <c r="EGP16" s="156"/>
      <c r="EGQ16" s="156"/>
      <c r="EGR16" s="156"/>
      <c r="EGS16" s="156"/>
      <c r="EGT16" s="156"/>
      <c r="EGU16" s="156"/>
      <c r="EGV16" s="156"/>
      <c r="EGW16" s="156"/>
      <c r="EGX16" s="156"/>
      <c r="EGY16" s="156"/>
      <c r="EGZ16" s="156"/>
      <c r="EHA16" s="156"/>
      <c r="EHB16" s="156"/>
      <c r="EHC16" s="156"/>
      <c r="EHD16" s="156"/>
      <c r="EHE16" s="156"/>
      <c r="EHF16" s="156"/>
      <c r="EHG16" s="156"/>
      <c r="EHH16" s="156"/>
      <c r="EHI16" s="156"/>
      <c r="EHJ16" s="156"/>
      <c r="EHK16" s="156"/>
      <c r="EHL16" s="156"/>
      <c r="EHM16" s="156"/>
      <c r="EHN16" s="156"/>
      <c r="EHO16" s="156"/>
      <c r="EHP16" s="156"/>
      <c r="EHQ16" s="156"/>
      <c r="EHR16" s="156"/>
      <c r="EHS16" s="156"/>
      <c r="EHT16" s="156"/>
      <c r="EHU16" s="156"/>
      <c r="EHV16" s="156"/>
      <c r="EHW16" s="156"/>
      <c r="EHX16" s="156"/>
      <c r="EHY16" s="156"/>
      <c r="EHZ16" s="156"/>
      <c r="EIA16" s="156"/>
      <c r="EIB16" s="156"/>
      <c r="EIC16" s="156"/>
      <c r="EID16" s="156"/>
      <c r="EIE16" s="156"/>
      <c r="EIF16" s="156"/>
      <c r="EIG16" s="156"/>
      <c r="EIH16" s="156"/>
      <c r="EII16" s="156"/>
      <c r="EIJ16" s="156"/>
      <c r="EIK16" s="156"/>
      <c r="EIL16" s="156"/>
      <c r="EIM16" s="156"/>
      <c r="EIN16" s="156"/>
      <c r="EIO16" s="156"/>
      <c r="EIP16" s="156"/>
      <c r="EIQ16" s="156"/>
      <c r="EIR16" s="156"/>
      <c r="EIS16" s="156"/>
      <c r="EIT16" s="156"/>
      <c r="EIU16" s="156"/>
      <c r="EIV16" s="156"/>
      <c r="EIW16" s="156"/>
      <c r="EIX16" s="156"/>
      <c r="EIY16" s="156"/>
      <c r="EIZ16" s="156"/>
      <c r="EJA16" s="156"/>
      <c r="EJB16" s="156"/>
      <c r="EJC16" s="156"/>
      <c r="EJD16" s="156"/>
      <c r="EJE16" s="156"/>
      <c r="EJF16" s="156"/>
      <c r="EJG16" s="156"/>
      <c r="EJH16" s="156"/>
      <c r="EJI16" s="156"/>
      <c r="EJJ16" s="156"/>
      <c r="EJK16" s="156"/>
      <c r="EJL16" s="156"/>
      <c r="EJM16" s="156"/>
      <c r="EJN16" s="156"/>
      <c r="EJO16" s="156"/>
      <c r="EJP16" s="156"/>
      <c r="EJQ16" s="156"/>
      <c r="EJR16" s="156"/>
      <c r="EJS16" s="156"/>
      <c r="EJT16" s="156"/>
      <c r="EJU16" s="156"/>
      <c r="EJV16" s="156"/>
      <c r="EJW16" s="156"/>
      <c r="EJX16" s="156"/>
      <c r="EJY16" s="156"/>
      <c r="EJZ16" s="156"/>
      <c r="EKA16" s="156"/>
      <c r="EKB16" s="156"/>
      <c r="EKC16" s="156"/>
      <c r="EKD16" s="156"/>
      <c r="EKE16" s="156"/>
      <c r="EKF16" s="156"/>
      <c r="EKG16" s="156"/>
      <c r="EKH16" s="156"/>
      <c r="EKI16" s="156"/>
      <c r="EKJ16" s="156"/>
      <c r="EKK16" s="156"/>
      <c r="EKL16" s="156"/>
      <c r="EKM16" s="156"/>
      <c r="EKN16" s="156"/>
      <c r="EKO16" s="156"/>
      <c r="EKP16" s="156"/>
      <c r="EKQ16" s="156"/>
      <c r="EKR16" s="156"/>
      <c r="EKS16" s="156"/>
      <c r="EKT16" s="156"/>
      <c r="EKU16" s="156"/>
      <c r="EKV16" s="156"/>
      <c r="EKW16" s="156"/>
      <c r="EKX16" s="156"/>
      <c r="EKY16" s="156"/>
      <c r="EKZ16" s="156"/>
      <c r="ELA16" s="156"/>
      <c r="ELB16" s="156"/>
      <c r="ELC16" s="156"/>
      <c r="ELD16" s="156"/>
      <c r="ELE16" s="156"/>
      <c r="ELF16" s="156"/>
      <c r="ELG16" s="156"/>
      <c r="ELH16" s="156"/>
      <c r="ELI16" s="156"/>
      <c r="ELJ16" s="156"/>
      <c r="ELK16" s="156"/>
      <c r="ELL16" s="156"/>
      <c r="ELM16" s="156"/>
      <c r="ELN16" s="156"/>
      <c r="ELO16" s="156"/>
      <c r="ELP16" s="156"/>
      <c r="ELQ16" s="156"/>
      <c r="ELR16" s="156"/>
      <c r="ELS16" s="156"/>
      <c r="ELT16" s="156"/>
      <c r="ELU16" s="156"/>
      <c r="ELV16" s="156"/>
      <c r="ELW16" s="156"/>
      <c r="ELX16" s="156"/>
      <c r="ELY16" s="156"/>
      <c r="ELZ16" s="156"/>
      <c r="EMA16" s="156"/>
      <c r="EMB16" s="156"/>
      <c r="EMC16" s="156"/>
      <c r="EMD16" s="156"/>
      <c r="EME16" s="156"/>
      <c r="EMF16" s="156"/>
      <c r="EMG16" s="156"/>
      <c r="EMH16" s="156"/>
      <c r="EMI16" s="156"/>
      <c r="EMJ16" s="156"/>
      <c r="EMK16" s="156"/>
      <c r="EML16" s="156"/>
      <c r="EMM16" s="156"/>
      <c r="EMN16" s="156"/>
      <c r="EMO16" s="156"/>
      <c r="EMP16" s="156"/>
      <c r="EMQ16" s="156"/>
      <c r="EMR16" s="156"/>
      <c r="EMS16" s="156"/>
      <c r="EMT16" s="156"/>
      <c r="EMU16" s="156"/>
      <c r="EMV16" s="156"/>
      <c r="EMW16" s="156"/>
      <c r="EMX16" s="156"/>
      <c r="EMY16" s="156"/>
      <c r="EMZ16" s="156"/>
      <c r="ENA16" s="156"/>
      <c r="ENB16" s="156"/>
      <c r="ENC16" s="156"/>
      <c r="END16" s="156"/>
      <c r="ENE16" s="156"/>
      <c r="ENF16" s="156"/>
      <c r="ENG16" s="156"/>
      <c r="ENH16" s="156"/>
      <c r="ENI16" s="156"/>
      <c r="ENJ16" s="156"/>
      <c r="ENK16" s="156"/>
      <c r="ENL16" s="156"/>
      <c r="ENM16" s="156"/>
      <c r="ENN16" s="156"/>
      <c r="ENO16" s="156"/>
      <c r="ENP16" s="156"/>
      <c r="ENQ16" s="156"/>
      <c r="ENR16" s="156"/>
      <c r="ENS16" s="156"/>
      <c r="ENT16" s="156"/>
      <c r="ENU16" s="156"/>
      <c r="ENV16" s="156"/>
      <c r="ENW16" s="156"/>
      <c r="ENX16" s="156"/>
      <c r="ENY16" s="156"/>
      <c r="ENZ16" s="156"/>
      <c r="EOA16" s="156"/>
      <c r="EOB16" s="156"/>
      <c r="EOC16" s="156"/>
      <c r="EOD16" s="156"/>
      <c r="EOE16" s="156"/>
      <c r="EOF16" s="156"/>
      <c r="EOG16" s="156"/>
      <c r="EOH16" s="156"/>
      <c r="EOI16" s="156"/>
      <c r="EOJ16" s="156"/>
      <c r="EOK16" s="156"/>
      <c r="EOL16" s="156"/>
      <c r="EOM16" s="156"/>
      <c r="EON16" s="156"/>
      <c r="EOO16" s="156"/>
      <c r="EOP16" s="156"/>
      <c r="EOQ16" s="156"/>
      <c r="EOR16" s="156"/>
      <c r="EOS16" s="156"/>
      <c r="EOT16" s="156"/>
      <c r="EOU16" s="156"/>
      <c r="EOV16" s="156"/>
      <c r="EOW16" s="156"/>
      <c r="EOX16" s="156"/>
      <c r="EOY16" s="156"/>
      <c r="EOZ16" s="156"/>
      <c r="EPA16" s="156"/>
      <c r="EPB16" s="156"/>
      <c r="EPC16" s="156"/>
      <c r="EPD16" s="156"/>
      <c r="EPE16" s="156"/>
      <c r="EPF16" s="156"/>
      <c r="EPG16" s="156"/>
      <c r="EPH16" s="156"/>
      <c r="EPI16" s="156"/>
      <c r="EPJ16" s="156"/>
      <c r="EPK16" s="156"/>
      <c r="EPL16" s="156"/>
      <c r="EPM16" s="156"/>
      <c r="EPN16" s="156"/>
      <c r="EPO16" s="156"/>
      <c r="EPP16" s="156"/>
      <c r="EPQ16" s="156"/>
      <c r="EPR16" s="156"/>
      <c r="EPS16" s="156"/>
      <c r="EPT16" s="156"/>
      <c r="EPU16" s="156"/>
      <c r="EPV16" s="156"/>
      <c r="EPW16" s="156"/>
      <c r="EPX16" s="156"/>
      <c r="EPY16" s="156"/>
      <c r="EPZ16" s="156"/>
      <c r="EQA16" s="156"/>
      <c r="EQB16" s="156"/>
      <c r="EQC16" s="156"/>
      <c r="EQD16" s="156"/>
      <c r="EQE16" s="156"/>
      <c r="EQF16" s="156"/>
      <c r="EQG16" s="156"/>
      <c r="EQH16" s="156"/>
      <c r="EQI16" s="156"/>
      <c r="EQJ16" s="156"/>
      <c r="EQK16" s="156"/>
      <c r="EQL16" s="156"/>
      <c r="EQM16" s="156"/>
      <c r="EQN16" s="156"/>
      <c r="EQO16" s="156"/>
      <c r="EQP16" s="156"/>
      <c r="EQQ16" s="156"/>
      <c r="EQR16" s="156"/>
      <c r="EQS16" s="156"/>
      <c r="EQT16" s="156"/>
      <c r="EQU16" s="156"/>
      <c r="EQV16" s="156"/>
      <c r="EQW16" s="156"/>
      <c r="EQX16" s="156"/>
      <c r="EQY16" s="156"/>
      <c r="EQZ16" s="156"/>
      <c r="ERA16" s="156"/>
      <c r="ERB16" s="156"/>
      <c r="ERC16" s="156"/>
      <c r="ERD16" s="156"/>
      <c r="ERE16" s="156"/>
      <c r="ERF16" s="156"/>
      <c r="ERG16" s="156"/>
      <c r="ERH16" s="156"/>
      <c r="ERI16" s="156"/>
      <c r="ERJ16" s="156"/>
      <c r="ERK16" s="156"/>
      <c r="ERL16" s="156"/>
      <c r="ERM16" s="156"/>
      <c r="ERN16" s="156"/>
      <c r="ERO16" s="156"/>
      <c r="ERP16" s="156"/>
      <c r="ERQ16" s="156"/>
      <c r="ERR16" s="156"/>
      <c r="ERS16" s="156"/>
      <c r="ERT16" s="156"/>
      <c r="ERU16" s="156"/>
      <c r="ERV16" s="156"/>
      <c r="ERW16" s="156"/>
      <c r="ERX16" s="156"/>
      <c r="ERY16" s="156"/>
      <c r="ERZ16" s="156"/>
      <c r="ESA16" s="156"/>
      <c r="ESB16" s="156"/>
      <c r="ESC16" s="156"/>
      <c r="ESD16" s="156"/>
      <c r="ESE16" s="156"/>
      <c r="ESF16" s="156"/>
      <c r="ESG16" s="156"/>
      <c r="ESH16" s="156"/>
      <c r="ESI16" s="156"/>
      <c r="ESJ16" s="156"/>
      <c r="ESK16" s="156"/>
      <c r="ESL16" s="156"/>
      <c r="ESM16" s="156"/>
      <c r="ESN16" s="156"/>
      <c r="ESO16" s="156"/>
      <c r="ESP16" s="156"/>
      <c r="ESQ16" s="156"/>
      <c r="ESR16" s="156"/>
      <c r="ESS16" s="156"/>
      <c r="EST16" s="156"/>
      <c r="ESU16" s="156"/>
      <c r="ESV16" s="156"/>
      <c r="ESW16" s="156"/>
      <c r="ESX16" s="156"/>
      <c r="ESY16" s="156"/>
      <c r="ESZ16" s="156"/>
      <c r="ETA16" s="156"/>
      <c r="ETB16" s="156"/>
      <c r="ETC16" s="156"/>
      <c r="ETD16" s="156"/>
      <c r="ETE16" s="156"/>
      <c r="ETF16" s="156"/>
      <c r="ETG16" s="156"/>
      <c r="ETH16" s="156"/>
      <c r="ETI16" s="156"/>
      <c r="ETJ16" s="156"/>
      <c r="ETK16" s="156"/>
      <c r="ETL16" s="156"/>
      <c r="ETM16" s="156"/>
      <c r="ETN16" s="156"/>
      <c r="ETO16" s="156"/>
      <c r="ETP16" s="156"/>
      <c r="ETQ16" s="156"/>
      <c r="ETR16" s="156"/>
      <c r="ETS16" s="156"/>
      <c r="ETT16" s="156"/>
      <c r="ETU16" s="156"/>
      <c r="ETV16" s="156"/>
      <c r="ETW16" s="156"/>
      <c r="ETX16" s="156"/>
      <c r="ETY16" s="156"/>
      <c r="ETZ16" s="156"/>
      <c r="EUA16" s="156"/>
      <c r="EUB16" s="156"/>
      <c r="EUC16" s="156"/>
      <c r="EUD16" s="156"/>
      <c r="EUE16" s="156"/>
      <c r="EUF16" s="156"/>
      <c r="EUG16" s="156"/>
      <c r="EUH16" s="156"/>
      <c r="EUI16" s="156"/>
      <c r="EUJ16" s="156"/>
      <c r="EUK16" s="156"/>
      <c r="EUL16" s="156"/>
      <c r="EUM16" s="156"/>
      <c r="EUN16" s="156"/>
      <c r="EUO16" s="156"/>
      <c r="EUP16" s="156"/>
      <c r="EUQ16" s="156"/>
      <c r="EUR16" s="156"/>
      <c r="EUS16" s="156"/>
      <c r="EUT16" s="156"/>
      <c r="EUU16" s="156"/>
      <c r="EUV16" s="156"/>
      <c r="EUW16" s="156"/>
      <c r="EUX16" s="156"/>
      <c r="EUY16" s="156"/>
      <c r="EUZ16" s="156"/>
      <c r="EVA16" s="156"/>
      <c r="EVB16" s="156"/>
      <c r="EVC16" s="156"/>
      <c r="EVD16" s="156"/>
      <c r="EVE16" s="156"/>
      <c r="EVF16" s="156"/>
      <c r="EVG16" s="156"/>
      <c r="EVH16" s="156"/>
      <c r="EVI16" s="156"/>
      <c r="EVJ16" s="156"/>
      <c r="EVK16" s="156"/>
      <c r="EVL16" s="156"/>
      <c r="EVM16" s="156"/>
      <c r="EVN16" s="156"/>
      <c r="EVO16" s="156"/>
      <c r="EVP16" s="156"/>
      <c r="EVQ16" s="156"/>
      <c r="EVR16" s="156"/>
      <c r="EVS16" s="156"/>
      <c r="EVT16" s="156"/>
      <c r="EVU16" s="156"/>
      <c r="EVV16" s="156"/>
      <c r="EVW16" s="156"/>
      <c r="EVX16" s="156"/>
      <c r="EVY16" s="156"/>
      <c r="EVZ16" s="156"/>
      <c r="EWA16" s="156"/>
      <c r="EWB16" s="156"/>
      <c r="EWC16" s="156"/>
      <c r="EWD16" s="156"/>
      <c r="EWE16" s="156"/>
      <c r="EWF16" s="156"/>
      <c r="EWG16" s="156"/>
      <c r="EWH16" s="156"/>
      <c r="EWI16" s="156"/>
      <c r="EWJ16" s="156"/>
      <c r="EWK16" s="156"/>
      <c r="EWL16" s="156"/>
      <c r="EWM16" s="156"/>
      <c r="EWN16" s="156"/>
      <c r="EWO16" s="156"/>
      <c r="EWP16" s="156"/>
      <c r="EWQ16" s="156"/>
      <c r="EWR16" s="156"/>
      <c r="EWS16" s="156"/>
      <c r="EWT16" s="156"/>
      <c r="EWU16" s="156"/>
      <c r="EWV16" s="156"/>
      <c r="EWW16" s="156"/>
      <c r="EWX16" s="156"/>
      <c r="EWY16" s="156"/>
      <c r="EWZ16" s="156"/>
      <c r="EXA16" s="156"/>
      <c r="EXB16" s="156"/>
      <c r="EXC16" s="156"/>
      <c r="EXD16" s="156"/>
      <c r="EXE16" s="156"/>
      <c r="EXF16" s="156"/>
      <c r="EXG16" s="156"/>
      <c r="EXH16" s="156"/>
      <c r="EXI16" s="156"/>
      <c r="EXJ16" s="156"/>
      <c r="EXK16" s="156"/>
      <c r="EXL16" s="156"/>
      <c r="EXM16" s="156"/>
      <c r="EXN16" s="156"/>
      <c r="EXO16" s="156"/>
      <c r="EXP16" s="156"/>
      <c r="EXQ16" s="156"/>
      <c r="EXR16" s="156"/>
      <c r="EXS16" s="156"/>
      <c r="EXT16" s="156"/>
      <c r="EXU16" s="156"/>
      <c r="EXV16" s="156"/>
      <c r="EXW16" s="156"/>
      <c r="EXX16" s="156"/>
      <c r="EXY16" s="156"/>
      <c r="EXZ16" s="156"/>
      <c r="EYA16" s="156"/>
      <c r="EYB16" s="156"/>
      <c r="EYC16" s="156"/>
      <c r="EYD16" s="156"/>
      <c r="EYE16" s="156"/>
      <c r="EYF16" s="156"/>
      <c r="EYG16" s="156"/>
      <c r="EYH16" s="156"/>
      <c r="EYI16" s="156"/>
      <c r="EYJ16" s="156"/>
      <c r="EYK16" s="156"/>
      <c r="EYL16" s="156"/>
      <c r="EYM16" s="156"/>
      <c r="EYN16" s="156"/>
      <c r="EYO16" s="156"/>
      <c r="EYP16" s="156"/>
      <c r="EYQ16" s="156"/>
      <c r="EYR16" s="156"/>
      <c r="EYS16" s="156"/>
      <c r="EYT16" s="156"/>
      <c r="EYU16" s="156"/>
      <c r="EYV16" s="156"/>
      <c r="EYW16" s="156"/>
      <c r="EYX16" s="156"/>
      <c r="EYY16" s="156"/>
      <c r="EYZ16" s="156"/>
      <c r="EZA16" s="156"/>
      <c r="EZB16" s="156"/>
      <c r="EZC16" s="156"/>
      <c r="EZD16" s="156"/>
      <c r="EZE16" s="156"/>
      <c r="EZF16" s="156"/>
      <c r="EZG16" s="156"/>
      <c r="EZH16" s="156"/>
      <c r="EZI16" s="156"/>
      <c r="EZJ16" s="156"/>
      <c r="EZK16" s="156"/>
      <c r="EZL16" s="156"/>
      <c r="EZM16" s="156"/>
      <c r="EZN16" s="156"/>
      <c r="EZO16" s="156"/>
      <c r="EZP16" s="156"/>
      <c r="EZQ16" s="156"/>
      <c r="EZR16" s="156"/>
      <c r="EZS16" s="156"/>
      <c r="EZT16" s="156"/>
      <c r="EZU16" s="156"/>
      <c r="EZV16" s="156"/>
      <c r="EZW16" s="156"/>
      <c r="EZX16" s="156"/>
      <c r="EZY16" s="156"/>
      <c r="EZZ16" s="156"/>
      <c r="FAA16" s="156"/>
      <c r="FAB16" s="156"/>
      <c r="FAC16" s="156"/>
      <c r="FAD16" s="156"/>
      <c r="FAE16" s="156"/>
      <c r="FAF16" s="156"/>
      <c r="FAG16" s="156"/>
      <c r="FAH16" s="156"/>
      <c r="FAI16" s="156"/>
      <c r="FAJ16" s="156"/>
      <c r="FAK16" s="156"/>
      <c r="FAL16" s="156"/>
      <c r="FAM16" s="156"/>
      <c r="FAN16" s="156"/>
      <c r="FAO16" s="156"/>
      <c r="FAP16" s="156"/>
      <c r="FAQ16" s="156"/>
      <c r="FAR16" s="156"/>
      <c r="FAS16" s="156"/>
      <c r="FAT16" s="156"/>
      <c r="FAU16" s="156"/>
      <c r="FAV16" s="156"/>
      <c r="FAW16" s="156"/>
      <c r="FAX16" s="156"/>
      <c r="FAY16" s="156"/>
      <c r="FAZ16" s="156"/>
      <c r="FBA16" s="156"/>
      <c r="FBB16" s="156"/>
      <c r="FBC16" s="156"/>
      <c r="FBD16" s="156"/>
      <c r="FBE16" s="156"/>
      <c r="FBF16" s="156"/>
      <c r="FBG16" s="156"/>
      <c r="FBH16" s="156"/>
      <c r="FBI16" s="156"/>
      <c r="FBJ16" s="156"/>
      <c r="FBK16" s="156"/>
      <c r="FBL16" s="156"/>
      <c r="FBM16" s="156"/>
      <c r="FBN16" s="156"/>
      <c r="FBO16" s="156"/>
      <c r="FBP16" s="156"/>
      <c r="FBQ16" s="156"/>
      <c r="FBR16" s="156"/>
      <c r="FBS16" s="156"/>
      <c r="FBT16" s="156"/>
      <c r="FBU16" s="156"/>
      <c r="FBV16" s="156"/>
      <c r="FBW16" s="156"/>
      <c r="FBX16" s="156"/>
      <c r="FBY16" s="156"/>
      <c r="FBZ16" s="156"/>
      <c r="FCA16" s="156"/>
      <c r="FCB16" s="156"/>
      <c r="FCC16" s="156"/>
      <c r="FCD16" s="156"/>
      <c r="FCE16" s="156"/>
      <c r="FCF16" s="156"/>
      <c r="FCG16" s="156"/>
      <c r="FCH16" s="156"/>
      <c r="FCI16" s="156"/>
      <c r="FCJ16" s="156"/>
      <c r="FCK16" s="156"/>
      <c r="FCL16" s="156"/>
      <c r="FCM16" s="156"/>
      <c r="FCN16" s="156"/>
      <c r="FCO16" s="156"/>
      <c r="FCP16" s="156"/>
      <c r="FCQ16" s="156"/>
      <c r="FCR16" s="156"/>
      <c r="FCS16" s="156"/>
      <c r="FCT16" s="156"/>
      <c r="FCU16" s="156"/>
      <c r="FCV16" s="156"/>
      <c r="FCW16" s="156"/>
      <c r="FCX16" s="156"/>
      <c r="FCY16" s="156"/>
      <c r="FCZ16" s="156"/>
      <c r="FDA16" s="156"/>
      <c r="FDB16" s="156"/>
      <c r="FDC16" s="156"/>
      <c r="FDD16" s="156"/>
      <c r="FDE16" s="156"/>
      <c r="FDF16" s="156"/>
      <c r="FDG16" s="156"/>
      <c r="FDH16" s="156"/>
      <c r="FDI16" s="156"/>
      <c r="FDJ16" s="156"/>
      <c r="FDK16" s="156"/>
      <c r="FDL16" s="156"/>
      <c r="FDM16" s="156"/>
      <c r="FDN16" s="156"/>
      <c r="FDO16" s="156"/>
      <c r="FDP16" s="156"/>
      <c r="FDQ16" s="156"/>
      <c r="FDR16" s="156"/>
      <c r="FDS16" s="156"/>
      <c r="FDT16" s="156"/>
      <c r="FDU16" s="156"/>
      <c r="FDV16" s="156"/>
      <c r="FDW16" s="156"/>
      <c r="FDX16" s="156"/>
      <c r="FDY16" s="156"/>
      <c r="FDZ16" s="156"/>
      <c r="FEA16" s="156"/>
      <c r="FEB16" s="156"/>
      <c r="FEC16" s="156"/>
      <c r="FED16" s="156"/>
      <c r="FEE16" s="156"/>
      <c r="FEF16" s="156"/>
      <c r="FEG16" s="156"/>
      <c r="FEH16" s="156"/>
      <c r="FEI16" s="156"/>
      <c r="FEJ16" s="156"/>
      <c r="FEK16" s="156"/>
      <c r="FEL16" s="156"/>
      <c r="FEM16" s="156"/>
      <c r="FEN16" s="156"/>
      <c r="FEO16" s="156"/>
      <c r="FEP16" s="156"/>
      <c r="FEQ16" s="156"/>
      <c r="FER16" s="156"/>
      <c r="FES16" s="156"/>
      <c r="FET16" s="156"/>
      <c r="FEU16" s="156"/>
      <c r="FEV16" s="156"/>
      <c r="FEW16" s="156"/>
      <c r="FEX16" s="156"/>
      <c r="FEY16" s="156"/>
      <c r="FEZ16" s="156"/>
      <c r="FFA16" s="156"/>
      <c r="FFB16" s="156"/>
      <c r="FFC16" s="156"/>
      <c r="FFD16" s="156"/>
      <c r="FFE16" s="156"/>
      <c r="FFF16" s="156"/>
      <c r="FFG16" s="156"/>
      <c r="FFH16" s="156"/>
      <c r="FFI16" s="156"/>
      <c r="FFJ16" s="156"/>
      <c r="FFK16" s="156"/>
      <c r="FFL16" s="156"/>
      <c r="FFM16" s="156"/>
      <c r="FFN16" s="156"/>
      <c r="FFO16" s="156"/>
      <c r="FFP16" s="156"/>
      <c r="FFQ16" s="156"/>
      <c r="FFR16" s="156"/>
      <c r="FFS16" s="156"/>
      <c r="FFT16" s="156"/>
      <c r="FFU16" s="156"/>
      <c r="FFV16" s="156"/>
      <c r="FFW16" s="156"/>
      <c r="FFX16" s="156"/>
      <c r="FFY16" s="156"/>
      <c r="FFZ16" s="156"/>
      <c r="FGA16" s="156"/>
      <c r="FGB16" s="156"/>
      <c r="FGC16" s="156"/>
      <c r="FGD16" s="156"/>
      <c r="FGE16" s="156"/>
      <c r="FGF16" s="156"/>
      <c r="FGG16" s="156"/>
      <c r="FGH16" s="156"/>
      <c r="FGI16" s="156"/>
      <c r="FGJ16" s="156"/>
      <c r="FGK16" s="156"/>
      <c r="FGL16" s="156"/>
      <c r="FGM16" s="156"/>
      <c r="FGN16" s="156"/>
      <c r="FGO16" s="156"/>
      <c r="FGP16" s="156"/>
      <c r="FGQ16" s="156"/>
      <c r="FGR16" s="156"/>
      <c r="FGS16" s="156"/>
      <c r="FGT16" s="156"/>
      <c r="FGU16" s="156"/>
      <c r="FGV16" s="156"/>
      <c r="FGW16" s="156"/>
      <c r="FGX16" s="156"/>
      <c r="FGY16" s="156"/>
      <c r="FGZ16" s="156"/>
      <c r="FHA16" s="156"/>
      <c r="FHB16" s="156"/>
      <c r="FHC16" s="156"/>
      <c r="FHD16" s="156"/>
      <c r="FHE16" s="156"/>
      <c r="FHF16" s="156"/>
      <c r="FHG16" s="156"/>
      <c r="FHH16" s="156"/>
      <c r="FHI16" s="156"/>
      <c r="FHJ16" s="156"/>
      <c r="FHK16" s="156"/>
      <c r="FHL16" s="156"/>
      <c r="FHM16" s="156"/>
      <c r="FHN16" s="156"/>
      <c r="FHO16" s="156"/>
      <c r="FHP16" s="156"/>
      <c r="FHQ16" s="156"/>
      <c r="FHR16" s="156"/>
      <c r="FHS16" s="156"/>
      <c r="FHT16" s="156"/>
      <c r="FHU16" s="156"/>
      <c r="FHV16" s="156"/>
      <c r="FHW16" s="156"/>
      <c r="FHX16" s="156"/>
      <c r="FHY16" s="156"/>
      <c r="FHZ16" s="156"/>
      <c r="FIA16" s="156"/>
      <c r="FIB16" s="156"/>
      <c r="FIC16" s="156"/>
      <c r="FID16" s="156"/>
      <c r="FIE16" s="156"/>
      <c r="FIF16" s="156"/>
      <c r="FIG16" s="156"/>
      <c r="FIH16" s="156"/>
      <c r="FII16" s="156"/>
      <c r="FIJ16" s="156"/>
      <c r="FIK16" s="156"/>
      <c r="FIL16" s="156"/>
      <c r="FIM16" s="156"/>
      <c r="FIN16" s="156"/>
      <c r="FIO16" s="156"/>
      <c r="FIP16" s="156"/>
      <c r="FIQ16" s="156"/>
      <c r="FIR16" s="156"/>
      <c r="FIS16" s="156"/>
      <c r="FIT16" s="156"/>
      <c r="FIU16" s="156"/>
      <c r="FIV16" s="156"/>
      <c r="FIW16" s="156"/>
      <c r="FIX16" s="156"/>
      <c r="FIY16" s="156"/>
      <c r="FIZ16" s="156"/>
      <c r="FJA16" s="156"/>
      <c r="FJB16" s="156"/>
      <c r="FJC16" s="156"/>
      <c r="FJD16" s="156"/>
      <c r="FJE16" s="156"/>
      <c r="FJF16" s="156"/>
      <c r="FJG16" s="156"/>
      <c r="FJH16" s="156"/>
      <c r="FJI16" s="156"/>
      <c r="FJJ16" s="156"/>
      <c r="FJK16" s="156"/>
      <c r="FJL16" s="156"/>
      <c r="FJM16" s="156"/>
      <c r="FJN16" s="156"/>
      <c r="FJO16" s="156"/>
      <c r="FJP16" s="156"/>
      <c r="FJQ16" s="156"/>
      <c r="FJR16" s="156"/>
      <c r="FJS16" s="156"/>
      <c r="FJT16" s="156"/>
      <c r="FJU16" s="156"/>
      <c r="FJV16" s="156"/>
      <c r="FJW16" s="156"/>
      <c r="FJX16" s="156"/>
      <c r="FJY16" s="156"/>
      <c r="FJZ16" s="156"/>
      <c r="FKA16" s="156"/>
      <c r="FKB16" s="156"/>
      <c r="FKC16" s="156"/>
      <c r="FKD16" s="156"/>
      <c r="FKE16" s="156"/>
      <c r="FKF16" s="156"/>
      <c r="FKG16" s="156"/>
      <c r="FKH16" s="156"/>
      <c r="FKI16" s="156"/>
      <c r="FKJ16" s="156"/>
      <c r="FKK16" s="156"/>
      <c r="FKL16" s="156"/>
      <c r="FKM16" s="156"/>
      <c r="FKN16" s="156"/>
      <c r="FKO16" s="156"/>
      <c r="FKP16" s="156"/>
      <c r="FKQ16" s="156"/>
      <c r="FKR16" s="156"/>
      <c r="FKS16" s="156"/>
      <c r="FKT16" s="156"/>
      <c r="FKU16" s="156"/>
      <c r="FKV16" s="156"/>
      <c r="FKW16" s="156"/>
      <c r="FKX16" s="156"/>
      <c r="FKY16" s="156"/>
      <c r="FKZ16" s="156"/>
      <c r="FLA16" s="156"/>
      <c r="FLB16" s="156"/>
      <c r="FLC16" s="156"/>
      <c r="FLD16" s="156"/>
      <c r="FLE16" s="156"/>
      <c r="FLF16" s="156"/>
      <c r="FLG16" s="156"/>
      <c r="FLH16" s="156"/>
      <c r="FLI16" s="156"/>
      <c r="FLJ16" s="156"/>
      <c r="FLK16" s="156"/>
      <c r="FLL16" s="156"/>
      <c r="FLM16" s="156"/>
      <c r="FLN16" s="156"/>
      <c r="FLO16" s="156"/>
      <c r="FLP16" s="156"/>
      <c r="FLQ16" s="156"/>
      <c r="FLR16" s="156"/>
      <c r="FLS16" s="156"/>
      <c r="FLT16" s="156"/>
      <c r="FLU16" s="156"/>
      <c r="FLV16" s="156"/>
      <c r="FLW16" s="156"/>
      <c r="FLX16" s="156"/>
      <c r="FLY16" s="156"/>
      <c r="FLZ16" s="156"/>
      <c r="FMA16" s="156"/>
      <c r="FMB16" s="156"/>
      <c r="FMC16" s="156"/>
      <c r="FMD16" s="156"/>
      <c r="FME16" s="156"/>
      <c r="FMF16" s="156"/>
      <c r="FMG16" s="156"/>
      <c r="FMH16" s="156"/>
      <c r="FMI16" s="156"/>
      <c r="FMJ16" s="156"/>
      <c r="FMK16" s="156"/>
      <c r="FML16" s="156"/>
      <c r="FMM16" s="156"/>
      <c r="FMN16" s="156"/>
      <c r="FMO16" s="156"/>
      <c r="FMP16" s="156"/>
      <c r="FMQ16" s="156"/>
      <c r="FMR16" s="156"/>
      <c r="FMS16" s="156"/>
      <c r="FMT16" s="156"/>
      <c r="FMU16" s="156"/>
      <c r="FMV16" s="156"/>
      <c r="FMW16" s="156"/>
      <c r="FMX16" s="156"/>
      <c r="FMY16" s="156"/>
      <c r="FMZ16" s="156"/>
      <c r="FNA16" s="156"/>
      <c r="FNB16" s="156"/>
      <c r="FNC16" s="156"/>
      <c r="FND16" s="156"/>
      <c r="FNE16" s="156"/>
      <c r="FNF16" s="156"/>
      <c r="FNG16" s="156"/>
      <c r="FNH16" s="156"/>
      <c r="FNI16" s="156"/>
      <c r="FNJ16" s="156"/>
      <c r="FNK16" s="156"/>
      <c r="FNL16" s="156"/>
      <c r="FNM16" s="156"/>
      <c r="FNN16" s="156"/>
      <c r="FNO16" s="156"/>
      <c r="FNP16" s="156"/>
      <c r="FNQ16" s="156"/>
      <c r="FNR16" s="156"/>
      <c r="FNS16" s="156"/>
      <c r="FNT16" s="156"/>
      <c r="FNU16" s="156"/>
      <c r="FNV16" s="156"/>
      <c r="FNW16" s="156"/>
      <c r="FNX16" s="156"/>
      <c r="FNY16" s="156"/>
      <c r="FNZ16" s="156"/>
      <c r="FOA16" s="156"/>
      <c r="FOB16" s="156"/>
      <c r="FOC16" s="156"/>
      <c r="FOD16" s="156"/>
      <c r="FOE16" s="156"/>
      <c r="FOF16" s="156"/>
      <c r="FOG16" s="156"/>
      <c r="FOH16" s="156"/>
      <c r="FOI16" s="156"/>
      <c r="FOJ16" s="156"/>
      <c r="FOK16" s="156"/>
      <c r="FOL16" s="156"/>
      <c r="FOM16" s="156"/>
      <c r="FON16" s="156"/>
      <c r="FOO16" s="156"/>
      <c r="FOP16" s="156"/>
      <c r="FOQ16" s="156"/>
      <c r="FOR16" s="156"/>
      <c r="FOS16" s="156"/>
      <c r="FOT16" s="156"/>
      <c r="FOU16" s="156"/>
      <c r="FOV16" s="156"/>
      <c r="FOW16" s="156"/>
      <c r="FOX16" s="156"/>
      <c r="FOY16" s="156"/>
      <c r="FOZ16" s="156"/>
      <c r="FPA16" s="156"/>
      <c r="FPB16" s="156"/>
      <c r="FPC16" s="156"/>
      <c r="FPD16" s="156"/>
      <c r="FPE16" s="156"/>
      <c r="FPF16" s="156"/>
      <c r="FPG16" s="156"/>
      <c r="FPH16" s="156"/>
      <c r="FPI16" s="156"/>
      <c r="FPJ16" s="156"/>
      <c r="FPK16" s="156"/>
      <c r="FPL16" s="156"/>
      <c r="FPM16" s="156"/>
      <c r="FPN16" s="156"/>
      <c r="FPO16" s="156"/>
      <c r="FPP16" s="156"/>
      <c r="FPQ16" s="156"/>
      <c r="FPR16" s="156"/>
      <c r="FPS16" s="156"/>
      <c r="FPT16" s="156"/>
      <c r="FPU16" s="156"/>
      <c r="FPV16" s="156"/>
      <c r="FPW16" s="156"/>
      <c r="FPX16" s="156"/>
      <c r="FPY16" s="156"/>
      <c r="FPZ16" s="156"/>
      <c r="FQA16" s="156"/>
      <c r="FQB16" s="156"/>
      <c r="FQC16" s="156"/>
      <c r="FQD16" s="156"/>
      <c r="FQE16" s="156"/>
      <c r="FQF16" s="156"/>
      <c r="FQG16" s="156"/>
      <c r="FQH16" s="156"/>
      <c r="FQI16" s="156"/>
      <c r="FQJ16" s="156"/>
      <c r="FQK16" s="156"/>
      <c r="FQL16" s="156"/>
      <c r="FQM16" s="156"/>
      <c r="FQN16" s="156"/>
      <c r="FQO16" s="156"/>
      <c r="FQP16" s="156"/>
      <c r="FQQ16" s="156"/>
      <c r="FQR16" s="156"/>
      <c r="FQS16" s="156"/>
      <c r="FQT16" s="156"/>
      <c r="FQU16" s="156"/>
      <c r="FQV16" s="156"/>
      <c r="FQW16" s="156"/>
      <c r="FQX16" s="156"/>
      <c r="FQY16" s="156"/>
      <c r="FQZ16" s="156"/>
      <c r="FRA16" s="156"/>
      <c r="FRB16" s="156"/>
      <c r="FRC16" s="156"/>
      <c r="FRD16" s="156"/>
      <c r="FRE16" s="156"/>
      <c r="FRF16" s="156"/>
      <c r="FRG16" s="156"/>
      <c r="FRH16" s="156"/>
      <c r="FRI16" s="156"/>
      <c r="FRJ16" s="156"/>
      <c r="FRK16" s="156"/>
      <c r="FRL16" s="156"/>
      <c r="FRM16" s="156"/>
      <c r="FRN16" s="156"/>
      <c r="FRO16" s="156"/>
      <c r="FRP16" s="156"/>
      <c r="FRQ16" s="156"/>
      <c r="FRR16" s="156"/>
      <c r="FRS16" s="156"/>
      <c r="FRT16" s="156"/>
      <c r="FRU16" s="156"/>
      <c r="FRV16" s="156"/>
      <c r="FRW16" s="156"/>
      <c r="FRX16" s="156"/>
      <c r="FRY16" s="156"/>
      <c r="FRZ16" s="156"/>
      <c r="FSA16" s="156"/>
      <c r="FSB16" s="156"/>
      <c r="FSC16" s="156"/>
      <c r="FSD16" s="156"/>
      <c r="FSE16" s="156"/>
      <c r="FSF16" s="156"/>
      <c r="FSG16" s="156"/>
      <c r="FSH16" s="156"/>
      <c r="FSI16" s="156"/>
      <c r="FSJ16" s="156"/>
      <c r="FSK16" s="156"/>
      <c r="FSL16" s="156"/>
      <c r="FSM16" s="156"/>
      <c r="FSN16" s="156"/>
      <c r="FSO16" s="156"/>
      <c r="FSP16" s="156"/>
      <c r="FSQ16" s="156"/>
      <c r="FSR16" s="156"/>
      <c r="FSS16" s="156"/>
      <c r="FST16" s="156"/>
      <c r="FSU16" s="156"/>
      <c r="FSV16" s="156"/>
      <c r="FSW16" s="156"/>
      <c r="FSX16" s="156"/>
      <c r="FSY16" s="156"/>
      <c r="FSZ16" s="156"/>
      <c r="FTA16" s="156"/>
      <c r="FTB16" s="156"/>
      <c r="FTC16" s="156"/>
      <c r="FTD16" s="156"/>
      <c r="FTE16" s="156"/>
      <c r="FTF16" s="156"/>
      <c r="FTG16" s="156"/>
      <c r="FTH16" s="156"/>
      <c r="FTI16" s="156"/>
      <c r="FTJ16" s="156"/>
      <c r="FTK16" s="156"/>
      <c r="FTL16" s="156"/>
      <c r="FTM16" s="156"/>
      <c r="FTN16" s="156"/>
      <c r="FTO16" s="156"/>
      <c r="FTP16" s="156"/>
      <c r="FTQ16" s="156"/>
      <c r="FTR16" s="156"/>
      <c r="FTS16" s="156"/>
      <c r="FTT16" s="156"/>
      <c r="FTU16" s="156"/>
      <c r="FTV16" s="156"/>
      <c r="FTW16" s="156"/>
      <c r="FTX16" s="156"/>
      <c r="FTY16" s="156"/>
      <c r="FTZ16" s="156"/>
      <c r="FUA16" s="156"/>
      <c r="FUB16" s="156"/>
      <c r="FUC16" s="156"/>
      <c r="FUD16" s="156"/>
      <c r="FUE16" s="156"/>
      <c r="FUF16" s="156"/>
      <c r="FUG16" s="156"/>
      <c r="FUH16" s="156"/>
      <c r="FUI16" s="156"/>
      <c r="FUJ16" s="156"/>
      <c r="FUK16" s="156"/>
      <c r="FUL16" s="156"/>
      <c r="FUM16" s="156"/>
      <c r="FUN16" s="156"/>
      <c r="FUO16" s="156"/>
      <c r="FUP16" s="156"/>
      <c r="FUQ16" s="156"/>
      <c r="FUR16" s="156"/>
      <c r="FUS16" s="156"/>
      <c r="FUT16" s="156"/>
      <c r="FUU16" s="156"/>
      <c r="FUV16" s="156"/>
      <c r="FUW16" s="156"/>
      <c r="FUX16" s="156"/>
      <c r="FUY16" s="156"/>
      <c r="FUZ16" s="156"/>
      <c r="FVA16" s="156"/>
      <c r="FVB16" s="156"/>
      <c r="FVC16" s="156"/>
      <c r="FVD16" s="156"/>
      <c r="FVE16" s="156"/>
      <c r="FVF16" s="156"/>
      <c r="FVG16" s="156"/>
      <c r="FVH16" s="156"/>
      <c r="FVI16" s="156"/>
      <c r="FVJ16" s="156"/>
      <c r="FVK16" s="156"/>
      <c r="FVL16" s="156"/>
      <c r="FVM16" s="156"/>
      <c r="FVN16" s="156"/>
      <c r="FVO16" s="156"/>
      <c r="FVP16" s="156"/>
      <c r="FVQ16" s="156"/>
      <c r="FVR16" s="156"/>
      <c r="FVS16" s="156"/>
      <c r="FVT16" s="156"/>
      <c r="FVU16" s="156"/>
      <c r="FVV16" s="156"/>
      <c r="FVW16" s="156"/>
      <c r="FVX16" s="156"/>
      <c r="FVY16" s="156"/>
      <c r="FVZ16" s="156"/>
      <c r="FWA16" s="156"/>
      <c r="FWB16" s="156"/>
      <c r="FWC16" s="156"/>
      <c r="FWD16" s="156"/>
      <c r="FWE16" s="156"/>
      <c r="FWF16" s="156"/>
      <c r="FWG16" s="156"/>
      <c r="FWH16" s="156"/>
      <c r="FWI16" s="156"/>
      <c r="FWJ16" s="156"/>
      <c r="FWK16" s="156"/>
      <c r="FWL16" s="156"/>
      <c r="FWM16" s="156"/>
      <c r="FWN16" s="156"/>
      <c r="FWO16" s="156"/>
      <c r="FWP16" s="156"/>
      <c r="FWQ16" s="156"/>
      <c r="FWR16" s="156"/>
      <c r="FWS16" s="156"/>
      <c r="FWT16" s="156"/>
      <c r="FWU16" s="156"/>
      <c r="FWV16" s="156"/>
      <c r="FWW16" s="156"/>
      <c r="FWX16" s="156"/>
      <c r="FWY16" s="156"/>
      <c r="FWZ16" s="156"/>
      <c r="FXA16" s="156"/>
      <c r="FXB16" s="156"/>
      <c r="FXC16" s="156"/>
      <c r="FXD16" s="156"/>
      <c r="FXE16" s="156"/>
      <c r="FXF16" s="156"/>
      <c r="FXG16" s="156"/>
      <c r="FXH16" s="156"/>
      <c r="FXI16" s="156"/>
      <c r="FXJ16" s="156"/>
      <c r="FXK16" s="156"/>
      <c r="FXL16" s="156"/>
      <c r="FXM16" s="156"/>
      <c r="FXN16" s="156"/>
      <c r="FXO16" s="156"/>
      <c r="FXP16" s="156"/>
      <c r="FXQ16" s="156"/>
      <c r="FXR16" s="156"/>
      <c r="FXS16" s="156"/>
      <c r="FXT16" s="156"/>
      <c r="FXU16" s="156"/>
      <c r="FXV16" s="156"/>
      <c r="FXW16" s="156"/>
      <c r="FXX16" s="156"/>
      <c r="FXY16" s="156"/>
      <c r="FXZ16" s="156"/>
      <c r="FYA16" s="156"/>
      <c r="FYB16" s="156"/>
      <c r="FYC16" s="156"/>
      <c r="FYD16" s="156"/>
      <c r="FYE16" s="156"/>
      <c r="FYF16" s="156"/>
      <c r="FYG16" s="156"/>
      <c r="FYH16" s="156"/>
      <c r="FYI16" s="156"/>
      <c r="FYJ16" s="156"/>
      <c r="FYK16" s="156"/>
      <c r="FYL16" s="156"/>
      <c r="FYM16" s="156"/>
      <c r="FYN16" s="156"/>
      <c r="FYO16" s="156"/>
      <c r="FYP16" s="156"/>
      <c r="FYQ16" s="156"/>
      <c r="FYR16" s="156"/>
      <c r="FYS16" s="156"/>
      <c r="FYT16" s="156"/>
      <c r="FYU16" s="156"/>
      <c r="FYV16" s="156"/>
      <c r="FYW16" s="156"/>
      <c r="FYX16" s="156"/>
      <c r="FYY16" s="156"/>
      <c r="FYZ16" s="156"/>
      <c r="FZA16" s="156"/>
      <c r="FZB16" s="156"/>
      <c r="FZC16" s="156"/>
      <c r="FZD16" s="156"/>
      <c r="FZE16" s="156"/>
      <c r="FZF16" s="156"/>
      <c r="FZG16" s="156"/>
      <c r="FZH16" s="156"/>
      <c r="FZI16" s="156"/>
      <c r="FZJ16" s="156"/>
      <c r="FZK16" s="156"/>
      <c r="FZL16" s="156"/>
      <c r="FZM16" s="156"/>
      <c r="FZN16" s="156"/>
      <c r="FZO16" s="156"/>
      <c r="FZP16" s="156"/>
      <c r="FZQ16" s="156"/>
      <c r="FZR16" s="156"/>
      <c r="FZS16" s="156"/>
      <c r="FZT16" s="156"/>
      <c r="FZU16" s="156"/>
      <c r="FZV16" s="156"/>
      <c r="FZW16" s="156"/>
      <c r="FZX16" s="156"/>
      <c r="FZY16" s="156"/>
      <c r="FZZ16" s="156"/>
      <c r="GAA16" s="156"/>
      <c r="GAB16" s="156"/>
      <c r="GAC16" s="156"/>
      <c r="GAD16" s="156"/>
      <c r="GAE16" s="156"/>
      <c r="GAF16" s="156"/>
      <c r="GAG16" s="156"/>
      <c r="GAH16" s="156"/>
      <c r="GAI16" s="156"/>
      <c r="GAJ16" s="156"/>
      <c r="GAK16" s="156"/>
      <c r="GAL16" s="156"/>
      <c r="GAM16" s="156"/>
      <c r="GAN16" s="156"/>
      <c r="GAO16" s="156"/>
      <c r="GAP16" s="156"/>
      <c r="GAQ16" s="156"/>
      <c r="GAR16" s="156"/>
      <c r="GAS16" s="156"/>
      <c r="GAT16" s="156"/>
      <c r="GAU16" s="156"/>
      <c r="GAV16" s="156"/>
      <c r="GAW16" s="156"/>
      <c r="GAX16" s="156"/>
      <c r="GAY16" s="156"/>
      <c r="GAZ16" s="156"/>
      <c r="GBA16" s="156"/>
      <c r="GBB16" s="156"/>
      <c r="GBC16" s="156"/>
      <c r="GBD16" s="156"/>
      <c r="GBE16" s="156"/>
      <c r="GBF16" s="156"/>
      <c r="GBG16" s="156"/>
      <c r="GBH16" s="156"/>
      <c r="GBI16" s="156"/>
      <c r="GBJ16" s="156"/>
      <c r="GBK16" s="156"/>
      <c r="GBL16" s="156"/>
      <c r="GBM16" s="156"/>
      <c r="GBN16" s="156"/>
      <c r="GBO16" s="156"/>
      <c r="GBP16" s="156"/>
      <c r="GBQ16" s="156"/>
      <c r="GBR16" s="156"/>
      <c r="GBS16" s="156"/>
      <c r="GBT16" s="156"/>
      <c r="GBU16" s="156"/>
      <c r="GBV16" s="156"/>
      <c r="GBW16" s="156"/>
      <c r="GBX16" s="156"/>
      <c r="GBY16" s="156"/>
      <c r="GBZ16" s="156"/>
      <c r="GCA16" s="156"/>
      <c r="GCB16" s="156"/>
      <c r="GCC16" s="156"/>
      <c r="GCD16" s="156"/>
      <c r="GCE16" s="156"/>
      <c r="GCF16" s="156"/>
      <c r="GCG16" s="156"/>
      <c r="GCH16" s="156"/>
      <c r="GCI16" s="156"/>
      <c r="GCJ16" s="156"/>
      <c r="GCK16" s="156"/>
      <c r="GCL16" s="156"/>
      <c r="GCM16" s="156"/>
      <c r="GCN16" s="156"/>
      <c r="GCO16" s="156"/>
      <c r="GCP16" s="156"/>
      <c r="GCQ16" s="156"/>
      <c r="GCR16" s="156"/>
      <c r="GCS16" s="156"/>
      <c r="GCT16" s="156"/>
      <c r="GCU16" s="156"/>
      <c r="GCV16" s="156"/>
      <c r="GCW16" s="156"/>
      <c r="GCX16" s="156"/>
      <c r="GCY16" s="156"/>
      <c r="GCZ16" s="156"/>
      <c r="GDA16" s="156"/>
      <c r="GDB16" s="156"/>
      <c r="GDC16" s="156"/>
      <c r="GDD16" s="156"/>
      <c r="GDE16" s="156"/>
      <c r="GDF16" s="156"/>
      <c r="GDG16" s="156"/>
      <c r="GDH16" s="156"/>
      <c r="GDI16" s="156"/>
      <c r="GDJ16" s="156"/>
      <c r="GDK16" s="156"/>
      <c r="GDL16" s="156"/>
      <c r="GDM16" s="156"/>
      <c r="GDN16" s="156"/>
      <c r="GDO16" s="156"/>
      <c r="GDP16" s="156"/>
      <c r="GDQ16" s="156"/>
      <c r="GDR16" s="156"/>
      <c r="GDS16" s="156"/>
      <c r="GDT16" s="156"/>
      <c r="GDU16" s="156"/>
      <c r="GDV16" s="156"/>
      <c r="GDW16" s="156"/>
      <c r="GDX16" s="156"/>
      <c r="GDY16" s="156"/>
      <c r="GDZ16" s="156"/>
      <c r="GEA16" s="156"/>
      <c r="GEB16" s="156"/>
      <c r="GEC16" s="156"/>
      <c r="GED16" s="156"/>
      <c r="GEE16" s="156"/>
      <c r="GEF16" s="156"/>
      <c r="GEG16" s="156"/>
      <c r="GEH16" s="156"/>
      <c r="GEI16" s="156"/>
      <c r="GEJ16" s="156"/>
      <c r="GEK16" s="156"/>
      <c r="GEL16" s="156"/>
      <c r="GEM16" s="156"/>
      <c r="GEN16" s="156"/>
      <c r="GEO16" s="156"/>
      <c r="GEP16" s="156"/>
      <c r="GEQ16" s="156"/>
      <c r="GER16" s="156"/>
      <c r="GES16" s="156"/>
      <c r="GET16" s="156"/>
      <c r="GEU16" s="156"/>
      <c r="GEV16" s="156"/>
      <c r="GEW16" s="156"/>
      <c r="GEX16" s="156"/>
      <c r="GEY16" s="156"/>
      <c r="GEZ16" s="156"/>
      <c r="GFA16" s="156"/>
      <c r="GFB16" s="156"/>
      <c r="GFC16" s="156"/>
      <c r="GFD16" s="156"/>
      <c r="GFE16" s="156"/>
      <c r="GFF16" s="156"/>
      <c r="GFG16" s="156"/>
      <c r="GFH16" s="156"/>
      <c r="GFI16" s="156"/>
      <c r="GFJ16" s="156"/>
      <c r="GFK16" s="156"/>
      <c r="GFL16" s="156"/>
      <c r="GFM16" s="156"/>
      <c r="GFN16" s="156"/>
      <c r="GFO16" s="156"/>
      <c r="GFP16" s="156"/>
      <c r="GFQ16" s="156"/>
      <c r="GFR16" s="156"/>
      <c r="GFS16" s="156"/>
      <c r="GFT16" s="156"/>
      <c r="GFU16" s="156"/>
      <c r="GFV16" s="156"/>
      <c r="GFW16" s="156"/>
      <c r="GFX16" s="156"/>
      <c r="GFY16" s="156"/>
      <c r="GFZ16" s="156"/>
      <c r="GGA16" s="156"/>
      <c r="GGB16" s="156"/>
      <c r="GGC16" s="156"/>
      <c r="GGD16" s="156"/>
      <c r="GGE16" s="156"/>
      <c r="GGF16" s="156"/>
      <c r="GGG16" s="156"/>
      <c r="GGH16" s="156"/>
      <c r="GGI16" s="156"/>
      <c r="GGJ16" s="156"/>
      <c r="GGK16" s="156"/>
      <c r="GGL16" s="156"/>
      <c r="GGM16" s="156"/>
      <c r="GGN16" s="156"/>
      <c r="GGO16" s="156"/>
      <c r="GGP16" s="156"/>
      <c r="GGQ16" s="156"/>
      <c r="GGR16" s="156"/>
      <c r="GGS16" s="156"/>
      <c r="GGT16" s="156"/>
      <c r="GGU16" s="156"/>
      <c r="GGV16" s="156"/>
      <c r="GGW16" s="156"/>
      <c r="GGX16" s="156"/>
      <c r="GGY16" s="156"/>
      <c r="GGZ16" s="156"/>
      <c r="GHA16" s="156"/>
      <c r="GHB16" s="156"/>
      <c r="GHC16" s="156"/>
      <c r="GHD16" s="156"/>
      <c r="GHE16" s="156"/>
      <c r="GHF16" s="156"/>
      <c r="GHG16" s="156"/>
      <c r="GHH16" s="156"/>
      <c r="GHI16" s="156"/>
      <c r="GHJ16" s="156"/>
      <c r="GHK16" s="156"/>
      <c r="GHL16" s="156"/>
      <c r="GHM16" s="156"/>
      <c r="GHN16" s="156"/>
      <c r="GHO16" s="156"/>
      <c r="GHP16" s="156"/>
      <c r="GHQ16" s="156"/>
      <c r="GHR16" s="156"/>
      <c r="GHS16" s="156"/>
      <c r="GHT16" s="156"/>
      <c r="GHU16" s="156"/>
      <c r="GHV16" s="156"/>
      <c r="GHW16" s="156"/>
      <c r="GHX16" s="156"/>
      <c r="GHY16" s="156"/>
      <c r="GHZ16" s="156"/>
      <c r="GIA16" s="156"/>
      <c r="GIB16" s="156"/>
      <c r="GIC16" s="156"/>
      <c r="GID16" s="156"/>
      <c r="GIE16" s="156"/>
      <c r="GIF16" s="156"/>
      <c r="GIG16" s="156"/>
      <c r="GIH16" s="156"/>
      <c r="GII16" s="156"/>
      <c r="GIJ16" s="156"/>
      <c r="GIK16" s="156"/>
      <c r="GIL16" s="156"/>
      <c r="GIM16" s="156"/>
      <c r="GIN16" s="156"/>
      <c r="GIO16" s="156"/>
      <c r="GIP16" s="156"/>
      <c r="GIQ16" s="156"/>
      <c r="GIR16" s="156"/>
      <c r="GIS16" s="156"/>
      <c r="GIT16" s="156"/>
      <c r="GIU16" s="156"/>
      <c r="GIV16" s="156"/>
      <c r="GIW16" s="156"/>
      <c r="GIX16" s="156"/>
      <c r="GIY16" s="156"/>
      <c r="GIZ16" s="156"/>
      <c r="GJA16" s="156"/>
      <c r="GJB16" s="156"/>
      <c r="GJC16" s="156"/>
      <c r="GJD16" s="156"/>
      <c r="GJE16" s="156"/>
      <c r="GJF16" s="156"/>
      <c r="GJG16" s="156"/>
      <c r="GJH16" s="156"/>
      <c r="GJI16" s="156"/>
      <c r="GJJ16" s="156"/>
      <c r="GJK16" s="156"/>
      <c r="GJL16" s="156"/>
      <c r="GJM16" s="156"/>
      <c r="GJN16" s="156"/>
      <c r="GJO16" s="156"/>
      <c r="GJP16" s="156"/>
      <c r="GJQ16" s="156"/>
      <c r="GJR16" s="156"/>
      <c r="GJS16" s="156"/>
      <c r="GJT16" s="156"/>
      <c r="GJU16" s="156"/>
      <c r="GJV16" s="156"/>
      <c r="GJW16" s="156"/>
      <c r="GJX16" s="156"/>
      <c r="GJY16" s="156"/>
      <c r="GJZ16" s="156"/>
      <c r="GKA16" s="156"/>
      <c r="GKB16" s="156"/>
      <c r="GKC16" s="156"/>
      <c r="GKD16" s="156"/>
      <c r="GKE16" s="156"/>
      <c r="GKF16" s="156"/>
      <c r="GKG16" s="156"/>
      <c r="GKH16" s="156"/>
      <c r="GKI16" s="156"/>
      <c r="GKJ16" s="156"/>
      <c r="GKK16" s="156"/>
      <c r="GKL16" s="156"/>
      <c r="GKM16" s="156"/>
      <c r="GKN16" s="156"/>
      <c r="GKO16" s="156"/>
      <c r="GKP16" s="156"/>
      <c r="GKQ16" s="156"/>
      <c r="GKR16" s="156"/>
      <c r="GKS16" s="156"/>
      <c r="GKT16" s="156"/>
      <c r="GKU16" s="156"/>
      <c r="GKV16" s="156"/>
      <c r="GKW16" s="156"/>
      <c r="GKX16" s="156"/>
      <c r="GKY16" s="156"/>
      <c r="GKZ16" s="156"/>
      <c r="GLA16" s="156"/>
      <c r="GLB16" s="156"/>
      <c r="GLC16" s="156"/>
      <c r="GLD16" s="156"/>
      <c r="GLE16" s="156"/>
      <c r="GLF16" s="156"/>
      <c r="GLG16" s="156"/>
      <c r="GLH16" s="156"/>
      <c r="GLI16" s="156"/>
      <c r="GLJ16" s="156"/>
      <c r="GLK16" s="156"/>
      <c r="GLL16" s="156"/>
      <c r="GLM16" s="156"/>
      <c r="GLN16" s="156"/>
      <c r="GLO16" s="156"/>
      <c r="GLP16" s="156"/>
      <c r="GLQ16" s="156"/>
      <c r="GLR16" s="156"/>
      <c r="GLS16" s="156"/>
      <c r="GLT16" s="156"/>
      <c r="GLU16" s="156"/>
      <c r="GLV16" s="156"/>
      <c r="GLW16" s="156"/>
      <c r="GLX16" s="156"/>
      <c r="GLY16" s="156"/>
      <c r="GLZ16" s="156"/>
      <c r="GMA16" s="156"/>
      <c r="GMB16" s="156"/>
      <c r="GMC16" s="156"/>
      <c r="GMD16" s="156"/>
      <c r="GME16" s="156"/>
      <c r="GMF16" s="156"/>
      <c r="GMG16" s="156"/>
      <c r="GMH16" s="156"/>
      <c r="GMI16" s="156"/>
      <c r="GMJ16" s="156"/>
      <c r="GMK16" s="156"/>
      <c r="GML16" s="156"/>
      <c r="GMM16" s="156"/>
      <c r="GMN16" s="156"/>
      <c r="GMO16" s="156"/>
      <c r="GMP16" s="156"/>
      <c r="GMQ16" s="156"/>
      <c r="GMR16" s="156"/>
      <c r="GMS16" s="156"/>
      <c r="GMT16" s="156"/>
      <c r="GMU16" s="156"/>
      <c r="GMV16" s="156"/>
      <c r="GMW16" s="156"/>
      <c r="GMX16" s="156"/>
      <c r="GMY16" s="156"/>
      <c r="GMZ16" s="156"/>
      <c r="GNA16" s="156"/>
      <c r="GNB16" s="156"/>
      <c r="GNC16" s="156"/>
      <c r="GND16" s="156"/>
      <c r="GNE16" s="156"/>
      <c r="GNF16" s="156"/>
      <c r="GNG16" s="156"/>
      <c r="GNH16" s="156"/>
      <c r="GNI16" s="156"/>
      <c r="GNJ16" s="156"/>
      <c r="GNK16" s="156"/>
      <c r="GNL16" s="156"/>
      <c r="GNM16" s="156"/>
      <c r="GNN16" s="156"/>
      <c r="GNO16" s="156"/>
      <c r="GNP16" s="156"/>
      <c r="GNQ16" s="156"/>
      <c r="GNR16" s="156"/>
      <c r="GNS16" s="156"/>
      <c r="GNT16" s="156"/>
      <c r="GNU16" s="156"/>
      <c r="GNV16" s="156"/>
      <c r="GNW16" s="156"/>
      <c r="GNX16" s="156"/>
      <c r="GNY16" s="156"/>
      <c r="GNZ16" s="156"/>
      <c r="GOA16" s="156"/>
      <c r="GOB16" s="156"/>
      <c r="GOC16" s="156"/>
      <c r="GOD16" s="156"/>
      <c r="GOE16" s="156"/>
      <c r="GOF16" s="156"/>
      <c r="GOG16" s="156"/>
      <c r="GOH16" s="156"/>
      <c r="GOI16" s="156"/>
      <c r="GOJ16" s="156"/>
      <c r="GOK16" s="156"/>
      <c r="GOL16" s="156"/>
      <c r="GOM16" s="156"/>
      <c r="GON16" s="156"/>
      <c r="GOO16" s="156"/>
      <c r="GOP16" s="156"/>
      <c r="GOQ16" s="156"/>
      <c r="GOR16" s="156"/>
      <c r="GOS16" s="156"/>
      <c r="GOT16" s="156"/>
      <c r="GOU16" s="156"/>
      <c r="GOV16" s="156"/>
      <c r="GOW16" s="156"/>
      <c r="GOX16" s="156"/>
      <c r="GOY16" s="156"/>
      <c r="GOZ16" s="156"/>
      <c r="GPA16" s="156"/>
      <c r="GPB16" s="156"/>
      <c r="GPC16" s="156"/>
      <c r="GPD16" s="156"/>
      <c r="GPE16" s="156"/>
      <c r="GPF16" s="156"/>
      <c r="GPG16" s="156"/>
      <c r="GPH16" s="156"/>
      <c r="GPI16" s="156"/>
      <c r="GPJ16" s="156"/>
      <c r="GPK16" s="156"/>
      <c r="GPL16" s="156"/>
      <c r="GPM16" s="156"/>
      <c r="GPN16" s="156"/>
      <c r="GPO16" s="156"/>
      <c r="GPP16" s="156"/>
      <c r="GPQ16" s="156"/>
      <c r="GPR16" s="156"/>
      <c r="GPS16" s="156"/>
      <c r="GPT16" s="156"/>
      <c r="GPU16" s="156"/>
      <c r="GPV16" s="156"/>
      <c r="GPW16" s="156"/>
      <c r="GPX16" s="156"/>
      <c r="GPY16" s="156"/>
      <c r="GPZ16" s="156"/>
      <c r="GQA16" s="156"/>
      <c r="GQB16" s="156"/>
      <c r="GQC16" s="156"/>
      <c r="GQD16" s="156"/>
      <c r="GQE16" s="156"/>
      <c r="GQF16" s="156"/>
      <c r="GQG16" s="156"/>
      <c r="GQH16" s="156"/>
      <c r="GQI16" s="156"/>
      <c r="GQJ16" s="156"/>
      <c r="GQK16" s="156"/>
      <c r="GQL16" s="156"/>
      <c r="GQM16" s="156"/>
      <c r="GQN16" s="156"/>
      <c r="GQO16" s="156"/>
      <c r="GQP16" s="156"/>
      <c r="GQQ16" s="156"/>
      <c r="GQR16" s="156"/>
      <c r="GQS16" s="156"/>
      <c r="GQT16" s="156"/>
      <c r="GQU16" s="156"/>
      <c r="GQV16" s="156"/>
      <c r="GQW16" s="156"/>
      <c r="GQX16" s="156"/>
      <c r="GQY16" s="156"/>
      <c r="GQZ16" s="156"/>
      <c r="GRA16" s="156"/>
      <c r="GRB16" s="156"/>
      <c r="GRC16" s="156"/>
      <c r="GRD16" s="156"/>
      <c r="GRE16" s="156"/>
      <c r="GRF16" s="156"/>
      <c r="GRG16" s="156"/>
      <c r="GRH16" s="156"/>
      <c r="GRI16" s="156"/>
      <c r="GRJ16" s="156"/>
      <c r="GRK16" s="156"/>
      <c r="GRL16" s="156"/>
      <c r="GRM16" s="156"/>
      <c r="GRN16" s="156"/>
      <c r="GRO16" s="156"/>
      <c r="GRP16" s="156"/>
      <c r="GRQ16" s="156"/>
      <c r="GRR16" s="156"/>
      <c r="GRS16" s="156"/>
      <c r="GRT16" s="156"/>
      <c r="GRU16" s="156"/>
      <c r="GRV16" s="156"/>
      <c r="GRW16" s="156"/>
      <c r="GRX16" s="156"/>
      <c r="GRY16" s="156"/>
      <c r="GRZ16" s="156"/>
      <c r="GSA16" s="156"/>
      <c r="GSB16" s="156"/>
      <c r="GSC16" s="156"/>
      <c r="GSD16" s="156"/>
      <c r="GSE16" s="156"/>
      <c r="GSF16" s="156"/>
      <c r="GSG16" s="156"/>
      <c r="GSH16" s="156"/>
      <c r="GSI16" s="156"/>
      <c r="GSJ16" s="156"/>
      <c r="GSK16" s="156"/>
      <c r="GSL16" s="156"/>
      <c r="GSM16" s="156"/>
      <c r="GSN16" s="156"/>
      <c r="GSO16" s="156"/>
      <c r="GSP16" s="156"/>
      <c r="GSQ16" s="156"/>
      <c r="GSR16" s="156"/>
      <c r="GSS16" s="156"/>
      <c r="GST16" s="156"/>
      <c r="GSU16" s="156"/>
      <c r="GSV16" s="156"/>
      <c r="GSW16" s="156"/>
      <c r="GSX16" s="156"/>
      <c r="GSY16" s="156"/>
      <c r="GSZ16" s="156"/>
      <c r="GTA16" s="156"/>
      <c r="GTB16" s="156"/>
      <c r="GTC16" s="156"/>
      <c r="GTD16" s="156"/>
      <c r="GTE16" s="156"/>
      <c r="GTF16" s="156"/>
      <c r="GTG16" s="156"/>
      <c r="GTH16" s="156"/>
      <c r="GTI16" s="156"/>
      <c r="GTJ16" s="156"/>
      <c r="GTK16" s="156"/>
      <c r="GTL16" s="156"/>
      <c r="GTM16" s="156"/>
      <c r="GTN16" s="156"/>
      <c r="GTO16" s="156"/>
      <c r="GTP16" s="156"/>
      <c r="GTQ16" s="156"/>
      <c r="GTR16" s="156"/>
      <c r="GTS16" s="156"/>
      <c r="GTT16" s="156"/>
      <c r="GTU16" s="156"/>
      <c r="GTV16" s="156"/>
      <c r="GTW16" s="156"/>
      <c r="GTX16" s="156"/>
      <c r="GTY16" s="156"/>
      <c r="GTZ16" s="156"/>
      <c r="GUA16" s="156"/>
      <c r="GUB16" s="156"/>
      <c r="GUC16" s="156"/>
      <c r="GUD16" s="156"/>
      <c r="GUE16" s="156"/>
      <c r="GUF16" s="156"/>
      <c r="GUG16" s="156"/>
      <c r="GUH16" s="156"/>
      <c r="GUI16" s="156"/>
      <c r="GUJ16" s="156"/>
      <c r="GUK16" s="156"/>
      <c r="GUL16" s="156"/>
      <c r="GUM16" s="156"/>
      <c r="GUN16" s="156"/>
      <c r="GUO16" s="156"/>
      <c r="GUP16" s="156"/>
      <c r="GUQ16" s="156"/>
      <c r="GUR16" s="156"/>
      <c r="GUS16" s="156"/>
      <c r="GUT16" s="156"/>
      <c r="GUU16" s="156"/>
      <c r="GUV16" s="156"/>
      <c r="GUW16" s="156"/>
      <c r="GUX16" s="156"/>
      <c r="GUY16" s="156"/>
      <c r="GUZ16" s="156"/>
      <c r="GVA16" s="156"/>
      <c r="GVB16" s="156"/>
      <c r="GVC16" s="156"/>
      <c r="GVD16" s="156"/>
      <c r="GVE16" s="156"/>
      <c r="GVF16" s="156"/>
      <c r="GVG16" s="156"/>
      <c r="GVH16" s="156"/>
      <c r="GVI16" s="156"/>
      <c r="GVJ16" s="156"/>
      <c r="GVK16" s="156"/>
      <c r="GVL16" s="156"/>
      <c r="GVM16" s="156"/>
      <c r="GVN16" s="156"/>
      <c r="GVO16" s="156"/>
      <c r="GVP16" s="156"/>
      <c r="GVQ16" s="156"/>
      <c r="GVR16" s="156"/>
      <c r="GVS16" s="156"/>
      <c r="GVT16" s="156"/>
      <c r="GVU16" s="156"/>
      <c r="GVV16" s="156"/>
      <c r="GVW16" s="156"/>
      <c r="GVX16" s="156"/>
      <c r="GVY16" s="156"/>
      <c r="GVZ16" s="156"/>
      <c r="GWA16" s="156"/>
      <c r="GWB16" s="156"/>
      <c r="GWC16" s="156"/>
      <c r="GWD16" s="156"/>
      <c r="GWE16" s="156"/>
      <c r="GWF16" s="156"/>
      <c r="GWG16" s="156"/>
      <c r="GWH16" s="156"/>
      <c r="GWI16" s="156"/>
      <c r="GWJ16" s="156"/>
      <c r="GWK16" s="156"/>
      <c r="GWL16" s="156"/>
      <c r="GWM16" s="156"/>
      <c r="GWN16" s="156"/>
      <c r="GWO16" s="156"/>
      <c r="GWP16" s="156"/>
      <c r="GWQ16" s="156"/>
      <c r="GWR16" s="156"/>
      <c r="GWS16" s="156"/>
      <c r="GWT16" s="156"/>
      <c r="GWU16" s="156"/>
      <c r="GWV16" s="156"/>
      <c r="GWW16" s="156"/>
      <c r="GWX16" s="156"/>
      <c r="GWY16" s="156"/>
      <c r="GWZ16" s="156"/>
      <c r="GXA16" s="156"/>
      <c r="GXB16" s="156"/>
      <c r="GXC16" s="156"/>
      <c r="GXD16" s="156"/>
      <c r="GXE16" s="156"/>
      <c r="GXF16" s="156"/>
      <c r="GXG16" s="156"/>
      <c r="GXH16" s="156"/>
      <c r="GXI16" s="156"/>
      <c r="GXJ16" s="156"/>
      <c r="GXK16" s="156"/>
      <c r="GXL16" s="156"/>
      <c r="GXM16" s="156"/>
      <c r="GXN16" s="156"/>
      <c r="GXO16" s="156"/>
      <c r="GXP16" s="156"/>
      <c r="GXQ16" s="156"/>
      <c r="GXR16" s="156"/>
      <c r="GXS16" s="156"/>
      <c r="GXT16" s="156"/>
      <c r="GXU16" s="156"/>
      <c r="GXV16" s="156"/>
      <c r="GXW16" s="156"/>
      <c r="GXX16" s="156"/>
      <c r="GXY16" s="156"/>
      <c r="GXZ16" s="156"/>
      <c r="GYA16" s="156"/>
      <c r="GYB16" s="156"/>
      <c r="GYC16" s="156"/>
      <c r="GYD16" s="156"/>
      <c r="GYE16" s="156"/>
      <c r="GYF16" s="156"/>
      <c r="GYG16" s="156"/>
      <c r="GYH16" s="156"/>
      <c r="GYI16" s="156"/>
      <c r="GYJ16" s="156"/>
      <c r="GYK16" s="156"/>
      <c r="GYL16" s="156"/>
      <c r="GYM16" s="156"/>
      <c r="GYN16" s="156"/>
      <c r="GYO16" s="156"/>
      <c r="GYP16" s="156"/>
      <c r="GYQ16" s="156"/>
      <c r="GYR16" s="156"/>
      <c r="GYS16" s="156"/>
      <c r="GYT16" s="156"/>
      <c r="GYU16" s="156"/>
      <c r="GYV16" s="156"/>
      <c r="GYW16" s="156"/>
      <c r="GYX16" s="156"/>
      <c r="GYY16" s="156"/>
      <c r="GYZ16" s="156"/>
      <c r="GZA16" s="156"/>
      <c r="GZB16" s="156"/>
      <c r="GZC16" s="156"/>
      <c r="GZD16" s="156"/>
      <c r="GZE16" s="156"/>
      <c r="GZF16" s="156"/>
      <c r="GZG16" s="156"/>
      <c r="GZH16" s="156"/>
      <c r="GZI16" s="156"/>
      <c r="GZJ16" s="156"/>
      <c r="GZK16" s="156"/>
      <c r="GZL16" s="156"/>
      <c r="GZM16" s="156"/>
      <c r="GZN16" s="156"/>
      <c r="GZO16" s="156"/>
      <c r="GZP16" s="156"/>
      <c r="GZQ16" s="156"/>
      <c r="GZR16" s="156"/>
      <c r="GZS16" s="156"/>
      <c r="GZT16" s="156"/>
      <c r="GZU16" s="156"/>
      <c r="GZV16" s="156"/>
      <c r="GZW16" s="156"/>
      <c r="GZX16" s="156"/>
      <c r="GZY16" s="156"/>
      <c r="GZZ16" s="156"/>
      <c r="HAA16" s="156"/>
      <c r="HAB16" s="156"/>
      <c r="HAC16" s="156"/>
      <c r="HAD16" s="156"/>
      <c r="HAE16" s="156"/>
      <c r="HAF16" s="156"/>
      <c r="HAG16" s="156"/>
      <c r="HAH16" s="156"/>
      <c r="HAI16" s="156"/>
      <c r="HAJ16" s="156"/>
      <c r="HAK16" s="156"/>
      <c r="HAL16" s="156"/>
      <c r="HAM16" s="156"/>
      <c r="HAN16" s="156"/>
      <c r="HAO16" s="156"/>
      <c r="HAP16" s="156"/>
      <c r="HAQ16" s="156"/>
      <c r="HAR16" s="156"/>
      <c r="HAS16" s="156"/>
      <c r="HAT16" s="156"/>
      <c r="HAU16" s="156"/>
      <c r="HAV16" s="156"/>
      <c r="HAW16" s="156"/>
      <c r="HAX16" s="156"/>
      <c r="HAY16" s="156"/>
      <c r="HAZ16" s="156"/>
      <c r="HBA16" s="156"/>
      <c r="HBB16" s="156"/>
      <c r="HBC16" s="156"/>
      <c r="HBD16" s="156"/>
      <c r="HBE16" s="156"/>
      <c r="HBF16" s="156"/>
      <c r="HBG16" s="156"/>
      <c r="HBH16" s="156"/>
      <c r="HBI16" s="156"/>
      <c r="HBJ16" s="156"/>
      <c r="HBK16" s="156"/>
      <c r="HBL16" s="156"/>
      <c r="HBM16" s="156"/>
      <c r="HBN16" s="156"/>
      <c r="HBO16" s="156"/>
      <c r="HBP16" s="156"/>
      <c r="HBQ16" s="156"/>
      <c r="HBR16" s="156"/>
      <c r="HBS16" s="156"/>
      <c r="HBT16" s="156"/>
      <c r="HBU16" s="156"/>
      <c r="HBV16" s="156"/>
      <c r="HBW16" s="156"/>
      <c r="HBX16" s="156"/>
      <c r="HBY16" s="156"/>
      <c r="HBZ16" s="156"/>
      <c r="HCA16" s="156"/>
      <c r="HCB16" s="156"/>
      <c r="HCC16" s="156"/>
      <c r="HCD16" s="156"/>
      <c r="HCE16" s="156"/>
      <c r="HCF16" s="156"/>
      <c r="HCG16" s="156"/>
      <c r="HCH16" s="156"/>
      <c r="HCI16" s="156"/>
      <c r="HCJ16" s="156"/>
      <c r="HCK16" s="156"/>
      <c r="HCL16" s="156"/>
      <c r="HCM16" s="156"/>
      <c r="HCN16" s="156"/>
      <c r="HCO16" s="156"/>
      <c r="HCP16" s="156"/>
      <c r="HCQ16" s="156"/>
      <c r="HCR16" s="156"/>
      <c r="HCS16" s="156"/>
      <c r="HCT16" s="156"/>
      <c r="HCU16" s="156"/>
      <c r="HCV16" s="156"/>
      <c r="HCW16" s="156"/>
      <c r="HCX16" s="156"/>
      <c r="HCY16" s="156"/>
      <c r="HCZ16" s="156"/>
      <c r="HDA16" s="156"/>
      <c r="HDB16" s="156"/>
      <c r="HDC16" s="156"/>
      <c r="HDD16" s="156"/>
      <c r="HDE16" s="156"/>
      <c r="HDF16" s="156"/>
      <c r="HDG16" s="156"/>
      <c r="HDH16" s="156"/>
      <c r="HDI16" s="156"/>
      <c r="HDJ16" s="156"/>
      <c r="HDK16" s="156"/>
      <c r="HDL16" s="156"/>
      <c r="HDM16" s="156"/>
      <c r="HDN16" s="156"/>
      <c r="HDO16" s="156"/>
      <c r="HDP16" s="156"/>
      <c r="HDQ16" s="156"/>
      <c r="HDR16" s="156"/>
      <c r="HDS16" s="156"/>
      <c r="HDT16" s="156"/>
      <c r="HDU16" s="156"/>
      <c r="HDV16" s="156"/>
      <c r="HDW16" s="156"/>
      <c r="HDX16" s="156"/>
      <c r="HDY16" s="156"/>
      <c r="HDZ16" s="156"/>
      <c r="HEA16" s="156"/>
      <c r="HEB16" s="156"/>
      <c r="HEC16" s="156"/>
      <c r="HED16" s="156"/>
      <c r="HEE16" s="156"/>
      <c r="HEF16" s="156"/>
      <c r="HEG16" s="156"/>
      <c r="HEH16" s="156"/>
      <c r="HEI16" s="156"/>
      <c r="HEJ16" s="156"/>
      <c r="HEK16" s="156"/>
      <c r="HEL16" s="156"/>
      <c r="HEM16" s="156"/>
      <c r="HEN16" s="156"/>
      <c r="HEO16" s="156"/>
      <c r="HEP16" s="156"/>
      <c r="HEQ16" s="156"/>
      <c r="HER16" s="156"/>
      <c r="HES16" s="156"/>
      <c r="HET16" s="156"/>
      <c r="HEU16" s="156"/>
      <c r="HEV16" s="156"/>
      <c r="HEW16" s="156"/>
      <c r="HEX16" s="156"/>
      <c r="HEY16" s="156"/>
      <c r="HEZ16" s="156"/>
      <c r="HFA16" s="156"/>
      <c r="HFB16" s="156"/>
      <c r="HFC16" s="156"/>
      <c r="HFD16" s="156"/>
      <c r="HFE16" s="156"/>
      <c r="HFF16" s="156"/>
      <c r="HFG16" s="156"/>
      <c r="HFH16" s="156"/>
      <c r="HFI16" s="156"/>
      <c r="HFJ16" s="156"/>
      <c r="HFK16" s="156"/>
      <c r="HFL16" s="156"/>
      <c r="HFM16" s="156"/>
      <c r="HFN16" s="156"/>
      <c r="HFO16" s="156"/>
      <c r="HFP16" s="156"/>
      <c r="HFQ16" s="156"/>
      <c r="HFR16" s="156"/>
      <c r="HFS16" s="156"/>
      <c r="HFT16" s="156"/>
      <c r="HFU16" s="156"/>
      <c r="HFV16" s="156"/>
      <c r="HFW16" s="156"/>
      <c r="HFX16" s="156"/>
      <c r="HFY16" s="156"/>
      <c r="HFZ16" s="156"/>
      <c r="HGA16" s="156"/>
      <c r="HGB16" s="156"/>
      <c r="HGC16" s="156"/>
      <c r="HGD16" s="156"/>
      <c r="HGE16" s="156"/>
      <c r="HGF16" s="156"/>
      <c r="HGG16" s="156"/>
      <c r="HGH16" s="156"/>
      <c r="HGI16" s="156"/>
      <c r="HGJ16" s="156"/>
      <c r="HGK16" s="156"/>
      <c r="HGL16" s="156"/>
      <c r="HGM16" s="156"/>
      <c r="HGN16" s="156"/>
      <c r="HGO16" s="156"/>
      <c r="HGP16" s="156"/>
      <c r="HGQ16" s="156"/>
      <c r="HGR16" s="156"/>
      <c r="HGS16" s="156"/>
      <c r="HGT16" s="156"/>
      <c r="HGU16" s="156"/>
      <c r="HGV16" s="156"/>
      <c r="HGW16" s="156"/>
      <c r="HGX16" s="156"/>
      <c r="HGY16" s="156"/>
      <c r="HGZ16" s="156"/>
      <c r="HHA16" s="156"/>
      <c r="HHB16" s="156"/>
      <c r="HHC16" s="156"/>
      <c r="HHD16" s="156"/>
      <c r="HHE16" s="156"/>
      <c r="HHF16" s="156"/>
      <c r="HHG16" s="156"/>
      <c r="HHH16" s="156"/>
      <c r="HHI16" s="156"/>
      <c r="HHJ16" s="156"/>
      <c r="HHK16" s="156"/>
      <c r="HHL16" s="156"/>
      <c r="HHM16" s="156"/>
      <c r="HHN16" s="156"/>
      <c r="HHO16" s="156"/>
      <c r="HHP16" s="156"/>
      <c r="HHQ16" s="156"/>
      <c r="HHR16" s="156"/>
      <c r="HHS16" s="156"/>
      <c r="HHT16" s="156"/>
      <c r="HHU16" s="156"/>
      <c r="HHV16" s="156"/>
      <c r="HHW16" s="156"/>
      <c r="HHX16" s="156"/>
      <c r="HHY16" s="156"/>
      <c r="HHZ16" s="156"/>
      <c r="HIA16" s="156"/>
      <c r="HIB16" s="156"/>
      <c r="HIC16" s="156"/>
      <c r="HID16" s="156"/>
      <c r="HIE16" s="156"/>
      <c r="HIF16" s="156"/>
      <c r="HIG16" s="156"/>
      <c r="HIH16" s="156"/>
      <c r="HII16" s="156"/>
      <c r="HIJ16" s="156"/>
      <c r="HIK16" s="156"/>
      <c r="HIL16" s="156"/>
      <c r="HIM16" s="156"/>
      <c r="HIN16" s="156"/>
      <c r="HIO16" s="156"/>
      <c r="HIP16" s="156"/>
      <c r="HIQ16" s="156"/>
      <c r="HIR16" s="156"/>
      <c r="HIS16" s="156"/>
      <c r="HIT16" s="156"/>
      <c r="HIU16" s="156"/>
      <c r="HIV16" s="156"/>
      <c r="HIW16" s="156"/>
      <c r="HIX16" s="156"/>
      <c r="HIY16" s="156"/>
      <c r="HIZ16" s="156"/>
      <c r="HJA16" s="156"/>
      <c r="HJB16" s="156"/>
      <c r="HJC16" s="156"/>
      <c r="HJD16" s="156"/>
      <c r="HJE16" s="156"/>
      <c r="HJF16" s="156"/>
      <c r="HJG16" s="156"/>
      <c r="HJH16" s="156"/>
      <c r="HJI16" s="156"/>
      <c r="HJJ16" s="156"/>
      <c r="HJK16" s="156"/>
      <c r="HJL16" s="156"/>
      <c r="HJM16" s="156"/>
      <c r="HJN16" s="156"/>
      <c r="HJO16" s="156"/>
      <c r="HJP16" s="156"/>
      <c r="HJQ16" s="156"/>
      <c r="HJR16" s="156"/>
      <c r="HJS16" s="156"/>
      <c r="HJT16" s="156"/>
      <c r="HJU16" s="156"/>
      <c r="HJV16" s="156"/>
      <c r="HJW16" s="156"/>
      <c r="HJX16" s="156"/>
      <c r="HJY16" s="156"/>
      <c r="HJZ16" s="156"/>
      <c r="HKA16" s="156"/>
      <c r="HKB16" s="156"/>
      <c r="HKC16" s="156"/>
      <c r="HKD16" s="156"/>
      <c r="HKE16" s="156"/>
      <c r="HKF16" s="156"/>
      <c r="HKG16" s="156"/>
      <c r="HKH16" s="156"/>
      <c r="HKI16" s="156"/>
      <c r="HKJ16" s="156"/>
      <c r="HKK16" s="156"/>
      <c r="HKL16" s="156"/>
      <c r="HKM16" s="156"/>
      <c r="HKN16" s="156"/>
      <c r="HKO16" s="156"/>
      <c r="HKP16" s="156"/>
      <c r="HKQ16" s="156"/>
      <c r="HKR16" s="156"/>
      <c r="HKS16" s="156"/>
      <c r="HKT16" s="156"/>
      <c r="HKU16" s="156"/>
      <c r="HKV16" s="156"/>
      <c r="HKW16" s="156"/>
      <c r="HKX16" s="156"/>
      <c r="HKY16" s="156"/>
      <c r="HKZ16" s="156"/>
      <c r="HLA16" s="156"/>
      <c r="HLB16" s="156"/>
      <c r="HLC16" s="156"/>
      <c r="HLD16" s="156"/>
      <c r="HLE16" s="156"/>
      <c r="HLF16" s="156"/>
      <c r="HLG16" s="156"/>
      <c r="HLH16" s="156"/>
      <c r="HLI16" s="156"/>
      <c r="HLJ16" s="156"/>
      <c r="HLK16" s="156"/>
      <c r="HLL16" s="156"/>
      <c r="HLM16" s="156"/>
      <c r="HLN16" s="156"/>
      <c r="HLO16" s="156"/>
      <c r="HLP16" s="156"/>
      <c r="HLQ16" s="156"/>
      <c r="HLR16" s="156"/>
      <c r="HLS16" s="156"/>
      <c r="HLT16" s="156"/>
      <c r="HLU16" s="156"/>
      <c r="HLV16" s="156"/>
      <c r="HLW16" s="156"/>
      <c r="HLX16" s="156"/>
      <c r="HLY16" s="156"/>
      <c r="HLZ16" s="156"/>
      <c r="HMA16" s="156"/>
      <c r="HMB16" s="156"/>
      <c r="HMC16" s="156"/>
      <c r="HMD16" s="156"/>
      <c r="HME16" s="156"/>
      <c r="HMF16" s="156"/>
      <c r="HMG16" s="156"/>
      <c r="HMH16" s="156"/>
      <c r="HMI16" s="156"/>
      <c r="HMJ16" s="156"/>
      <c r="HMK16" s="156"/>
      <c r="HML16" s="156"/>
      <c r="HMM16" s="156"/>
      <c r="HMN16" s="156"/>
      <c r="HMO16" s="156"/>
      <c r="HMP16" s="156"/>
      <c r="HMQ16" s="156"/>
      <c r="HMR16" s="156"/>
      <c r="HMS16" s="156"/>
      <c r="HMT16" s="156"/>
      <c r="HMU16" s="156"/>
      <c r="HMV16" s="156"/>
      <c r="HMW16" s="156"/>
      <c r="HMX16" s="156"/>
      <c r="HMY16" s="156"/>
      <c r="HMZ16" s="156"/>
      <c r="HNA16" s="156"/>
      <c r="HNB16" s="156"/>
      <c r="HNC16" s="156"/>
      <c r="HND16" s="156"/>
      <c r="HNE16" s="156"/>
      <c r="HNF16" s="156"/>
      <c r="HNG16" s="156"/>
      <c r="HNH16" s="156"/>
      <c r="HNI16" s="156"/>
      <c r="HNJ16" s="156"/>
      <c r="HNK16" s="156"/>
      <c r="HNL16" s="156"/>
      <c r="HNM16" s="156"/>
      <c r="HNN16" s="156"/>
      <c r="HNO16" s="156"/>
      <c r="HNP16" s="156"/>
      <c r="HNQ16" s="156"/>
      <c r="HNR16" s="156"/>
      <c r="HNS16" s="156"/>
      <c r="HNT16" s="156"/>
      <c r="HNU16" s="156"/>
      <c r="HNV16" s="156"/>
      <c r="HNW16" s="156"/>
      <c r="HNX16" s="156"/>
      <c r="HNY16" s="156"/>
      <c r="HNZ16" s="156"/>
      <c r="HOA16" s="156"/>
      <c r="HOB16" s="156"/>
      <c r="HOC16" s="156"/>
      <c r="HOD16" s="156"/>
      <c r="HOE16" s="156"/>
      <c r="HOF16" s="156"/>
      <c r="HOG16" s="156"/>
      <c r="HOH16" s="156"/>
      <c r="HOI16" s="156"/>
      <c r="HOJ16" s="156"/>
      <c r="HOK16" s="156"/>
      <c r="HOL16" s="156"/>
      <c r="HOM16" s="156"/>
      <c r="HON16" s="156"/>
      <c r="HOO16" s="156"/>
      <c r="HOP16" s="156"/>
      <c r="HOQ16" s="156"/>
      <c r="HOR16" s="156"/>
      <c r="HOS16" s="156"/>
      <c r="HOT16" s="156"/>
      <c r="HOU16" s="156"/>
      <c r="HOV16" s="156"/>
      <c r="HOW16" s="156"/>
      <c r="HOX16" s="156"/>
      <c r="HOY16" s="156"/>
      <c r="HOZ16" s="156"/>
      <c r="HPA16" s="156"/>
      <c r="HPB16" s="156"/>
      <c r="HPC16" s="156"/>
      <c r="HPD16" s="156"/>
      <c r="HPE16" s="156"/>
      <c r="HPF16" s="156"/>
      <c r="HPG16" s="156"/>
      <c r="HPH16" s="156"/>
      <c r="HPI16" s="156"/>
      <c r="HPJ16" s="156"/>
      <c r="HPK16" s="156"/>
      <c r="HPL16" s="156"/>
      <c r="HPM16" s="156"/>
      <c r="HPN16" s="156"/>
      <c r="HPO16" s="156"/>
      <c r="HPP16" s="156"/>
      <c r="HPQ16" s="156"/>
      <c r="HPR16" s="156"/>
      <c r="HPS16" s="156"/>
      <c r="HPT16" s="156"/>
      <c r="HPU16" s="156"/>
      <c r="HPV16" s="156"/>
      <c r="HPW16" s="156"/>
      <c r="HPX16" s="156"/>
      <c r="HPY16" s="156"/>
      <c r="HPZ16" s="156"/>
      <c r="HQA16" s="156"/>
      <c r="HQB16" s="156"/>
      <c r="HQC16" s="156"/>
      <c r="HQD16" s="156"/>
      <c r="HQE16" s="156"/>
      <c r="HQF16" s="156"/>
      <c r="HQG16" s="156"/>
      <c r="HQH16" s="156"/>
      <c r="HQI16" s="156"/>
      <c r="HQJ16" s="156"/>
      <c r="HQK16" s="156"/>
      <c r="HQL16" s="156"/>
      <c r="HQM16" s="156"/>
      <c r="HQN16" s="156"/>
      <c r="HQO16" s="156"/>
      <c r="HQP16" s="156"/>
      <c r="HQQ16" s="156"/>
      <c r="HQR16" s="156"/>
      <c r="HQS16" s="156"/>
      <c r="HQT16" s="156"/>
      <c r="HQU16" s="156"/>
      <c r="HQV16" s="156"/>
      <c r="HQW16" s="156"/>
      <c r="HQX16" s="156"/>
      <c r="HQY16" s="156"/>
      <c r="HQZ16" s="156"/>
      <c r="HRA16" s="156"/>
      <c r="HRB16" s="156"/>
      <c r="HRC16" s="156"/>
      <c r="HRD16" s="156"/>
      <c r="HRE16" s="156"/>
      <c r="HRF16" s="156"/>
      <c r="HRG16" s="156"/>
      <c r="HRH16" s="156"/>
      <c r="HRI16" s="156"/>
      <c r="HRJ16" s="156"/>
      <c r="HRK16" s="156"/>
      <c r="HRL16" s="156"/>
      <c r="HRM16" s="156"/>
      <c r="HRN16" s="156"/>
      <c r="HRO16" s="156"/>
      <c r="HRP16" s="156"/>
      <c r="HRQ16" s="156"/>
      <c r="HRR16" s="156"/>
      <c r="HRS16" s="156"/>
      <c r="HRT16" s="156"/>
      <c r="HRU16" s="156"/>
      <c r="HRV16" s="156"/>
      <c r="HRW16" s="156"/>
      <c r="HRX16" s="156"/>
      <c r="HRY16" s="156"/>
      <c r="HRZ16" s="156"/>
      <c r="HSA16" s="156"/>
      <c r="HSB16" s="156"/>
      <c r="HSC16" s="156"/>
      <c r="HSD16" s="156"/>
      <c r="HSE16" s="156"/>
      <c r="HSF16" s="156"/>
      <c r="HSG16" s="156"/>
      <c r="HSH16" s="156"/>
      <c r="HSI16" s="156"/>
      <c r="HSJ16" s="156"/>
      <c r="HSK16" s="156"/>
      <c r="HSL16" s="156"/>
      <c r="HSM16" s="156"/>
      <c r="HSN16" s="156"/>
      <c r="HSO16" s="156"/>
      <c r="HSP16" s="156"/>
      <c r="HSQ16" s="156"/>
      <c r="HSR16" s="156"/>
      <c r="HSS16" s="156"/>
      <c r="HST16" s="156"/>
      <c r="HSU16" s="156"/>
      <c r="HSV16" s="156"/>
      <c r="HSW16" s="156"/>
      <c r="HSX16" s="156"/>
      <c r="HSY16" s="156"/>
      <c r="HSZ16" s="156"/>
      <c r="HTA16" s="156"/>
      <c r="HTB16" s="156"/>
      <c r="HTC16" s="156"/>
      <c r="HTD16" s="156"/>
      <c r="HTE16" s="156"/>
      <c r="HTF16" s="156"/>
      <c r="HTG16" s="156"/>
      <c r="HTH16" s="156"/>
      <c r="HTI16" s="156"/>
      <c r="HTJ16" s="156"/>
      <c r="HTK16" s="156"/>
      <c r="HTL16" s="156"/>
      <c r="HTM16" s="156"/>
      <c r="HTN16" s="156"/>
      <c r="HTO16" s="156"/>
      <c r="HTP16" s="156"/>
      <c r="HTQ16" s="156"/>
      <c r="HTR16" s="156"/>
      <c r="HTS16" s="156"/>
      <c r="HTT16" s="156"/>
      <c r="HTU16" s="156"/>
      <c r="HTV16" s="156"/>
      <c r="HTW16" s="156"/>
      <c r="HTX16" s="156"/>
      <c r="HTY16" s="156"/>
      <c r="HTZ16" s="156"/>
      <c r="HUA16" s="156"/>
      <c r="HUB16" s="156"/>
      <c r="HUC16" s="156"/>
      <c r="HUD16" s="156"/>
      <c r="HUE16" s="156"/>
      <c r="HUF16" s="156"/>
      <c r="HUG16" s="156"/>
      <c r="HUH16" s="156"/>
      <c r="HUI16" s="156"/>
      <c r="HUJ16" s="156"/>
      <c r="HUK16" s="156"/>
      <c r="HUL16" s="156"/>
      <c r="HUM16" s="156"/>
      <c r="HUN16" s="156"/>
      <c r="HUO16" s="156"/>
      <c r="HUP16" s="156"/>
      <c r="HUQ16" s="156"/>
      <c r="HUR16" s="156"/>
      <c r="HUS16" s="156"/>
      <c r="HUT16" s="156"/>
      <c r="HUU16" s="156"/>
      <c r="HUV16" s="156"/>
      <c r="HUW16" s="156"/>
      <c r="HUX16" s="156"/>
      <c r="HUY16" s="156"/>
      <c r="HUZ16" s="156"/>
      <c r="HVA16" s="156"/>
      <c r="HVB16" s="156"/>
      <c r="HVC16" s="156"/>
      <c r="HVD16" s="156"/>
      <c r="HVE16" s="156"/>
      <c r="HVF16" s="156"/>
      <c r="HVG16" s="156"/>
      <c r="HVH16" s="156"/>
      <c r="HVI16" s="156"/>
      <c r="HVJ16" s="156"/>
      <c r="HVK16" s="156"/>
      <c r="HVL16" s="156"/>
      <c r="HVM16" s="156"/>
      <c r="HVN16" s="156"/>
      <c r="HVO16" s="156"/>
      <c r="HVP16" s="156"/>
      <c r="HVQ16" s="156"/>
      <c r="HVR16" s="156"/>
      <c r="HVS16" s="156"/>
      <c r="HVT16" s="156"/>
      <c r="HVU16" s="156"/>
      <c r="HVV16" s="156"/>
      <c r="HVW16" s="156"/>
      <c r="HVX16" s="156"/>
      <c r="HVY16" s="156"/>
      <c r="HVZ16" s="156"/>
      <c r="HWA16" s="156"/>
      <c r="HWB16" s="156"/>
      <c r="HWC16" s="156"/>
      <c r="HWD16" s="156"/>
      <c r="HWE16" s="156"/>
      <c r="HWF16" s="156"/>
      <c r="HWG16" s="156"/>
      <c r="HWH16" s="156"/>
      <c r="HWI16" s="156"/>
      <c r="HWJ16" s="156"/>
      <c r="HWK16" s="156"/>
      <c r="HWL16" s="156"/>
      <c r="HWM16" s="156"/>
      <c r="HWN16" s="156"/>
      <c r="HWO16" s="156"/>
      <c r="HWP16" s="156"/>
      <c r="HWQ16" s="156"/>
      <c r="HWR16" s="156"/>
      <c r="HWS16" s="156"/>
      <c r="HWT16" s="156"/>
      <c r="HWU16" s="156"/>
      <c r="HWV16" s="156"/>
      <c r="HWW16" s="156"/>
      <c r="HWX16" s="156"/>
      <c r="HWY16" s="156"/>
      <c r="HWZ16" s="156"/>
      <c r="HXA16" s="156"/>
      <c r="HXB16" s="156"/>
      <c r="HXC16" s="156"/>
      <c r="HXD16" s="156"/>
      <c r="HXE16" s="156"/>
      <c r="HXF16" s="156"/>
      <c r="HXG16" s="156"/>
      <c r="HXH16" s="156"/>
      <c r="HXI16" s="156"/>
      <c r="HXJ16" s="156"/>
      <c r="HXK16" s="156"/>
      <c r="HXL16" s="156"/>
      <c r="HXM16" s="156"/>
      <c r="HXN16" s="156"/>
      <c r="HXO16" s="156"/>
      <c r="HXP16" s="156"/>
      <c r="HXQ16" s="156"/>
      <c r="HXR16" s="156"/>
      <c r="HXS16" s="156"/>
      <c r="HXT16" s="156"/>
      <c r="HXU16" s="156"/>
      <c r="HXV16" s="156"/>
      <c r="HXW16" s="156"/>
      <c r="HXX16" s="156"/>
      <c r="HXY16" s="156"/>
      <c r="HXZ16" s="156"/>
      <c r="HYA16" s="156"/>
      <c r="HYB16" s="156"/>
      <c r="HYC16" s="156"/>
      <c r="HYD16" s="156"/>
      <c r="HYE16" s="156"/>
      <c r="HYF16" s="156"/>
      <c r="HYG16" s="156"/>
      <c r="HYH16" s="156"/>
      <c r="HYI16" s="156"/>
      <c r="HYJ16" s="156"/>
      <c r="HYK16" s="156"/>
      <c r="HYL16" s="156"/>
      <c r="HYM16" s="156"/>
      <c r="HYN16" s="156"/>
      <c r="HYO16" s="156"/>
      <c r="HYP16" s="156"/>
      <c r="HYQ16" s="156"/>
      <c r="HYR16" s="156"/>
      <c r="HYS16" s="156"/>
      <c r="HYT16" s="156"/>
      <c r="HYU16" s="156"/>
      <c r="HYV16" s="156"/>
      <c r="HYW16" s="156"/>
      <c r="HYX16" s="156"/>
      <c r="HYY16" s="156"/>
      <c r="HYZ16" s="156"/>
      <c r="HZA16" s="156"/>
      <c r="HZB16" s="156"/>
      <c r="HZC16" s="156"/>
      <c r="HZD16" s="156"/>
      <c r="HZE16" s="156"/>
      <c r="HZF16" s="156"/>
      <c r="HZG16" s="156"/>
      <c r="HZH16" s="156"/>
      <c r="HZI16" s="156"/>
      <c r="HZJ16" s="156"/>
      <c r="HZK16" s="156"/>
      <c r="HZL16" s="156"/>
      <c r="HZM16" s="156"/>
      <c r="HZN16" s="156"/>
      <c r="HZO16" s="156"/>
      <c r="HZP16" s="156"/>
      <c r="HZQ16" s="156"/>
      <c r="HZR16" s="156"/>
      <c r="HZS16" s="156"/>
      <c r="HZT16" s="156"/>
      <c r="HZU16" s="156"/>
      <c r="HZV16" s="156"/>
      <c r="HZW16" s="156"/>
      <c r="HZX16" s="156"/>
      <c r="HZY16" s="156"/>
      <c r="HZZ16" s="156"/>
      <c r="IAA16" s="156"/>
      <c r="IAB16" s="156"/>
      <c r="IAC16" s="156"/>
      <c r="IAD16" s="156"/>
      <c r="IAE16" s="156"/>
      <c r="IAF16" s="156"/>
      <c r="IAG16" s="156"/>
      <c r="IAH16" s="156"/>
      <c r="IAI16" s="156"/>
      <c r="IAJ16" s="156"/>
      <c r="IAK16" s="156"/>
      <c r="IAL16" s="156"/>
      <c r="IAM16" s="156"/>
      <c r="IAN16" s="156"/>
      <c r="IAO16" s="156"/>
      <c r="IAP16" s="156"/>
      <c r="IAQ16" s="156"/>
      <c r="IAR16" s="156"/>
      <c r="IAS16" s="156"/>
      <c r="IAT16" s="156"/>
      <c r="IAU16" s="156"/>
      <c r="IAV16" s="156"/>
      <c r="IAW16" s="156"/>
      <c r="IAX16" s="156"/>
      <c r="IAY16" s="156"/>
      <c r="IAZ16" s="156"/>
      <c r="IBA16" s="156"/>
      <c r="IBB16" s="156"/>
      <c r="IBC16" s="156"/>
      <c r="IBD16" s="156"/>
      <c r="IBE16" s="156"/>
      <c r="IBF16" s="156"/>
      <c r="IBG16" s="156"/>
      <c r="IBH16" s="156"/>
      <c r="IBI16" s="156"/>
      <c r="IBJ16" s="156"/>
      <c r="IBK16" s="156"/>
      <c r="IBL16" s="156"/>
      <c r="IBM16" s="156"/>
      <c r="IBN16" s="156"/>
      <c r="IBO16" s="156"/>
      <c r="IBP16" s="156"/>
      <c r="IBQ16" s="156"/>
      <c r="IBR16" s="156"/>
      <c r="IBS16" s="156"/>
      <c r="IBT16" s="156"/>
      <c r="IBU16" s="156"/>
      <c r="IBV16" s="156"/>
      <c r="IBW16" s="156"/>
      <c r="IBX16" s="156"/>
      <c r="IBY16" s="156"/>
      <c r="IBZ16" s="156"/>
      <c r="ICA16" s="156"/>
      <c r="ICB16" s="156"/>
      <c r="ICC16" s="156"/>
      <c r="ICD16" s="156"/>
      <c r="ICE16" s="156"/>
      <c r="ICF16" s="156"/>
      <c r="ICG16" s="156"/>
      <c r="ICH16" s="156"/>
      <c r="ICI16" s="156"/>
      <c r="ICJ16" s="156"/>
      <c r="ICK16" s="156"/>
      <c r="ICL16" s="156"/>
      <c r="ICM16" s="156"/>
      <c r="ICN16" s="156"/>
      <c r="ICO16" s="156"/>
      <c r="ICP16" s="156"/>
      <c r="ICQ16" s="156"/>
      <c r="ICR16" s="156"/>
      <c r="ICS16" s="156"/>
      <c r="ICT16" s="156"/>
      <c r="ICU16" s="156"/>
      <c r="ICV16" s="156"/>
      <c r="ICW16" s="156"/>
      <c r="ICX16" s="156"/>
      <c r="ICY16" s="156"/>
      <c r="ICZ16" s="156"/>
      <c r="IDA16" s="156"/>
      <c r="IDB16" s="156"/>
      <c r="IDC16" s="156"/>
      <c r="IDD16" s="156"/>
      <c r="IDE16" s="156"/>
      <c r="IDF16" s="156"/>
      <c r="IDG16" s="156"/>
      <c r="IDH16" s="156"/>
      <c r="IDI16" s="156"/>
      <c r="IDJ16" s="156"/>
      <c r="IDK16" s="156"/>
      <c r="IDL16" s="156"/>
      <c r="IDM16" s="156"/>
      <c r="IDN16" s="156"/>
      <c r="IDO16" s="156"/>
      <c r="IDP16" s="156"/>
      <c r="IDQ16" s="156"/>
      <c r="IDR16" s="156"/>
      <c r="IDS16" s="156"/>
      <c r="IDT16" s="156"/>
      <c r="IDU16" s="156"/>
      <c r="IDV16" s="156"/>
      <c r="IDW16" s="156"/>
      <c r="IDX16" s="156"/>
      <c r="IDY16" s="156"/>
      <c r="IDZ16" s="156"/>
      <c r="IEA16" s="156"/>
      <c r="IEB16" s="156"/>
      <c r="IEC16" s="156"/>
      <c r="IED16" s="156"/>
      <c r="IEE16" s="156"/>
      <c r="IEF16" s="156"/>
      <c r="IEG16" s="156"/>
      <c r="IEH16" s="156"/>
      <c r="IEI16" s="156"/>
      <c r="IEJ16" s="156"/>
      <c r="IEK16" s="156"/>
      <c r="IEL16" s="156"/>
      <c r="IEM16" s="156"/>
      <c r="IEN16" s="156"/>
      <c r="IEO16" s="156"/>
      <c r="IEP16" s="156"/>
      <c r="IEQ16" s="156"/>
      <c r="IER16" s="156"/>
      <c r="IES16" s="156"/>
      <c r="IET16" s="156"/>
      <c r="IEU16" s="156"/>
      <c r="IEV16" s="156"/>
      <c r="IEW16" s="156"/>
      <c r="IEX16" s="156"/>
      <c r="IEY16" s="156"/>
      <c r="IEZ16" s="156"/>
      <c r="IFA16" s="156"/>
      <c r="IFB16" s="156"/>
      <c r="IFC16" s="156"/>
      <c r="IFD16" s="156"/>
      <c r="IFE16" s="156"/>
      <c r="IFF16" s="156"/>
      <c r="IFG16" s="156"/>
      <c r="IFH16" s="156"/>
      <c r="IFI16" s="156"/>
      <c r="IFJ16" s="156"/>
      <c r="IFK16" s="156"/>
      <c r="IFL16" s="156"/>
      <c r="IFM16" s="156"/>
      <c r="IFN16" s="156"/>
      <c r="IFO16" s="156"/>
      <c r="IFP16" s="156"/>
      <c r="IFQ16" s="156"/>
      <c r="IFR16" s="156"/>
      <c r="IFS16" s="156"/>
      <c r="IFT16" s="156"/>
      <c r="IFU16" s="156"/>
      <c r="IFV16" s="156"/>
      <c r="IFW16" s="156"/>
      <c r="IFX16" s="156"/>
      <c r="IFY16" s="156"/>
      <c r="IFZ16" s="156"/>
      <c r="IGA16" s="156"/>
      <c r="IGB16" s="156"/>
      <c r="IGC16" s="156"/>
      <c r="IGD16" s="156"/>
      <c r="IGE16" s="156"/>
      <c r="IGF16" s="156"/>
      <c r="IGG16" s="156"/>
      <c r="IGH16" s="156"/>
      <c r="IGI16" s="156"/>
      <c r="IGJ16" s="156"/>
      <c r="IGK16" s="156"/>
      <c r="IGL16" s="156"/>
      <c r="IGM16" s="156"/>
      <c r="IGN16" s="156"/>
      <c r="IGO16" s="156"/>
      <c r="IGP16" s="156"/>
      <c r="IGQ16" s="156"/>
      <c r="IGR16" s="156"/>
      <c r="IGS16" s="156"/>
      <c r="IGT16" s="156"/>
      <c r="IGU16" s="156"/>
      <c r="IGV16" s="156"/>
      <c r="IGW16" s="156"/>
      <c r="IGX16" s="156"/>
      <c r="IGY16" s="156"/>
      <c r="IGZ16" s="156"/>
      <c r="IHA16" s="156"/>
      <c r="IHB16" s="156"/>
      <c r="IHC16" s="156"/>
      <c r="IHD16" s="156"/>
      <c r="IHE16" s="156"/>
      <c r="IHF16" s="156"/>
      <c r="IHG16" s="156"/>
      <c r="IHH16" s="156"/>
      <c r="IHI16" s="156"/>
      <c r="IHJ16" s="156"/>
      <c r="IHK16" s="156"/>
      <c r="IHL16" s="156"/>
      <c r="IHM16" s="156"/>
      <c r="IHN16" s="156"/>
      <c r="IHO16" s="156"/>
      <c r="IHP16" s="156"/>
      <c r="IHQ16" s="156"/>
      <c r="IHR16" s="156"/>
      <c r="IHS16" s="156"/>
      <c r="IHT16" s="156"/>
      <c r="IHU16" s="156"/>
      <c r="IHV16" s="156"/>
      <c r="IHW16" s="156"/>
      <c r="IHX16" s="156"/>
      <c r="IHY16" s="156"/>
      <c r="IHZ16" s="156"/>
      <c r="IIA16" s="156"/>
      <c r="IIB16" s="156"/>
      <c r="IIC16" s="156"/>
      <c r="IID16" s="156"/>
      <c r="IIE16" s="156"/>
      <c r="IIF16" s="156"/>
      <c r="IIG16" s="156"/>
      <c r="IIH16" s="156"/>
      <c r="III16" s="156"/>
      <c r="IIJ16" s="156"/>
      <c r="IIK16" s="156"/>
      <c r="IIL16" s="156"/>
      <c r="IIM16" s="156"/>
      <c r="IIN16" s="156"/>
      <c r="IIO16" s="156"/>
      <c r="IIP16" s="156"/>
      <c r="IIQ16" s="156"/>
      <c r="IIR16" s="156"/>
      <c r="IIS16" s="156"/>
      <c r="IIT16" s="156"/>
      <c r="IIU16" s="156"/>
      <c r="IIV16" s="156"/>
      <c r="IIW16" s="156"/>
      <c r="IIX16" s="156"/>
      <c r="IIY16" s="156"/>
      <c r="IIZ16" s="156"/>
      <c r="IJA16" s="156"/>
      <c r="IJB16" s="156"/>
      <c r="IJC16" s="156"/>
      <c r="IJD16" s="156"/>
      <c r="IJE16" s="156"/>
      <c r="IJF16" s="156"/>
      <c r="IJG16" s="156"/>
      <c r="IJH16" s="156"/>
      <c r="IJI16" s="156"/>
      <c r="IJJ16" s="156"/>
      <c r="IJK16" s="156"/>
      <c r="IJL16" s="156"/>
      <c r="IJM16" s="156"/>
      <c r="IJN16" s="156"/>
      <c r="IJO16" s="156"/>
      <c r="IJP16" s="156"/>
      <c r="IJQ16" s="156"/>
      <c r="IJR16" s="156"/>
      <c r="IJS16" s="156"/>
      <c r="IJT16" s="156"/>
      <c r="IJU16" s="156"/>
      <c r="IJV16" s="156"/>
      <c r="IJW16" s="156"/>
      <c r="IJX16" s="156"/>
      <c r="IJY16" s="156"/>
      <c r="IJZ16" s="156"/>
      <c r="IKA16" s="156"/>
      <c r="IKB16" s="156"/>
      <c r="IKC16" s="156"/>
      <c r="IKD16" s="156"/>
      <c r="IKE16" s="156"/>
      <c r="IKF16" s="156"/>
      <c r="IKG16" s="156"/>
      <c r="IKH16" s="156"/>
      <c r="IKI16" s="156"/>
      <c r="IKJ16" s="156"/>
      <c r="IKK16" s="156"/>
      <c r="IKL16" s="156"/>
      <c r="IKM16" s="156"/>
      <c r="IKN16" s="156"/>
      <c r="IKO16" s="156"/>
      <c r="IKP16" s="156"/>
      <c r="IKQ16" s="156"/>
      <c r="IKR16" s="156"/>
      <c r="IKS16" s="156"/>
      <c r="IKT16" s="156"/>
      <c r="IKU16" s="156"/>
      <c r="IKV16" s="156"/>
      <c r="IKW16" s="156"/>
      <c r="IKX16" s="156"/>
      <c r="IKY16" s="156"/>
      <c r="IKZ16" s="156"/>
      <c r="ILA16" s="156"/>
      <c r="ILB16" s="156"/>
      <c r="ILC16" s="156"/>
      <c r="ILD16" s="156"/>
      <c r="ILE16" s="156"/>
      <c r="ILF16" s="156"/>
      <c r="ILG16" s="156"/>
      <c r="ILH16" s="156"/>
      <c r="ILI16" s="156"/>
      <c r="ILJ16" s="156"/>
      <c r="ILK16" s="156"/>
      <c r="ILL16" s="156"/>
      <c r="ILM16" s="156"/>
      <c r="ILN16" s="156"/>
      <c r="ILO16" s="156"/>
      <c r="ILP16" s="156"/>
      <c r="ILQ16" s="156"/>
      <c r="ILR16" s="156"/>
      <c r="ILS16" s="156"/>
      <c r="ILT16" s="156"/>
      <c r="ILU16" s="156"/>
      <c r="ILV16" s="156"/>
      <c r="ILW16" s="156"/>
      <c r="ILX16" s="156"/>
      <c r="ILY16" s="156"/>
      <c r="ILZ16" s="156"/>
      <c r="IMA16" s="156"/>
      <c r="IMB16" s="156"/>
      <c r="IMC16" s="156"/>
      <c r="IMD16" s="156"/>
      <c r="IME16" s="156"/>
      <c r="IMF16" s="156"/>
      <c r="IMG16" s="156"/>
      <c r="IMH16" s="156"/>
      <c r="IMI16" s="156"/>
      <c r="IMJ16" s="156"/>
      <c r="IMK16" s="156"/>
      <c r="IML16" s="156"/>
      <c r="IMM16" s="156"/>
      <c r="IMN16" s="156"/>
      <c r="IMO16" s="156"/>
      <c r="IMP16" s="156"/>
      <c r="IMQ16" s="156"/>
      <c r="IMR16" s="156"/>
      <c r="IMS16" s="156"/>
      <c r="IMT16" s="156"/>
      <c r="IMU16" s="156"/>
      <c r="IMV16" s="156"/>
      <c r="IMW16" s="156"/>
      <c r="IMX16" s="156"/>
      <c r="IMY16" s="156"/>
      <c r="IMZ16" s="156"/>
      <c r="INA16" s="156"/>
      <c r="INB16" s="156"/>
      <c r="INC16" s="156"/>
      <c r="IND16" s="156"/>
      <c r="INE16" s="156"/>
      <c r="INF16" s="156"/>
      <c r="ING16" s="156"/>
      <c r="INH16" s="156"/>
      <c r="INI16" s="156"/>
      <c r="INJ16" s="156"/>
      <c r="INK16" s="156"/>
      <c r="INL16" s="156"/>
      <c r="INM16" s="156"/>
      <c r="INN16" s="156"/>
      <c r="INO16" s="156"/>
      <c r="INP16" s="156"/>
      <c r="INQ16" s="156"/>
      <c r="INR16" s="156"/>
      <c r="INS16" s="156"/>
      <c r="INT16" s="156"/>
      <c r="INU16" s="156"/>
      <c r="INV16" s="156"/>
      <c r="INW16" s="156"/>
      <c r="INX16" s="156"/>
      <c r="INY16" s="156"/>
      <c r="INZ16" s="156"/>
      <c r="IOA16" s="156"/>
      <c r="IOB16" s="156"/>
      <c r="IOC16" s="156"/>
      <c r="IOD16" s="156"/>
      <c r="IOE16" s="156"/>
      <c r="IOF16" s="156"/>
      <c r="IOG16" s="156"/>
      <c r="IOH16" s="156"/>
      <c r="IOI16" s="156"/>
      <c r="IOJ16" s="156"/>
      <c r="IOK16" s="156"/>
      <c r="IOL16" s="156"/>
      <c r="IOM16" s="156"/>
      <c r="ION16" s="156"/>
      <c r="IOO16" s="156"/>
      <c r="IOP16" s="156"/>
      <c r="IOQ16" s="156"/>
      <c r="IOR16" s="156"/>
      <c r="IOS16" s="156"/>
      <c r="IOT16" s="156"/>
      <c r="IOU16" s="156"/>
      <c r="IOV16" s="156"/>
      <c r="IOW16" s="156"/>
      <c r="IOX16" s="156"/>
      <c r="IOY16" s="156"/>
      <c r="IOZ16" s="156"/>
      <c r="IPA16" s="156"/>
      <c r="IPB16" s="156"/>
      <c r="IPC16" s="156"/>
      <c r="IPD16" s="156"/>
      <c r="IPE16" s="156"/>
      <c r="IPF16" s="156"/>
      <c r="IPG16" s="156"/>
      <c r="IPH16" s="156"/>
      <c r="IPI16" s="156"/>
      <c r="IPJ16" s="156"/>
      <c r="IPK16" s="156"/>
      <c r="IPL16" s="156"/>
      <c r="IPM16" s="156"/>
      <c r="IPN16" s="156"/>
      <c r="IPO16" s="156"/>
      <c r="IPP16" s="156"/>
      <c r="IPQ16" s="156"/>
      <c r="IPR16" s="156"/>
      <c r="IPS16" s="156"/>
      <c r="IPT16" s="156"/>
      <c r="IPU16" s="156"/>
      <c r="IPV16" s="156"/>
      <c r="IPW16" s="156"/>
      <c r="IPX16" s="156"/>
      <c r="IPY16" s="156"/>
      <c r="IPZ16" s="156"/>
      <c r="IQA16" s="156"/>
      <c r="IQB16" s="156"/>
      <c r="IQC16" s="156"/>
      <c r="IQD16" s="156"/>
      <c r="IQE16" s="156"/>
      <c r="IQF16" s="156"/>
      <c r="IQG16" s="156"/>
      <c r="IQH16" s="156"/>
      <c r="IQI16" s="156"/>
      <c r="IQJ16" s="156"/>
      <c r="IQK16" s="156"/>
      <c r="IQL16" s="156"/>
      <c r="IQM16" s="156"/>
      <c r="IQN16" s="156"/>
      <c r="IQO16" s="156"/>
      <c r="IQP16" s="156"/>
      <c r="IQQ16" s="156"/>
      <c r="IQR16" s="156"/>
      <c r="IQS16" s="156"/>
      <c r="IQT16" s="156"/>
      <c r="IQU16" s="156"/>
      <c r="IQV16" s="156"/>
      <c r="IQW16" s="156"/>
      <c r="IQX16" s="156"/>
      <c r="IQY16" s="156"/>
      <c r="IQZ16" s="156"/>
      <c r="IRA16" s="156"/>
      <c r="IRB16" s="156"/>
      <c r="IRC16" s="156"/>
      <c r="IRD16" s="156"/>
      <c r="IRE16" s="156"/>
      <c r="IRF16" s="156"/>
      <c r="IRG16" s="156"/>
      <c r="IRH16" s="156"/>
      <c r="IRI16" s="156"/>
      <c r="IRJ16" s="156"/>
      <c r="IRK16" s="156"/>
      <c r="IRL16" s="156"/>
      <c r="IRM16" s="156"/>
      <c r="IRN16" s="156"/>
      <c r="IRO16" s="156"/>
      <c r="IRP16" s="156"/>
      <c r="IRQ16" s="156"/>
      <c r="IRR16" s="156"/>
      <c r="IRS16" s="156"/>
      <c r="IRT16" s="156"/>
      <c r="IRU16" s="156"/>
      <c r="IRV16" s="156"/>
      <c r="IRW16" s="156"/>
      <c r="IRX16" s="156"/>
      <c r="IRY16" s="156"/>
      <c r="IRZ16" s="156"/>
      <c r="ISA16" s="156"/>
      <c r="ISB16" s="156"/>
      <c r="ISC16" s="156"/>
      <c r="ISD16" s="156"/>
      <c r="ISE16" s="156"/>
      <c r="ISF16" s="156"/>
      <c r="ISG16" s="156"/>
      <c r="ISH16" s="156"/>
      <c r="ISI16" s="156"/>
      <c r="ISJ16" s="156"/>
      <c r="ISK16" s="156"/>
      <c r="ISL16" s="156"/>
      <c r="ISM16" s="156"/>
      <c r="ISN16" s="156"/>
      <c r="ISO16" s="156"/>
      <c r="ISP16" s="156"/>
      <c r="ISQ16" s="156"/>
      <c r="ISR16" s="156"/>
      <c r="ISS16" s="156"/>
      <c r="IST16" s="156"/>
      <c r="ISU16" s="156"/>
      <c r="ISV16" s="156"/>
      <c r="ISW16" s="156"/>
      <c r="ISX16" s="156"/>
      <c r="ISY16" s="156"/>
      <c r="ISZ16" s="156"/>
      <c r="ITA16" s="156"/>
      <c r="ITB16" s="156"/>
      <c r="ITC16" s="156"/>
      <c r="ITD16" s="156"/>
      <c r="ITE16" s="156"/>
      <c r="ITF16" s="156"/>
      <c r="ITG16" s="156"/>
      <c r="ITH16" s="156"/>
      <c r="ITI16" s="156"/>
      <c r="ITJ16" s="156"/>
      <c r="ITK16" s="156"/>
      <c r="ITL16" s="156"/>
      <c r="ITM16" s="156"/>
      <c r="ITN16" s="156"/>
      <c r="ITO16" s="156"/>
      <c r="ITP16" s="156"/>
      <c r="ITQ16" s="156"/>
      <c r="ITR16" s="156"/>
      <c r="ITS16" s="156"/>
      <c r="ITT16" s="156"/>
      <c r="ITU16" s="156"/>
      <c r="ITV16" s="156"/>
      <c r="ITW16" s="156"/>
      <c r="ITX16" s="156"/>
      <c r="ITY16" s="156"/>
      <c r="ITZ16" s="156"/>
      <c r="IUA16" s="156"/>
      <c r="IUB16" s="156"/>
      <c r="IUC16" s="156"/>
      <c r="IUD16" s="156"/>
      <c r="IUE16" s="156"/>
      <c r="IUF16" s="156"/>
      <c r="IUG16" s="156"/>
      <c r="IUH16" s="156"/>
      <c r="IUI16" s="156"/>
      <c r="IUJ16" s="156"/>
      <c r="IUK16" s="156"/>
      <c r="IUL16" s="156"/>
      <c r="IUM16" s="156"/>
      <c r="IUN16" s="156"/>
      <c r="IUO16" s="156"/>
      <c r="IUP16" s="156"/>
      <c r="IUQ16" s="156"/>
      <c r="IUR16" s="156"/>
      <c r="IUS16" s="156"/>
      <c r="IUT16" s="156"/>
      <c r="IUU16" s="156"/>
      <c r="IUV16" s="156"/>
      <c r="IUW16" s="156"/>
      <c r="IUX16" s="156"/>
      <c r="IUY16" s="156"/>
      <c r="IUZ16" s="156"/>
      <c r="IVA16" s="156"/>
      <c r="IVB16" s="156"/>
      <c r="IVC16" s="156"/>
      <c r="IVD16" s="156"/>
      <c r="IVE16" s="156"/>
      <c r="IVF16" s="156"/>
      <c r="IVG16" s="156"/>
      <c r="IVH16" s="156"/>
      <c r="IVI16" s="156"/>
      <c r="IVJ16" s="156"/>
      <c r="IVK16" s="156"/>
      <c r="IVL16" s="156"/>
      <c r="IVM16" s="156"/>
      <c r="IVN16" s="156"/>
      <c r="IVO16" s="156"/>
      <c r="IVP16" s="156"/>
      <c r="IVQ16" s="156"/>
      <c r="IVR16" s="156"/>
      <c r="IVS16" s="156"/>
      <c r="IVT16" s="156"/>
      <c r="IVU16" s="156"/>
      <c r="IVV16" s="156"/>
      <c r="IVW16" s="156"/>
      <c r="IVX16" s="156"/>
      <c r="IVY16" s="156"/>
      <c r="IVZ16" s="156"/>
      <c r="IWA16" s="156"/>
      <c r="IWB16" s="156"/>
      <c r="IWC16" s="156"/>
      <c r="IWD16" s="156"/>
      <c r="IWE16" s="156"/>
      <c r="IWF16" s="156"/>
      <c r="IWG16" s="156"/>
      <c r="IWH16" s="156"/>
      <c r="IWI16" s="156"/>
      <c r="IWJ16" s="156"/>
      <c r="IWK16" s="156"/>
      <c r="IWL16" s="156"/>
      <c r="IWM16" s="156"/>
      <c r="IWN16" s="156"/>
      <c r="IWO16" s="156"/>
      <c r="IWP16" s="156"/>
      <c r="IWQ16" s="156"/>
      <c r="IWR16" s="156"/>
      <c r="IWS16" s="156"/>
      <c r="IWT16" s="156"/>
      <c r="IWU16" s="156"/>
      <c r="IWV16" s="156"/>
      <c r="IWW16" s="156"/>
      <c r="IWX16" s="156"/>
      <c r="IWY16" s="156"/>
      <c r="IWZ16" s="156"/>
      <c r="IXA16" s="156"/>
      <c r="IXB16" s="156"/>
      <c r="IXC16" s="156"/>
      <c r="IXD16" s="156"/>
      <c r="IXE16" s="156"/>
      <c r="IXF16" s="156"/>
      <c r="IXG16" s="156"/>
      <c r="IXH16" s="156"/>
      <c r="IXI16" s="156"/>
      <c r="IXJ16" s="156"/>
      <c r="IXK16" s="156"/>
      <c r="IXL16" s="156"/>
      <c r="IXM16" s="156"/>
      <c r="IXN16" s="156"/>
      <c r="IXO16" s="156"/>
      <c r="IXP16" s="156"/>
      <c r="IXQ16" s="156"/>
      <c r="IXR16" s="156"/>
      <c r="IXS16" s="156"/>
      <c r="IXT16" s="156"/>
      <c r="IXU16" s="156"/>
      <c r="IXV16" s="156"/>
      <c r="IXW16" s="156"/>
      <c r="IXX16" s="156"/>
      <c r="IXY16" s="156"/>
      <c r="IXZ16" s="156"/>
      <c r="IYA16" s="156"/>
      <c r="IYB16" s="156"/>
      <c r="IYC16" s="156"/>
      <c r="IYD16" s="156"/>
      <c r="IYE16" s="156"/>
      <c r="IYF16" s="156"/>
      <c r="IYG16" s="156"/>
      <c r="IYH16" s="156"/>
      <c r="IYI16" s="156"/>
      <c r="IYJ16" s="156"/>
      <c r="IYK16" s="156"/>
      <c r="IYL16" s="156"/>
      <c r="IYM16" s="156"/>
      <c r="IYN16" s="156"/>
      <c r="IYO16" s="156"/>
      <c r="IYP16" s="156"/>
      <c r="IYQ16" s="156"/>
      <c r="IYR16" s="156"/>
      <c r="IYS16" s="156"/>
      <c r="IYT16" s="156"/>
      <c r="IYU16" s="156"/>
      <c r="IYV16" s="156"/>
      <c r="IYW16" s="156"/>
      <c r="IYX16" s="156"/>
      <c r="IYY16" s="156"/>
      <c r="IYZ16" s="156"/>
      <c r="IZA16" s="156"/>
      <c r="IZB16" s="156"/>
      <c r="IZC16" s="156"/>
      <c r="IZD16" s="156"/>
      <c r="IZE16" s="156"/>
      <c r="IZF16" s="156"/>
      <c r="IZG16" s="156"/>
      <c r="IZH16" s="156"/>
      <c r="IZI16" s="156"/>
      <c r="IZJ16" s="156"/>
      <c r="IZK16" s="156"/>
      <c r="IZL16" s="156"/>
      <c r="IZM16" s="156"/>
      <c r="IZN16" s="156"/>
      <c r="IZO16" s="156"/>
      <c r="IZP16" s="156"/>
      <c r="IZQ16" s="156"/>
      <c r="IZR16" s="156"/>
      <c r="IZS16" s="156"/>
      <c r="IZT16" s="156"/>
      <c r="IZU16" s="156"/>
      <c r="IZV16" s="156"/>
      <c r="IZW16" s="156"/>
      <c r="IZX16" s="156"/>
      <c r="IZY16" s="156"/>
      <c r="IZZ16" s="156"/>
      <c r="JAA16" s="156"/>
      <c r="JAB16" s="156"/>
      <c r="JAC16" s="156"/>
      <c r="JAD16" s="156"/>
      <c r="JAE16" s="156"/>
      <c r="JAF16" s="156"/>
      <c r="JAG16" s="156"/>
      <c r="JAH16" s="156"/>
      <c r="JAI16" s="156"/>
      <c r="JAJ16" s="156"/>
      <c r="JAK16" s="156"/>
      <c r="JAL16" s="156"/>
      <c r="JAM16" s="156"/>
      <c r="JAN16" s="156"/>
      <c r="JAO16" s="156"/>
      <c r="JAP16" s="156"/>
      <c r="JAQ16" s="156"/>
      <c r="JAR16" s="156"/>
      <c r="JAS16" s="156"/>
      <c r="JAT16" s="156"/>
      <c r="JAU16" s="156"/>
      <c r="JAV16" s="156"/>
      <c r="JAW16" s="156"/>
      <c r="JAX16" s="156"/>
      <c r="JAY16" s="156"/>
      <c r="JAZ16" s="156"/>
      <c r="JBA16" s="156"/>
      <c r="JBB16" s="156"/>
      <c r="JBC16" s="156"/>
      <c r="JBD16" s="156"/>
      <c r="JBE16" s="156"/>
      <c r="JBF16" s="156"/>
      <c r="JBG16" s="156"/>
      <c r="JBH16" s="156"/>
      <c r="JBI16" s="156"/>
      <c r="JBJ16" s="156"/>
      <c r="JBK16" s="156"/>
      <c r="JBL16" s="156"/>
      <c r="JBM16" s="156"/>
      <c r="JBN16" s="156"/>
      <c r="JBO16" s="156"/>
      <c r="JBP16" s="156"/>
      <c r="JBQ16" s="156"/>
      <c r="JBR16" s="156"/>
      <c r="JBS16" s="156"/>
      <c r="JBT16" s="156"/>
      <c r="JBU16" s="156"/>
      <c r="JBV16" s="156"/>
      <c r="JBW16" s="156"/>
      <c r="JBX16" s="156"/>
      <c r="JBY16" s="156"/>
      <c r="JBZ16" s="156"/>
      <c r="JCA16" s="156"/>
      <c r="JCB16" s="156"/>
      <c r="JCC16" s="156"/>
      <c r="JCD16" s="156"/>
      <c r="JCE16" s="156"/>
      <c r="JCF16" s="156"/>
      <c r="JCG16" s="156"/>
      <c r="JCH16" s="156"/>
      <c r="JCI16" s="156"/>
      <c r="JCJ16" s="156"/>
      <c r="JCK16" s="156"/>
      <c r="JCL16" s="156"/>
      <c r="JCM16" s="156"/>
      <c r="JCN16" s="156"/>
      <c r="JCO16" s="156"/>
      <c r="JCP16" s="156"/>
      <c r="JCQ16" s="156"/>
      <c r="JCR16" s="156"/>
      <c r="JCS16" s="156"/>
      <c r="JCT16" s="156"/>
      <c r="JCU16" s="156"/>
      <c r="JCV16" s="156"/>
      <c r="JCW16" s="156"/>
      <c r="JCX16" s="156"/>
      <c r="JCY16" s="156"/>
      <c r="JCZ16" s="156"/>
      <c r="JDA16" s="156"/>
      <c r="JDB16" s="156"/>
      <c r="JDC16" s="156"/>
      <c r="JDD16" s="156"/>
      <c r="JDE16" s="156"/>
      <c r="JDF16" s="156"/>
      <c r="JDG16" s="156"/>
      <c r="JDH16" s="156"/>
      <c r="JDI16" s="156"/>
      <c r="JDJ16" s="156"/>
      <c r="JDK16" s="156"/>
      <c r="JDL16" s="156"/>
      <c r="JDM16" s="156"/>
      <c r="JDN16" s="156"/>
      <c r="JDO16" s="156"/>
      <c r="JDP16" s="156"/>
      <c r="JDQ16" s="156"/>
      <c r="JDR16" s="156"/>
      <c r="JDS16" s="156"/>
      <c r="JDT16" s="156"/>
      <c r="JDU16" s="156"/>
      <c r="JDV16" s="156"/>
      <c r="JDW16" s="156"/>
      <c r="JDX16" s="156"/>
      <c r="JDY16" s="156"/>
      <c r="JDZ16" s="156"/>
      <c r="JEA16" s="156"/>
      <c r="JEB16" s="156"/>
      <c r="JEC16" s="156"/>
      <c r="JED16" s="156"/>
      <c r="JEE16" s="156"/>
      <c r="JEF16" s="156"/>
      <c r="JEG16" s="156"/>
      <c r="JEH16" s="156"/>
      <c r="JEI16" s="156"/>
      <c r="JEJ16" s="156"/>
      <c r="JEK16" s="156"/>
      <c r="JEL16" s="156"/>
      <c r="JEM16" s="156"/>
      <c r="JEN16" s="156"/>
      <c r="JEO16" s="156"/>
      <c r="JEP16" s="156"/>
      <c r="JEQ16" s="156"/>
      <c r="JER16" s="156"/>
      <c r="JES16" s="156"/>
      <c r="JET16" s="156"/>
      <c r="JEU16" s="156"/>
      <c r="JEV16" s="156"/>
      <c r="JEW16" s="156"/>
      <c r="JEX16" s="156"/>
      <c r="JEY16" s="156"/>
      <c r="JEZ16" s="156"/>
      <c r="JFA16" s="156"/>
      <c r="JFB16" s="156"/>
      <c r="JFC16" s="156"/>
      <c r="JFD16" s="156"/>
      <c r="JFE16" s="156"/>
      <c r="JFF16" s="156"/>
      <c r="JFG16" s="156"/>
      <c r="JFH16" s="156"/>
      <c r="JFI16" s="156"/>
      <c r="JFJ16" s="156"/>
      <c r="JFK16" s="156"/>
      <c r="JFL16" s="156"/>
      <c r="JFM16" s="156"/>
      <c r="JFN16" s="156"/>
      <c r="JFO16" s="156"/>
      <c r="JFP16" s="156"/>
      <c r="JFQ16" s="156"/>
      <c r="JFR16" s="156"/>
      <c r="JFS16" s="156"/>
      <c r="JFT16" s="156"/>
      <c r="JFU16" s="156"/>
      <c r="JFV16" s="156"/>
      <c r="JFW16" s="156"/>
      <c r="JFX16" s="156"/>
      <c r="JFY16" s="156"/>
      <c r="JFZ16" s="156"/>
      <c r="JGA16" s="156"/>
      <c r="JGB16" s="156"/>
      <c r="JGC16" s="156"/>
      <c r="JGD16" s="156"/>
      <c r="JGE16" s="156"/>
      <c r="JGF16" s="156"/>
      <c r="JGG16" s="156"/>
      <c r="JGH16" s="156"/>
      <c r="JGI16" s="156"/>
      <c r="JGJ16" s="156"/>
      <c r="JGK16" s="156"/>
      <c r="JGL16" s="156"/>
      <c r="JGM16" s="156"/>
      <c r="JGN16" s="156"/>
      <c r="JGO16" s="156"/>
      <c r="JGP16" s="156"/>
      <c r="JGQ16" s="156"/>
      <c r="JGR16" s="156"/>
      <c r="JGS16" s="156"/>
      <c r="JGT16" s="156"/>
      <c r="JGU16" s="156"/>
      <c r="JGV16" s="156"/>
      <c r="JGW16" s="156"/>
      <c r="JGX16" s="156"/>
      <c r="JGY16" s="156"/>
      <c r="JGZ16" s="156"/>
      <c r="JHA16" s="156"/>
      <c r="JHB16" s="156"/>
      <c r="JHC16" s="156"/>
      <c r="JHD16" s="156"/>
      <c r="JHE16" s="156"/>
      <c r="JHF16" s="156"/>
      <c r="JHG16" s="156"/>
      <c r="JHH16" s="156"/>
      <c r="JHI16" s="156"/>
      <c r="JHJ16" s="156"/>
      <c r="JHK16" s="156"/>
      <c r="JHL16" s="156"/>
      <c r="JHM16" s="156"/>
      <c r="JHN16" s="156"/>
      <c r="JHO16" s="156"/>
      <c r="JHP16" s="156"/>
      <c r="JHQ16" s="156"/>
      <c r="JHR16" s="156"/>
      <c r="JHS16" s="156"/>
      <c r="JHT16" s="156"/>
      <c r="JHU16" s="156"/>
      <c r="JHV16" s="156"/>
      <c r="JHW16" s="156"/>
      <c r="JHX16" s="156"/>
      <c r="JHY16" s="156"/>
      <c r="JHZ16" s="156"/>
      <c r="JIA16" s="156"/>
      <c r="JIB16" s="156"/>
      <c r="JIC16" s="156"/>
      <c r="JID16" s="156"/>
      <c r="JIE16" s="156"/>
      <c r="JIF16" s="156"/>
      <c r="JIG16" s="156"/>
      <c r="JIH16" s="156"/>
      <c r="JII16" s="156"/>
      <c r="JIJ16" s="156"/>
      <c r="JIK16" s="156"/>
      <c r="JIL16" s="156"/>
      <c r="JIM16" s="156"/>
      <c r="JIN16" s="156"/>
      <c r="JIO16" s="156"/>
      <c r="JIP16" s="156"/>
      <c r="JIQ16" s="156"/>
      <c r="JIR16" s="156"/>
      <c r="JIS16" s="156"/>
      <c r="JIT16" s="156"/>
      <c r="JIU16" s="156"/>
      <c r="JIV16" s="156"/>
      <c r="JIW16" s="156"/>
      <c r="JIX16" s="156"/>
      <c r="JIY16" s="156"/>
      <c r="JIZ16" s="156"/>
      <c r="JJA16" s="156"/>
      <c r="JJB16" s="156"/>
      <c r="JJC16" s="156"/>
      <c r="JJD16" s="156"/>
      <c r="JJE16" s="156"/>
      <c r="JJF16" s="156"/>
      <c r="JJG16" s="156"/>
      <c r="JJH16" s="156"/>
      <c r="JJI16" s="156"/>
      <c r="JJJ16" s="156"/>
      <c r="JJK16" s="156"/>
      <c r="JJL16" s="156"/>
      <c r="JJM16" s="156"/>
      <c r="JJN16" s="156"/>
      <c r="JJO16" s="156"/>
      <c r="JJP16" s="156"/>
      <c r="JJQ16" s="156"/>
      <c r="JJR16" s="156"/>
      <c r="JJS16" s="156"/>
      <c r="JJT16" s="156"/>
      <c r="JJU16" s="156"/>
      <c r="JJV16" s="156"/>
      <c r="JJW16" s="156"/>
      <c r="JJX16" s="156"/>
      <c r="JJY16" s="156"/>
      <c r="JJZ16" s="156"/>
      <c r="JKA16" s="156"/>
      <c r="JKB16" s="156"/>
      <c r="JKC16" s="156"/>
      <c r="JKD16" s="156"/>
      <c r="JKE16" s="156"/>
      <c r="JKF16" s="156"/>
      <c r="JKG16" s="156"/>
      <c r="JKH16" s="156"/>
      <c r="JKI16" s="156"/>
      <c r="JKJ16" s="156"/>
      <c r="JKK16" s="156"/>
      <c r="JKL16" s="156"/>
      <c r="JKM16" s="156"/>
      <c r="JKN16" s="156"/>
      <c r="JKO16" s="156"/>
      <c r="JKP16" s="156"/>
      <c r="JKQ16" s="156"/>
      <c r="JKR16" s="156"/>
      <c r="JKS16" s="156"/>
      <c r="JKT16" s="156"/>
      <c r="JKU16" s="156"/>
      <c r="JKV16" s="156"/>
      <c r="JKW16" s="156"/>
      <c r="JKX16" s="156"/>
      <c r="JKY16" s="156"/>
      <c r="JKZ16" s="156"/>
      <c r="JLA16" s="156"/>
      <c r="JLB16" s="156"/>
      <c r="JLC16" s="156"/>
      <c r="JLD16" s="156"/>
      <c r="JLE16" s="156"/>
      <c r="JLF16" s="156"/>
      <c r="JLG16" s="156"/>
      <c r="JLH16" s="156"/>
      <c r="JLI16" s="156"/>
      <c r="JLJ16" s="156"/>
      <c r="JLK16" s="156"/>
      <c r="JLL16" s="156"/>
      <c r="JLM16" s="156"/>
      <c r="JLN16" s="156"/>
      <c r="JLO16" s="156"/>
      <c r="JLP16" s="156"/>
      <c r="JLQ16" s="156"/>
      <c r="JLR16" s="156"/>
      <c r="JLS16" s="156"/>
      <c r="JLT16" s="156"/>
      <c r="JLU16" s="156"/>
      <c r="JLV16" s="156"/>
      <c r="JLW16" s="156"/>
      <c r="JLX16" s="156"/>
      <c r="JLY16" s="156"/>
      <c r="JLZ16" s="156"/>
      <c r="JMA16" s="156"/>
      <c r="JMB16" s="156"/>
      <c r="JMC16" s="156"/>
      <c r="JMD16" s="156"/>
      <c r="JME16" s="156"/>
      <c r="JMF16" s="156"/>
      <c r="JMG16" s="156"/>
      <c r="JMH16" s="156"/>
      <c r="JMI16" s="156"/>
      <c r="JMJ16" s="156"/>
      <c r="JMK16" s="156"/>
      <c r="JML16" s="156"/>
      <c r="JMM16" s="156"/>
      <c r="JMN16" s="156"/>
      <c r="JMO16" s="156"/>
      <c r="JMP16" s="156"/>
      <c r="JMQ16" s="156"/>
      <c r="JMR16" s="156"/>
      <c r="JMS16" s="156"/>
      <c r="JMT16" s="156"/>
      <c r="JMU16" s="156"/>
      <c r="JMV16" s="156"/>
      <c r="JMW16" s="156"/>
      <c r="JMX16" s="156"/>
      <c r="JMY16" s="156"/>
      <c r="JMZ16" s="156"/>
      <c r="JNA16" s="156"/>
      <c r="JNB16" s="156"/>
      <c r="JNC16" s="156"/>
      <c r="JND16" s="156"/>
      <c r="JNE16" s="156"/>
      <c r="JNF16" s="156"/>
      <c r="JNG16" s="156"/>
      <c r="JNH16" s="156"/>
      <c r="JNI16" s="156"/>
      <c r="JNJ16" s="156"/>
      <c r="JNK16" s="156"/>
      <c r="JNL16" s="156"/>
      <c r="JNM16" s="156"/>
      <c r="JNN16" s="156"/>
      <c r="JNO16" s="156"/>
      <c r="JNP16" s="156"/>
      <c r="JNQ16" s="156"/>
      <c r="JNR16" s="156"/>
      <c r="JNS16" s="156"/>
      <c r="JNT16" s="156"/>
      <c r="JNU16" s="156"/>
      <c r="JNV16" s="156"/>
      <c r="JNW16" s="156"/>
      <c r="JNX16" s="156"/>
      <c r="JNY16" s="156"/>
      <c r="JNZ16" s="156"/>
      <c r="JOA16" s="156"/>
      <c r="JOB16" s="156"/>
      <c r="JOC16" s="156"/>
      <c r="JOD16" s="156"/>
      <c r="JOE16" s="156"/>
      <c r="JOF16" s="156"/>
      <c r="JOG16" s="156"/>
      <c r="JOH16" s="156"/>
      <c r="JOI16" s="156"/>
      <c r="JOJ16" s="156"/>
      <c r="JOK16" s="156"/>
      <c r="JOL16" s="156"/>
      <c r="JOM16" s="156"/>
      <c r="JON16" s="156"/>
      <c r="JOO16" s="156"/>
      <c r="JOP16" s="156"/>
      <c r="JOQ16" s="156"/>
      <c r="JOR16" s="156"/>
      <c r="JOS16" s="156"/>
      <c r="JOT16" s="156"/>
      <c r="JOU16" s="156"/>
      <c r="JOV16" s="156"/>
      <c r="JOW16" s="156"/>
      <c r="JOX16" s="156"/>
      <c r="JOY16" s="156"/>
      <c r="JOZ16" s="156"/>
      <c r="JPA16" s="156"/>
      <c r="JPB16" s="156"/>
      <c r="JPC16" s="156"/>
      <c r="JPD16" s="156"/>
      <c r="JPE16" s="156"/>
      <c r="JPF16" s="156"/>
      <c r="JPG16" s="156"/>
      <c r="JPH16" s="156"/>
      <c r="JPI16" s="156"/>
      <c r="JPJ16" s="156"/>
      <c r="JPK16" s="156"/>
      <c r="JPL16" s="156"/>
      <c r="JPM16" s="156"/>
      <c r="JPN16" s="156"/>
      <c r="JPO16" s="156"/>
      <c r="JPP16" s="156"/>
      <c r="JPQ16" s="156"/>
      <c r="JPR16" s="156"/>
      <c r="JPS16" s="156"/>
      <c r="JPT16" s="156"/>
      <c r="JPU16" s="156"/>
      <c r="JPV16" s="156"/>
      <c r="JPW16" s="156"/>
      <c r="JPX16" s="156"/>
      <c r="JPY16" s="156"/>
      <c r="JPZ16" s="156"/>
      <c r="JQA16" s="156"/>
      <c r="JQB16" s="156"/>
      <c r="JQC16" s="156"/>
      <c r="JQD16" s="156"/>
      <c r="JQE16" s="156"/>
      <c r="JQF16" s="156"/>
      <c r="JQG16" s="156"/>
      <c r="JQH16" s="156"/>
      <c r="JQI16" s="156"/>
      <c r="JQJ16" s="156"/>
      <c r="JQK16" s="156"/>
      <c r="JQL16" s="156"/>
      <c r="JQM16" s="156"/>
      <c r="JQN16" s="156"/>
      <c r="JQO16" s="156"/>
      <c r="JQP16" s="156"/>
      <c r="JQQ16" s="156"/>
      <c r="JQR16" s="156"/>
      <c r="JQS16" s="156"/>
      <c r="JQT16" s="156"/>
      <c r="JQU16" s="156"/>
      <c r="JQV16" s="156"/>
      <c r="JQW16" s="156"/>
      <c r="JQX16" s="156"/>
      <c r="JQY16" s="156"/>
      <c r="JQZ16" s="156"/>
      <c r="JRA16" s="156"/>
      <c r="JRB16" s="156"/>
      <c r="JRC16" s="156"/>
      <c r="JRD16" s="156"/>
      <c r="JRE16" s="156"/>
      <c r="JRF16" s="156"/>
      <c r="JRG16" s="156"/>
      <c r="JRH16" s="156"/>
      <c r="JRI16" s="156"/>
      <c r="JRJ16" s="156"/>
      <c r="JRK16" s="156"/>
      <c r="JRL16" s="156"/>
      <c r="JRM16" s="156"/>
      <c r="JRN16" s="156"/>
      <c r="JRO16" s="156"/>
      <c r="JRP16" s="156"/>
      <c r="JRQ16" s="156"/>
      <c r="JRR16" s="156"/>
      <c r="JRS16" s="156"/>
      <c r="JRT16" s="156"/>
      <c r="JRU16" s="156"/>
      <c r="JRV16" s="156"/>
      <c r="JRW16" s="156"/>
      <c r="JRX16" s="156"/>
      <c r="JRY16" s="156"/>
      <c r="JRZ16" s="156"/>
      <c r="JSA16" s="156"/>
      <c r="JSB16" s="156"/>
      <c r="JSC16" s="156"/>
      <c r="JSD16" s="156"/>
      <c r="JSE16" s="156"/>
      <c r="JSF16" s="156"/>
      <c r="JSG16" s="156"/>
      <c r="JSH16" s="156"/>
      <c r="JSI16" s="156"/>
      <c r="JSJ16" s="156"/>
      <c r="JSK16" s="156"/>
      <c r="JSL16" s="156"/>
      <c r="JSM16" s="156"/>
      <c r="JSN16" s="156"/>
      <c r="JSO16" s="156"/>
      <c r="JSP16" s="156"/>
      <c r="JSQ16" s="156"/>
      <c r="JSR16" s="156"/>
      <c r="JSS16" s="156"/>
      <c r="JST16" s="156"/>
      <c r="JSU16" s="156"/>
      <c r="JSV16" s="156"/>
      <c r="JSW16" s="156"/>
      <c r="JSX16" s="156"/>
      <c r="JSY16" s="156"/>
      <c r="JSZ16" s="156"/>
      <c r="JTA16" s="156"/>
      <c r="JTB16" s="156"/>
      <c r="JTC16" s="156"/>
      <c r="JTD16" s="156"/>
      <c r="JTE16" s="156"/>
      <c r="JTF16" s="156"/>
      <c r="JTG16" s="156"/>
      <c r="JTH16" s="156"/>
      <c r="JTI16" s="156"/>
      <c r="JTJ16" s="156"/>
      <c r="JTK16" s="156"/>
      <c r="JTL16" s="156"/>
      <c r="JTM16" s="156"/>
      <c r="JTN16" s="156"/>
      <c r="JTO16" s="156"/>
      <c r="JTP16" s="156"/>
      <c r="JTQ16" s="156"/>
      <c r="JTR16" s="156"/>
      <c r="JTS16" s="156"/>
      <c r="JTT16" s="156"/>
      <c r="JTU16" s="156"/>
      <c r="JTV16" s="156"/>
      <c r="JTW16" s="156"/>
      <c r="JTX16" s="156"/>
      <c r="JTY16" s="156"/>
      <c r="JTZ16" s="156"/>
      <c r="JUA16" s="156"/>
      <c r="JUB16" s="156"/>
      <c r="JUC16" s="156"/>
      <c r="JUD16" s="156"/>
      <c r="JUE16" s="156"/>
      <c r="JUF16" s="156"/>
      <c r="JUG16" s="156"/>
      <c r="JUH16" s="156"/>
      <c r="JUI16" s="156"/>
      <c r="JUJ16" s="156"/>
      <c r="JUK16" s="156"/>
      <c r="JUL16" s="156"/>
      <c r="JUM16" s="156"/>
      <c r="JUN16" s="156"/>
      <c r="JUO16" s="156"/>
      <c r="JUP16" s="156"/>
      <c r="JUQ16" s="156"/>
      <c r="JUR16" s="156"/>
      <c r="JUS16" s="156"/>
      <c r="JUT16" s="156"/>
      <c r="JUU16" s="156"/>
      <c r="JUV16" s="156"/>
      <c r="JUW16" s="156"/>
      <c r="JUX16" s="156"/>
      <c r="JUY16" s="156"/>
      <c r="JUZ16" s="156"/>
      <c r="JVA16" s="156"/>
      <c r="JVB16" s="156"/>
      <c r="JVC16" s="156"/>
      <c r="JVD16" s="156"/>
      <c r="JVE16" s="156"/>
      <c r="JVF16" s="156"/>
      <c r="JVG16" s="156"/>
      <c r="JVH16" s="156"/>
      <c r="JVI16" s="156"/>
      <c r="JVJ16" s="156"/>
      <c r="JVK16" s="156"/>
      <c r="JVL16" s="156"/>
      <c r="JVM16" s="156"/>
      <c r="JVN16" s="156"/>
      <c r="JVO16" s="156"/>
      <c r="JVP16" s="156"/>
      <c r="JVQ16" s="156"/>
      <c r="JVR16" s="156"/>
      <c r="JVS16" s="156"/>
      <c r="JVT16" s="156"/>
      <c r="JVU16" s="156"/>
      <c r="JVV16" s="156"/>
      <c r="JVW16" s="156"/>
      <c r="JVX16" s="156"/>
      <c r="JVY16" s="156"/>
      <c r="JVZ16" s="156"/>
      <c r="JWA16" s="156"/>
      <c r="JWB16" s="156"/>
      <c r="JWC16" s="156"/>
      <c r="JWD16" s="156"/>
      <c r="JWE16" s="156"/>
      <c r="JWF16" s="156"/>
      <c r="JWG16" s="156"/>
      <c r="JWH16" s="156"/>
      <c r="JWI16" s="156"/>
      <c r="JWJ16" s="156"/>
      <c r="JWK16" s="156"/>
      <c r="JWL16" s="156"/>
      <c r="JWM16" s="156"/>
      <c r="JWN16" s="156"/>
      <c r="JWO16" s="156"/>
      <c r="JWP16" s="156"/>
      <c r="JWQ16" s="156"/>
      <c r="JWR16" s="156"/>
      <c r="JWS16" s="156"/>
      <c r="JWT16" s="156"/>
      <c r="JWU16" s="156"/>
      <c r="JWV16" s="156"/>
      <c r="JWW16" s="156"/>
      <c r="JWX16" s="156"/>
      <c r="JWY16" s="156"/>
      <c r="JWZ16" s="156"/>
      <c r="JXA16" s="156"/>
      <c r="JXB16" s="156"/>
      <c r="JXC16" s="156"/>
      <c r="JXD16" s="156"/>
      <c r="JXE16" s="156"/>
      <c r="JXF16" s="156"/>
      <c r="JXG16" s="156"/>
      <c r="JXH16" s="156"/>
      <c r="JXI16" s="156"/>
      <c r="JXJ16" s="156"/>
      <c r="JXK16" s="156"/>
      <c r="JXL16" s="156"/>
      <c r="JXM16" s="156"/>
      <c r="JXN16" s="156"/>
      <c r="JXO16" s="156"/>
      <c r="JXP16" s="156"/>
      <c r="JXQ16" s="156"/>
      <c r="JXR16" s="156"/>
      <c r="JXS16" s="156"/>
      <c r="JXT16" s="156"/>
      <c r="JXU16" s="156"/>
      <c r="JXV16" s="156"/>
      <c r="JXW16" s="156"/>
      <c r="JXX16" s="156"/>
      <c r="JXY16" s="156"/>
      <c r="JXZ16" s="156"/>
      <c r="JYA16" s="156"/>
      <c r="JYB16" s="156"/>
      <c r="JYC16" s="156"/>
      <c r="JYD16" s="156"/>
      <c r="JYE16" s="156"/>
      <c r="JYF16" s="156"/>
      <c r="JYG16" s="156"/>
      <c r="JYH16" s="156"/>
      <c r="JYI16" s="156"/>
      <c r="JYJ16" s="156"/>
      <c r="JYK16" s="156"/>
      <c r="JYL16" s="156"/>
      <c r="JYM16" s="156"/>
      <c r="JYN16" s="156"/>
      <c r="JYO16" s="156"/>
      <c r="JYP16" s="156"/>
      <c r="JYQ16" s="156"/>
      <c r="JYR16" s="156"/>
      <c r="JYS16" s="156"/>
      <c r="JYT16" s="156"/>
      <c r="JYU16" s="156"/>
      <c r="JYV16" s="156"/>
      <c r="JYW16" s="156"/>
      <c r="JYX16" s="156"/>
      <c r="JYY16" s="156"/>
      <c r="JYZ16" s="156"/>
      <c r="JZA16" s="156"/>
      <c r="JZB16" s="156"/>
      <c r="JZC16" s="156"/>
      <c r="JZD16" s="156"/>
      <c r="JZE16" s="156"/>
      <c r="JZF16" s="156"/>
      <c r="JZG16" s="156"/>
      <c r="JZH16" s="156"/>
      <c r="JZI16" s="156"/>
      <c r="JZJ16" s="156"/>
      <c r="JZK16" s="156"/>
      <c r="JZL16" s="156"/>
      <c r="JZM16" s="156"/>
      <c r="JZN16" s="156"/>
      <c r="JZO16" s="156"/>
      <c r="JZP16" s="156"/>
      <c r="JZQ16" s="156"/>
      <c r="JZR16" s="156"/>
      <c r="JZS16" s="156"/>
      <c r="JZT16" s="156"/>
      <c r="JZU16" s="156"/>
      <c r="JZV16" s="156"/>
      <c r="JZW16" s="156"/>
      <c r="JZX16" s="156"/>
      <c r="JZY16" s="156"/>
      <c r="JZZ16" s="156"/>
      <c r="KAA16" s="156"/>
      <c r="KAB16" s="156"/>
      <c r="KAC16" s="156"/>
      <c r="KAD16" s="156"/>
      <c r="KAE16" s="156"/>
      <c r="KAF16" s="156"/>
      <c r="KAG16" s="156"/>
      <c r="KAH16" s="156"/>
      <c r="KAI16" s="156"/>
      <c r="KAJ16" s="156"/>
      <c r="KAK16" s="156"/>
      <c r="KAL16" s="156"/>
      <c r="KAM16" s="156"/>
      <c r="KAN16" s="156"/>
      <c r="KAO16" s="156"/>
      <c r="KAP16" s="156"/>
      <c r="KAQ16" s="156"/>
      <c r="KAR16" s="156"/>
      <c r="KAS16" s="156"/>
      <c r="KAT16" s="156"/>
      <c r="KAU16" s="156"/>
      <c r="KAV16" s="156"/>
      <c r="KAW16" s="156"/>
      <c r="KAX16" s="156"/>
      <c r="KAY16" s="156"/>
      <c r="KAZ16" s="156"/>
      <c r="KBA16" s="156"/>
      <c r="KBB16" s="156"/>
      <c r="KBC16" s="156"/>
      <c r="KBD16" s="156"/>
      <c r="KBE16" s="156"/>
      <c r="KBF16" s="156"/>
      <c r="KBG16" s="156"/>
      <c r="KBH16" s="156"/>
      <c r="KBI16" s="156"/>
      <c r="KBJ16" s="156"/>
      <c r="KBK16" s="156"/>
      <c r="KBL16" s="156"/>
      <c r="KBM16" s="156"/>
      <c r="KBN16" s="156"/>
      <c r="KBO16" s="156"/>
      <c r="KBP16" s="156"/>
      <c r="KBQ16" s="156"/>
      <c r="KBR16" s="156"/>
      <c r="KBS16" s="156"/>
      <c r="KBT16" s="156"/>
      <c r="KBU16" s="156"/>
      <c r="KBV16" s="156"/>
      <c r="KBW16" s="156"/>
      <c r="KBX16" s="156"/>
      <c r="KBY16" s="156"/>
      <c r="KBZ16" s="156"/>
      <c r="KCA16" s="156"/>
      <c r="KCB16" s="156"/>
      <c r="KCC16" s="156"/>
      <c r="KCD16" s="156"/>
      <c r="KCE16" s="156"/>
      <c r="KCF16" s="156"/>
      <c r="KCG16" s="156"/>
      <c r="KCH16" s="156"/>
      <c r="KCI16" s="156"/>
      <c r="KCJ16" s="156"/>
      <c r="KCK16" s="156"/>
      <c r="KCL16" s="156"/>
      <c r="KCM16" s="156"/>
      <c r="KCN16" s="156"/>
      <c r="KCO16" s="156"/>
      <c r="KCP16" s="156"/>
      <c r="KCQ16" s="156"/>
      <c r="KCR16" s="156"/>
      <c r="KCS16" s="156"/>
      <c r="KCT16" s="156"/>
      <c r="KCU16" s="156"/>
      <c r="KCV16" s="156"/>
      <c r="KCW16" s="156"/>
      <c r="KCX16" s="156"/>
      <c r="KCY16" s="156"/>
      <c r="KCZ16" s="156"/>
      <c r="KDA16" s="156"/>
      <c r="KDB16" s="156"/>
      <c r="KDC16" s="156"/>
      <c r="KDD16" s="156"/>
      <c r="KDE16" s="156"/>
      <c r="KDF16" s="156"/>
      <c r="KDG16" s="156"/>
      <c r="KDH16" s="156"/>
      <c r="KDI16" s="156"/>
      <c r="KDJ16" s="156"/>
      <c r="KDK16" s="156"/>
      <c r="KDL16" s="156"/>
      <c r="KDM16" s="156"/>
      <c r="KDN16" s="156"/>
      <c r="KDO16" s="156"/>
      <c r="KDP16" s="156"/>
      <c r="KDQ16" s="156"/>
      <c r="KDR16" s="156"/>
      <c r="KDS16" s="156"/>
      <c r="KDT16" s="156"/>
      <c r="KDU16" s="156"/>
      <c r="KDV16" s="156"/>
      <c r="KDW16" s="156"/>
      <c r="KDX16" s="156"/>
      <c r="KDY16" s="156"/>
      <c r="KDZ16" s="156"/>
      <c r="KEA16" s="156"/>
      <c r="KEB16" s="156"/>
      <c r="KEC16" s="156"/>
      <c r="KED16" s="156"/>
      <c r="KEE16" s="156"/>
      <c r="KEF16" s="156"/>
      <c r="KEG16" s="156"/>
      <c r="KEH16" s="156"/>
      <c r="KEI16" s="156"/>
      <c r="KEJ16" s="156"/>
      <c r="KEK16" s="156"/>
      <c r="KEL16" s="156"/>
      <c r="KEM16" s="156"/>
      <c r="KEN16" s="156"/>
      <c r="KEO16" s="156"/>
      <c r="KEP16" s="156"/>
      <c r="KEQ16" s="156"/>
      <c r="KER16" s="156"/>
      <c r="KES16" s="156"/>
      <c r="KET16" s="156"/>
      <c r="KEU16" s="156"/>
      <c r="KEV16" s="156"/>
      <c r="KEW16" s="156"/>
      <c r="KEX16" s="156"/>
      <c r="KEY16" s="156"/>
      <c r="KEZ16" s="156"/>
      <c r="KFA16" s="156"/>
      <c r="KFB16" s="156"/>
      <c r="KFC16" s="156"/>
      <c r="KFD16" s="156"/>
      <c r="KFE16" s="156"/>
      <c r="KFF16" s="156"/>
      <c r="KFG16" s="156"/>
      <c r="KFH16" s="156"/>
      <c r="KFI16" s="156"/>
      <c r="KFJ16" s="156"/>
      <c r="KFK16" s="156"/>
      <c r="KFL16" s="156"/>
      <c r="KFM16" s="156"/>
      <c r="KFN16" s="156"/>
      <c r="KFO16" s="156"/>
      <c r="KFP16" s="156"/>
      <c r="KFQ16" s="156"/>
      <c r="KFR16" s="156"/>
      <c r="KFS16" s="156"/>
      <c r="KFT16" s="156"/>
      <c r="KFU16" s="156"/>
      <c r="KFV16" s="156"/>
      <c r="KFW16" s="156"/>
      <c r="KFX16" s="156"/>
      <c r="KFY16" s="156"/>
      <c r="KFZ16" s="156"/>
      <c r="KGA16" s="156"/>
      <c r="KGB16" s="156"/>
      <c r="KGC16" s="156"/>
      <c r="KGD16" s="156"/>
      <c r="KGE16" s="156"/>
      <c r="KGF16" s="156"/>
      <c r="KGG16" s="156"/>
      <c r="KGH16" s="156"/>
      <c r="KGI16" s="156"/>
      <c r="KGJ16" s="156"/>
      <c r="KGK16" s="156"/>
      <c r="KGL16" s="156"/>
      <c r="KGM16" s="156"/>
      <c r="KGN16" s="156"/>
      <c r="KGO16" s="156"/>
      <c r="KGP16" s="156"/>
      <c r="KGQ16" s="156"/>
      <c r="KGR16" s="156"/>
      <c r="KGS16" s="156"/>
      <c r="KGT16" s="156"/>
      <c r="KGU16" s="156"/>
      <c r="KGV16" s="156"/>
      <c r="KGW16" s="156"/>
      <c r="KGX16" s="156"/>
      <c r="KGY16" s="156"/>
      <c r="KGZ16" s="156"/>
      <c r="KHA16" s="156"/>
      <c r="KHB16" s="156"/>
      <c r="KHC16" s="156"/>
      <c r="KHD16" s="156"/>
      <c r="KHE16" s="156"/>
      <c r="KHF16" s="156"/>
      <c r="KHG16" s="156"/>
      <c r="KHH16" s="156"/>
      <c r="KHI16" s="156"/>
      <c r="KHJ16" s="156"/>
      <c r="KHK16" s="156"/>
      <c r="KHL16" s="156"/>
      <c r="KHM16" s="156"/>
      <c r="KHN16" s="156"/>
      <c r="KHO16" s="156"/>
      <c r="KHP16" s="156"/>
      <c r="KHQ16" s="156"/>
      <c r="KHR16" s="156"/>
      <c r="KHS16" s="156"/>
      <c r="KHT16" s="156"/>
      <c r="KHU16" s="156"/>
      <c r="KHV16" s="156"/>
      <c r="KHW16" s="156"/>
      <c r="KHX16" s="156"/>
      <c r="KHY16" s="156"/>
      <c r="KHZ16" s="156"/>
      <c r="KIA16" s="156"/>
      <c r="KIB16" s="156"/>
      <c r="KIC16" s="156"/>
      <c r="KID16" s="156"/>
      <c r="KIE16" s="156"/>
      <c r="KIF16" s="156"/>
      <c r="KIG16" s="156"/>
      <c r="KIH16" s="156"/>
      <c r="KII16" s="156"/>
      <c r="KIJ16" s="156"/>
      <c r="KIK16" s="156"/>
      <c r="KIL16" s="156"/>
      <c r="KIM16" s="156"/>
      <c r="KIN16" s="156"/>
      <c r="KIO16" s="156"/>
      <c r="KIP16" s="156"/>
      <c r="KIQ16" s="156"/>
      <c r="KIR16" s="156"/>
      <c r="KIS16" s="156"/>
      <c r="KIT16" s="156"/>
      <c r="KIU16" s="156"/>
      <c r="KIV16" s="156"/>
      <c r="KIW16" s="156"/>
      <c r="KIX16" s="156"/>
      <c r="KIY16" s="156"/>
      <c r="KIZ16" s="156"/>
      <c r="KJA16" s="156"/>
      <c r="KJB16" s="156"/>
      <c r="KJC16" s="156"/>
      <c r="KJD16" s="156"/>
      <c r="KJE16" s="156"/>
      <c r="KJF16" s="156"/>
      <c r="KJG16" s="156"/>
      <c r="KJH16" s="156"/>
      <c r="KJI16" s="156"/>
      <c r="KJJ16" s="156"/>
      <c r="KJK16" s="156"/>
      <c r="KJL16" s="156"/>
      <c r="KJM16" s="156"/>
      <c r="KJN16" s="156"/>
      <c r="KJO16" s="156"/>
      <c r="KJP16" s="156"/>
      <c r="KJQ16" s="156"/>
      <c r="KJR16" s="156"/>
      <c r="KJS16" s="156"/>
      <c r="KJT16" s="156"/>
      <c r="KJU16" s="156"/>
      <c r="KJV16" s="156"/>
      <c r="KJW16" s="156"/>
      <c r="KJX16" s="156"/>
      <c r="KJY16" s="156"/>
      <c r="KJZ16" s="156"/>
      <c r="KKA16" s="156"/>
      <c r="KKB16" s="156"/>
      <c r="KKC16" s="156"/>
      <c r="KKD16" s="156"/>
      <c r="KKE16" s="156"/>
      <c r="KKF16" s="156"/>
      <c r="KKG16" s="156"/>
      <c r="KKH16" s="156"/>
      <c r="KKI16" s="156"/>
      <c r="KKJ16" s="156"/>
      <c r="KKK16" s="156"/>
      <c r="KKL16" s="156"/>
      <c r="KKM16" s="156"/>
      <c r="KKN16" s="156"/>
      <c r="KKO16" s="156"/>
      <c r="KKP16" s="156"/>
      <c r="KKQ16" s="156"/>
      <c r="KKR16" s="156"/>
      <c r="KKS16" s="156"/>
      <c r="KKT16" s="156"/>
      <c r="KKU16" s="156"/>
      <c r="KKV16" s="156"/>
      <c r="KKW16" s="156"/>
      <c r="KKX16" s="156"/>
      <c r="KKY16" s="156"/>
      <c r="KKZ16" s="156"/>
      <c r="KLA16" s="156"/>
      <c r="KLB16" s="156"/>
      <c r="KLC16" s="156"/>
      <c r="KLD16" s="156"/>
      <c r="KLE16" s="156"/>
      <c r="KLF16" s="156"/>
      <c r="KLG16" s="156"/>
      <c r="KLH16" s="156"/>
      <c r="KLI16" s="156"/>
      <c r="KLJ16" s="156"/>
      <c r="KLK16" s="156"/>
      <c r="KLL16" s="156"/>
      <c r="KLM16" s="156"/>
      <c r="KLN16" s="156"/>
      <c r="KLO16" s="156"/>
      <c r="KLP16" s="156"/>
      <c r="KLQ16" s="156"/>
      <c r="KLR16" s="156"/>
      <c r="KLS16" s="156"/>
      <c r="KLT16" s="156"/>
      <c r="KLU16" s="156"/>
      <c r="KLV16" s="156"/>
      <c r="KLW16" s="156"/>
      <c r="KLX16" s="156"/>
      <c r="KLY16" s="156"/>
      <c r="KLZ16" s="156"/>
      <c r="KMA16" s="156"/>
      <c r="KMB16" s="156"/>
      <c r="KMC16" s="156"/>
      <c r="KMD16" s="156"/>
      <c r="KME16" s="156"/>
      <c r="KMF16" s="156"/>
      <c r="KMG16" s="156"/>
      <c r="KMH16" s="156"/>
      <c r="KMI16" s="156"/>
      <c r="KMJ16" s="156"/>
      <c r="KMK16" s="156"/>
      <c r="KML16" s="156"/>
      <c r="KMM16" s="156"/>
      <c r="KMN16" s="156"/>
      <c r="KMO16" s="156"/>
      <c r="KMP16" s="156"/>
      <c r="KMQ16" s="156"/>
      <c r="KMR16" s="156"/>
      <c r="KMS16" s="156"/>
      <c r="KMT16" s="156"/>
      <c r="KMU16" s="156"/>
      <c r="KMV16" s="156"/>
      <c r="KMW16" s="156"/>
      <c r="KMX16" s="156"/>
      <c r="KMY16" s="156"/>
      <c r="KMZ16" s="156"/>
      <c r="KNA16" s="156"/>
      <c r="KNB16" s="156"/>
      <c r="KNC16" s="156"/>
      <c r="KND16" s="156"/>
      <c r="KNE16" s="156"/>
      <c r="KNF16" s="156"/>
      <c r="KNG16" s="156"/>
      <c r="KNH16" s="156"/>
      <c r="KNI16" s="156"/>
      <c r="KNJ16" s="156"/>
      <c r="KNK16" s="156"/>
      <c r="KNL16" s="156"/>
      <c r="KNM16" s="156"/>
      <c r="KNN16" s="156"/>
      <c r="KNO16" s="156"/>
      <c r="KNP16" s="156"/>
      <c r="KNQ16" s="156"/>
      <c r="KNR16" s="156"/>
      <c r="KNS16" s="156"/>
      <c r="KNT16" s="156"/>
      <c r="KNU16" s="156"/>
      <c r="KNV16" s="156"/>
      <c r="KNW16" s="156"/>
      <c r="KNX16" s="156"/>
      <c r="KNY16" s="156"/>
      <c r="KNZ16" s="156"/>
      <c r="KOA16" s="156"/>
      <c r="KOB16" s="156"/>
      <c r="KOC16" s="156"/>
      <c r="KOD16" s="156"/>
      <c r="KOE16" s="156"/>
      <c r="KOF16" s="156"/>
      <c r="KOG16" s="156"/>
      <c r="KOH16" s="156"/>
      <c r="KOI16" s="156"/>
      <c r="KOJ16" s="156"/>
      <c r="KOK16" s="156"/>
      <c r="KOL16" s="156"/>
      <c r="KOM16" s="156"/>
      <c r="KON16" s="156"/>
      <c r="KOO16" s="156"/>
      <c r="KOP16" s="156"/>
      <c r="KOQ16" s="156"/>
      <c r="KOR16" s="156"/>
      <c r="KOS16" s="156"/>
      <c r="KOT16" s="156"/>
      <c r="KOU16" s="156"/>
      <c r="KOV16" s="156"/>
      <c r="KOW16" s="156"/>
      <c r="KOX16" s="156"/>
      <c r="KOY16" s="156"/>
      <c r="KOZ16" s="156"/>
      <c r="KPA16" s="156"/>
      <c r="KPB16" s="156"/>
      <c r="KPC16" s="156"/>
      <c r="KPD16" s="156"/>
      <c r="KPE16" s="156"/>
      <c r="KPF16" s="156"/>
      <c r="KPG16" s="156"/>
      <c r="KPH16" s="156"/>
      <c r="KPI16" s="156"/>
      <c r="KPJ16" s="156"/>
      <c r="KPK16" s="156"/>
      <c r="KPL16" s="156"/>
      <c r="KPM16" s="156"/>
      <c r="KPN16" s="156"/>
      <c r="KPO16" s="156"/>
      <c r="KPP16" s="156"/>
      <c r="KPQ16" s="156"/>
      <c r="KPR16" s="156"/>
      <c r="KPS16" s="156"/>
      <c r="KPT16" s="156"/>
      <c r="KPU16" s="156"/>
      <c r="KPV16" s="156"/>
      <c r="KPW16" s="156"/>
      <c r="KPX16" s="156"/>
      <c r="KPY16" s="156"/>
      <c r="KPZ16" s="156"/>
      <c r="KQA16" s="156"/>
      <c r="KQB16" s="156"/>
      <c r="KQC16" s="156"/>
      <c r="KQD16" s="156"/>
      <c r="KQE16" s="156"/>
      <c r="KQF16" s="156"/>
      <c r="KQG16" s="156"/>
      <c r="KQH16" s="156"/>
      <c r="KQI16" s="156"/>
      <c r="KQJ16" s="156"/>
      <c r="KQK16" s="156"/>
      <c r="KQL16" s="156"/>
      <c r="KQM16" s="156"/>
      <c r="KQN16" s="156"/>
      <c r="KQO16" s="156"/>
      <c r="KQP16" s="156"/>
      <c r="KQQ16" s="156"/>
      <c r="KQR16" s="156"/>
      <c r="KQS16" s="156"/>
      <c r="KQT16" s="156"/>
      <c r="KQU16" s="156"/>
      <c r="KQV16" s="156"/>
      <c r="KQW16" s="156"/>
      <c r="KQX16" s="156"/>
      <c r="KQY16" s="156"/>
      <c r="KQZ16" s="156"/>
      <c r="KRA16" s="156"/>
      <c r="KRB16" s="156"/>
      <c r="KRC16" s="156"/>
      <c r="KRD16" s="156"/>
      <c r="KRE16" s="156"/>
      <c r="KRF16" s="156"/>
      <c r="KRG16" s="156"/>
      <c r="KRH16" s="156"/>
      <c r="KRI16" s="156"/>
      <c r="KRJ16" s="156"/>
      <c r="KRK16" s="156"/>
      <c r="KRL16" s="156"/>
      <c r="KRM16" s="156"/>
      <c r="KRN16" s="156"/>
      <c r="KRO16" s="156"/>
      <c r="KRP16" s="156"/>
      <c r="KRQ16" s="156"/>
      <c r="KRR16" s="156"/>
      <c r="KRS16" s="156"/>
      <c r="KRT16" s="156"/>
      <c r="KRU16" s="156"/>
      <c r="KRV16" s="156"/>
      <c r="KRW16" s="156"/>
      <c r="KRX16" s="156"/>
      <c r="KRY16" s="156"/>
      <c r="KRZ16" s="156"/>
      <c r="KSA16" s="156"/>
      <c r="KSB16" s="156"/>
      <c r="KSC16" s="156"/>
      <c r="KSD16" s="156"/>
      <c r="KSE16" s="156"/>
      <c r="KSF16" s="156"/>
      <c r="KSG16" s="156"/>
      <c r="KSH16" s="156"/>
      <c r="KSI16" s="156"/>
      <c r="KSJ16" s="156"/>
      <c r="KSK16" s="156"/>
      <c r="KSL16" s="156"/>
      <c r="KSM16" s="156"/>
      <c r="KSN16" s="156"/>
      <c r="KSO16" s="156"/>
      <c r="KSP16" s="156"/>
      <c r="KSQ16" s="156"/>
      <c r="KSR16" s="156"/>
      <c r="KSS16" s="156"/>
      <c r="KST16" s="156"/>
      <c r="KSU16" s="156"/>
      <c r="KSV16" s="156"/>
      <c r="KSW16" s="156"/>
      <c r="KSX16" s="156"/>
      <c r="KSY16" s="156"/>
      <c r="KSZ16" s="156"/>
      <c r="KTA16" s="156"/>
      <c r="KTB16" s="156"/>
      <c r="KTC16" s="156"/>
      <c r="KTD16" s="156"/>
      <c r="KTE16" s="156"/>
      <c r="KTF16" s="156"/>
      <c r="KTG16" s="156"/>
      <c r="KTH16" s="156"/>
      <c r="KTI16" s="156"/>
      <c r="KTJ16" s="156"/>
      <c r="KTK16" s="156"/>
      <c r="KTL16" s="156"/>
      <c r="KTM16" s="156"/>
      <c r="KTN16" s="156"/>
      <c r="KTO16" s="156"/>
      <c r="KTP16" s="156"/>
      <c r="KTQ16" s="156"/>
      <c r="KTR16" s="156"/>
      <c r="KTS16" s="156"/>
      <c r="KTT16" s="156"/>
      <c r="KTU16" s="156"/>
      <c r="KTV16" s="156"/>
      <c r="KTW16" s="156"/>
      <c r="KTX16" s="156"/>
      <c r="KTY16" s="156"/>
      <c r="KTZ16" s="156"/>
      <c r="KUA16" s="156"/>
      <c r="KUB16" s="156"/>
      <c r="KUC16" s="156"/>
      <c r="KUD16" s="156"/>
      <c r="KUE16" s="156"/>
      <c r="KUF16" s="156"/>
      <c r="KUG16" s="156"/>
      <c r="KUH16" s="156"/>
      <c r="KUI16" s="156"/>
      <c r="KUJ16" s="156"/>
      <c r="KUK16" s="156"/>
      <c r="KUL16" s="156"/>
      <c r="KUM16" s="156"/>
      <c r="KUN16" s="156"/>
      <c r="KUO16" s="156"/>
      <c r="KUP16" s="156"/>
      <c r="KUQ16" s="156"/>
      <c r="KUR16" s="156"/>
      <c r="KUS16" s="156"/>
      <c r="KUT16" s="156"/>
      <c r="KUU16" s="156"/>
      <c r="KUV16" s="156"/>
      <c r="KUW16" s="156"/>
      <c r="KUX16" s="156"/>
      <c r="KUY16" s="156"/>
      <c r="KUZ16" s="156"/>
      <c r="KVA16" s="156"/>
      <c r="KVB16" s="156"/>
      <c r="KVC16" s="156"/>
      <c r="KVD16" s="156"/>
      <c r="KVE16" s="156"/>
      <c r="KVF16" s="156"/>
      <c r="KVG16" s="156"/>
      <c r="KVH16" s="156"/>
      <c r="KVI16" s="156"/>
      <c r="KVJ16" s="156"/>
      <c r="KVK16" s="156"/>
      <c r="KVL16" s="156"/>
      <c r="KVM16" s="156"/>
      <c r="KVN16" s="156"/>
      <c r="KVO16" s="156"/>
      <c r="KVP16" s="156"/>
      <c r="KVQ16" s="156"/>
      <c r="KVR16" s="156"/>
      <c r="KVS16" s="156"/>
      <c r="KVT16" s="156"/>
      <c r="KVU16" s="156"/>
      <c r="KVV16" s="156"/>
      <c r="KVW16" s="156"/>
      <c r="KVX16" s="156"/>
      <c r="KVY16" s="156"/>
      <c r="KVZ16" s="156"/>
      <c r="KWA16" s="156"/>
      <c r="KWB16" s="156"/>
      <c r="KWC16" s="156"/>
      <c r="KWD16" s="156"/>
      <c r="KWE16" s="156"/>
      <c r="KWF16" s="156"/>
      <c r="KWG16" s="156"/>
      <c r="KWH16" s="156"/>
      <c r="KWI16" s="156"/>
      <c r="KWJ16" s="156"/>
      <c r="KWK16" s="156"/>
      <c r="KWL16" s="156"/>
      <c r="KWM16" s="156"/>
      <c r="KWN16" s="156"/>
      <c r="KWO16" s="156"/>
      <c r="KWP16" s="156"/>
      <c r="KWQ16" s="156"/>
      <c r="KWR16" s="156"/>
      <c r="KWS16" s="156"/>
      <c r="KWT16" s="156"/>
      <c r="KWU16" s="156"/>
      <c r="KWV16" s="156"/>
      <c r="KWW16" s="156"/>
      <c r="KWX16" s="156"/>
      <c r="KWY16" s="156"/>
      <c r="KWZ16" s="156"/>
      <c r="KXA16" s="156"/>
      <c r="KXB16" s="156"/>
      <c r="KXC16" s="156"/>
      <c r="KXD16" s="156"/>
      <c r="KXE16" s="156"/>
      <c r="KXF16" s="156"/>
      <c r="KXG16" s="156"/>
      <c r="KXH16" s="156"/>
      <c r="KXI16" s="156"/>
      <c r="KXJ16" s="156"/>
      <c r="KXK16" s="156"/>
      <c r="KXL16" s="156"/>
      <c r="KXM16" s="156"/>
      <c r="KXN16" s="156"/>
      <c r="KXO16" s="156"/>
      <c r="KXP16" s="156"/>
      <c r="KXQ16" s="156"/>
      <c r="KXR16" s="156"/>
      <c r="KXS16" s="156"/>
      <c r="KXT16" s="156"/>
      <c r="KXU16" s="156"/>
      <c r="KXV16" s="156"/>
      <c r="KXW16" s="156"/>
      <c r="KXX16" s="156"/>
      <c r="KXY16" s="156"/>
      <c r="KXZ16" s="156"/>
      <c r="KYA16" s="156"/>
      <c r="KYB16" s="156"/>
      <c r="KYC16" s="156"/>
      <c r="KYD16" s="156"/>
      <c r="KYE16" s="156"/>
      <c r="KYF16" s="156"/>
      <c r="KYG16" s="156"/>
      <c r="KYH16" s="156"/>
      <c r="KYI16" s="156"/>
      <c r="KYJ16" s="156"/>
      <c r="KYK16" s="156"/>
      <c r="KYL16" s="156"/>
      <c r="KYM16" s="156"/>
      <c r="KYN16" s="156"/>
      <c r="KYO16" s="156"/>
      <c r="KYP16" s="156"/>
      <c r="KYQ16" s="156"/>
      <c r="KYR16" s="156"/>
      <c r="KYS16" s="156"/>
      <c r="KYT16" s="156"/>
      <c r="KYU16" s="156"/>
      <c r="KYV16" s="156"/>
      <c r="KYW16" s="156"/>
      <c r="KYX16" s="156"/>
      <c r="KYY16" s="156"/>
      <c r="KYZ16" s="156"/>
      <c r="KZA16" s="156"/>
      <c r="KZB16" s="156"/>
      <c r="KZC16" s="156"/>
      <c r="KZD16" s="156"/>
      <c r="KZE16" s="156"/>
      <c r="KZF16" s="156"/>
      <c r="KZG16" s="156"/>
      <c r="KZH16" s="156"/>
      <c r="KZI16" s="156"/>
      <c r="KZJ16" s="156"/>
      <c r="KZK16" s="156"/>
      <c r="KZL16" s="156"/>
      <c r="KZM16" s="156"/>
      <c r="KZN16" s="156"/>
      <c r="KZO16" s="156"/>
      <c r="KZP16" s="156"/>
      <c r="KZQ16" s="156"/>
      <c r="KZR16" s="156"/>
      <c r="KZS16" s="156"/>
      <c r="KZT16" s="156"/>
      <c r="KZU16" s="156"/>
      <c r="KZV16" s="156"/>
      <c r="KZW16" s="156"/>
      <c r="KZX16" s="156"/>
      <c r="KZY16" s="156"/>
      <c r="KZZ16" s="156"/>
      <c r="LAA16" s="156"/>
      <c r="LAB16" s="156"/>
      <c r="LAC16" s="156"/>
      <c r="LAD16" s="156"/>
      <c r="LAE16" s="156"/>
      <c r="LAF16" s="156"/>
      <c r="LAG16" s="156"/>
      <c r="LAH16" s="156"/>
      <c r="LAI16" s="156"/>
      <c r="LAJ16" s="156"/>
      <c r="LAK16" s="156"/>
      <c r="LAL16" s="156"/>
      <c r="LAM16" s="156"/>
      <c r="LAN16" s="156"/>
      <c r="LAO16" s="156"/>
      <c r="LAP16" s="156"/>
      <c r="LAQ16" s="156"/>
      <c r="LAR16" s="156"/>
      <c r="LAS16" s="156"/>
      <c r="LAT16" s="156"/>
      <c r="LAU16" s="156"/>
      <c r="LAV16" s="156"/>
      <c r="LAW16" s="156"/>
      <c r="LAX16" s="156"/>
      <c r="LAY16" s="156"/>
      <c r="LAZ16" s="156"/>
      <c r="LBA16" s="156"/>
      <c r="LBB16" s="156"/>
      <c r="LBC16" s="156"/>
      <c r="LBD16" s="156"/>
      <c r="LBE16" s="156"/>
      <c r="LBF16" s="156"/>
      <c r="LBG16" s="156"/>
      <c r="LBH16" s="156"/>
      <c r="LBI16" s="156"/>
      <c r="LBJ16" s="156"/>
      <c r="LBK16" s="156"/>
      <c r="LBL16" s="156"/>
      <c r="LBM16" s="156"/>
      <c r="LBN16" s="156"/>
      <c r="LBO16" s="156"/>
      <c r="LBP16" s="156"/>
      <c r="LBQ16" s="156"/>
      <c r="LBR16" s="156"/>
      <c r="LBS16" s="156"/>
      <c r="LBT16" s="156"/>
      <c r="LBU16" s="156"/>
      <c r="LBV16" s="156"/>
      <c r="LBW16" s="156"/>
      <c r="LBX16" s="156"/>
      <c r="LBY16" s="156"/>
      <c r="LBZ16" s="156"/>
      <c r="LCA16" s="156"/>
      <c r="LCB16" s="156"/>
      <c r="LCC16" s="156"/>
      <c r="LCD16" s="156"/>
      <c r="LCE16" s="156"/>
      <c r="LCF16" s="156"/>
      <c r="LCG16" s="156"/>
      <c r="LCH16" s="156"/>
      <c r="LCI16" s="156"/>
      <c r="LCJ16" s="156"/>
      <c r="LCK16" s="156"/>
      <c r="LCL16" s="156"/>
      <c r="LCM16" s="156"/>
      <c r="LCN16" s="156"/>
      <c r="LCO16" s="156"/>
      <c r="LCP16" s="156"/>
      <c r="LCQ16" s="156"/>
      <c r="LCR16" s="156"/>
      <c r="LCS16" s="156"/>
      <c r="LCT16" s="156"/>
      <c r="LCU16" s="156"/>
      <c r="LCV16" s="156"/>
      <c r="LCW16" s="156"/>
      <c r="LCX16" s="156"/>
      <c r="LCY16" s="156"/>
      <c r="LCZ16" s="156"/>
      <c r="LDA16" s="156"/>
      <c r="LDB16" s="156"/>
      <c r="LDC16" s="156"/>
      <c r="LDD16" s="156"/>
      <c r="LDE16" s="156"/>
      <c r="LDF16" s="156"/>
      <c r="LDG16" s="156"/>
      <c r="LDH16" s="156"/>
      <c r="LDI16" s="156"/>
      <c r="LDJ16" s="156"/>
      <c r="LDK16" s="156"/>
      <c r="LDL16" s="156"/>
      <c r="LDM16" s="156"/>
      <c r="LDN16" s="156"/>
      <c r="LDO16" s="156"/>
      <c r="LDP16" s="156"/>
      <c r="LDQ16" s="156"/>
      <c r="LDR16" s="156"/>
      <c r="LDS16" s="156"/>
      <c r="LDT16" s="156"/>
      <c r="LDU16" s="156"/>
      <c r="LDV16" s="156"/>
      <c r="LDW16" s="156"/>
      <c r="LDX16" s="156"/>
      <c r="LDY16" s="156"/>
      <c r="LDZ16" s="156"/>
      <c r="LEA16" s="156"/>
      <c r="LEB16" s="156"/>
      <c r="LEC16" s="156"/>
      <c r="LED16" s="156"/>
      <c r="LEE16" s="156"/>
      <c r="LEF16" s="156"/>
      <c r="LEG16" s="156"/>
      <c r="LEH16" s="156"/>
      <c r="LEI16" s="156"/>
      <c r="LEJ16" s="156"/>
      <c r="LEK16" s="156"/>
      <c r="LEL16" s="156"/>
      <c r="LEM16" s="156"/>
      <c r="LEN16" s="156"/>
      <c r="LEO16" s="156"/>
      <c r="LEP16" s="156"/>
      <c r="LEQ16" s="156"/>
      <c r="LER16" s="156"/>
      <c r="LES16" s="156"/>
      <c r="LET16" s="156"/>
      <c r="LEU16" s="156"/>
      <c r="LEV16" s="156"/>
      <c r="LEW16" s="156"/>
      <c r="LEX16" s="156"/>
      <c r="LEY16" s="156"/>
      <c r="LEZ16" s="156"/>
      <c r="LFA16" s="156"/>
      <c r="LFB16" s="156"/>
      <c r="LFC16" s="156"/>
      <c r="LFD16" s="156"/>
      <c r="LFE16" s="156"/>
      <c r="LFF16" s="156"/>
      <c r="LFG16" s="156"/>
      <c r="LFH16" s="156"/>
      <c r="LFI16" s="156"/>
      <c r="LFJ16" s="156"/>
      <c r="LFK16" s="156"/>
      <c r="LFL16" s="156"/>
      <c r="LFM16" s="156"/>
      <c r="LFN16" s="156"/>
      <c r="LFO16" s="156"/>
      <c r="LFP16" s="156"/>
      <c r="LFQ16" s="156"/>
      <c r="LFR16" s="156"/>
      <c r="LFS16" s="156"/>
      <c r="LFT16" s="156"/>
      <c r="LFU16" s="156"/>
      <c r="LFV16" s="156"/>
      <c r="LFW16" s="156"/>
      <c r="LFX16" s="156"/>
      <c r="LFY16" s="156"/>
      <c r="LFZ16" s="156"/>
      <c r="LGA16" s="156"/>
      <c r="LGB16" s="156"/>
      <c r="LGC16" s="156"/>
      <c r="LGD16" s="156"/>
      <c r="LGE16" s="156"/>
      <c r="LGF16" s="156"/>
      <c r="LGG16" s="156"/>
      <c r="LGH16" s="156"/>
      <c r="LGI16" s="156"/>
      <c r="LGJ16" s="156"/>
      <c r="LGK16" s="156"/>
      <c r="LGL16" s="156"/>
      <c r="LGM16" s="156"/>
      <c r="LGN16" s="156"/>
      <c r="LGO16" s="156"/>
      <c r="LGP16" s="156"/>
      <c r="LGQ16" s="156"/>
      <c r="LGR16" s="156"/>
      <c r="LGS16" s="156"/>
      <c r="LGT16" s="156"/>
      <c r="LGU16" s="156"/>
      <c r="LGV16" s="156"/>
      <c r="LGW16" s="156"/>
      <c r="LGX16" s="156"/>
      <c r="LGY16" s="156"/>
      <c r="LGZ16" s="156"/>
      <c r="LHA16" s="156"/>
      <c r="LHB16" s="156"/>
      <c r="LHC16" s="156"/>
      <c r="LHD16" s="156"/>
      <c r="LHE16" s="156"/>
      <c r="LHF16" s="156"/>
      <c r="LHG16" s="156"/>
      <c r="LHH16" s="156"/>
      <c r="LHI16" s="156"/>
      <c r="LHJ16" s="156"/>
      <c r="LHK16" s="156"/>
      <c r="LHL16" s="156"/>
      <c r="LHM16" s="156"/>
      <c r="LHN16" s="156"/>
      <c r="LHO16" s="156"/>
      <c r="LHP16" s="156"/>
      <c r="LHQ16" s="156"/>
      <c r="LHR16" s="156"/>
      <c r="LHS16" s="156"/>
      <c r="LHT16" s="156"/>
      <c r="LHU16" s="156"/>
      <c r="LHV16" s="156"/>
      <c r="LHW16" s="156"/>
      <c r="LHX16" s="156"/>
      <c r="LHY16" s="156"/>
      <c r="LHZ16" s="156"/>
      <c r="LIA16" s="156"/>
      <c r="LIB16" s="156"/>
      <c r="LIC16" s="156"/>
      <c r="LID16" s="156"/>
      <c r="LIE16" s="156"/>
      <c r="LIF16" s="156"/>
      <c r="LIG16" s="156"/>
      <c r="LIH16" s="156"/>
      <c r="LII16" s="156"/>
      <c r="LIJ16" s="156"/>
      <c r="LIK16" s="156"/>
      <c r="LIL16" s="156"/>
      <c r="LIM16" s="156"/>
      <c r="LIN16" s="156"/>
      <c r="LIO16" s="156"/>
      <c r="LIP16" s="156"/>
      <c r="LIQ16" s="156"/>
      <c r="LIR16" s="156"/>
      <c r="LIS16" s="156"/>
      <c r="LIT16" s="156"/>
      <c r="LIU16" s="156"/>
      <c r="LIV16" s="156"/>
      <c r="LIW16" s="156"/>
      <c r="LIX16" s="156"/>
      <c r="LIY16" s="156"/>
      <c r="LIZ16" s="156"/>
      <c r="LJA16" s="156"/>
      <c r="LJB16" s="156"/>
      <c r="LJC16" s="156"/>
      <c r="LJD16" s="156"/>
      <c r="LJE16" s="156"/>
      <c r="LJF16" s="156"/>
      <c r="LJG16" s="156"/>
      <c r="LJH16" s="156"/>
      <c r="LJI16" s="156"/>
      <c r="LJJ16" s="156"/>
      <c r="LJK16" s="156"/>
      <c r="LJL16" s="156"/>
      <c r="LJM16" s="156"/>
      <c r="LJN16" s="156"/>
      <c r="LJO16" s="156"/>
      <c r="LJP16" s="156"/>
      <c r="LJQ16" s="156"/>
      <c r="LJR16" s="156"/>
      <c r="LJS16" s="156"/>
      <c r="LJT16" s="156"/>
      <c r="LJU16" s="156"/>
      <c r="LJV16" s="156"/>
      <c r="LJW16" s="156"/>
      <c r="LJX16" s="156"/>
      <c r="LJY16" s="156"/>
      <c r="LJZ16" s="156"/>
      <c r="LKA16" s="156"/>
      <c r="LKB16" s="156"/>
      <c r="LKC16" s="156"/>
      <c r="LKD16" s="156"/>
      <c r="LKE16" s="156"/>
      <c r="LKF16" s="156"/>
      <c r="LKG16" s="156"/>
      <c r="LKH16" s="156"/>
      <c r="LKI16" s="156"/>
      <c r="LKJ16" s="156"/>
      <c r="LKK16" s="156"/>
      <c r="LKL16" s="156"/>
      <c r="LKM16" s="156"/>
      <c r="LKN16" s="156"/>
      <c r="LKO16" s="156"/>
      <c r="LKP16" s="156"/>
      <c r="LKQ16" s="156"/>
      <c r="LKR16" s="156"/>
      <c r="LKS16" s="156"/>
      <c r="LKT16" s="156"/>
      <c r="LKU16" s="156"/>
      <c r="LKV16" s="156"/>
      <c r="LKW16" s="156"/>
      <c r="LKX16" s="156"/>
      <c r="LKY16" s="156"/>
      <c r="LKZ16" s="156"/>
      <c r="LLA16" s="156"/>
      <c r="LLB16" s="156"/>
      <c r="LLC16" s="156"/>
      <c r="LLD16" s="156"/>
      <c r="LLE16" s="156"/>
      <c r="LLF16" s="156"/>
      <c r="LLG16" s="156"/>
      <c r="LLH16" s="156"/>
      <c r="LLI16" s="156"/>
      <c r="LLJ16" s="156"/>
      <c r="LLK16" s="156"/>
      <c r="LLL16" s="156"/>
      <c r="LLM16" s="156"/>
      <c r="LLN16" s="156"/>
      <c r="LLO16" s="156"/>
      <c r="LLP16" s="156"/>
      <c r="LLQ16" s="156"/>
      <c r="LLR16" s="156"/>
      <c r="LLS16" s="156"/>
      <c r="LLT16" s="156"/>
      <c r="LLU16" s="156"/>
      <c r="LLV16" s="156"/>
      <c r="LLW16" s="156"/>
      <c r="LLX16" s="156"/>
      <c r="LLY16" s="156"/>
      <c r="LLZ16" s="156"/>
      <c r="LMA16" s="156"/>
      <c r="LMB16" s="156"/>
      <c r="LMC16" s="156"/>
      <c r="LMD16" s="156"/>
      <c r="LME16" s="156"/>
      <c r="LMF16" s="156"/>
      <c r="LMG16" s="156"/>
      <c r="LMH16" s="156"/>
      <c r="LMI16" s="156"/>
      <c r="LMJ16" s="156"/>
      <c r="LMK16" s="156"/>
      <c r="LML16" s="156"/>
      <c r="LMM16" s="156"/>
      <c r="LMN16" s="156"/>
      <c r="LMO16" s="156"/>
      <c r="LMP16" s="156"/>
      <c r="LMQ16" s="156"/>
      <c r="LMR16" s="156"/>
      <c r="LMS16" s="156"/>
      <c r="LMT16" s="156"/>
      <c r="LMU16" s="156"/>
      <c r="LMV16" s="156"/>
      <c r="LMW16" s="156"/>
      <c r="LMX16" s="156"/>
      <c r="LMY16" s="156"/>
      <c r="LMZ16" s="156"/>
      <c r="LNA16" s="156"/>
      <c r="LNB16" s="156"/>
      <c r="LNC16" s="156"/>
      <c r="LND16" s="156"/>
      <c r="LNE16" s="156"/>
      <c r="LNF16" s="156"/>
      <c r="LNG16" s="156"/>
      <c r="LNH16" s="156"/>
      <c r="LNI16" s="156"/>
      <c r="LNJ16" s="156"/>
      <c r="LNK16" s="156"/>
      <c r="LNL16" s="156"/>
      <c r="LNM16" s="156"/>
      <c r="LNN16" s="156"/>
      <c r="LNO16" s="156"/>
      <c r="LNP16" s="156"/>
      <c r="LNQ16" s="156"/>
      <c r="LNR16" s="156"/>
      <c r="LNS16" s="156"/>
      <c r="LNT16" s="156"/>
      <c r="LNU16" s="156"/>
      <c r="LNV16" s="156"/>
      <c r="LNW16" s="156"/>
      <c r="LNX16" s="156"/>
      <c r="LNY16" s="156"/>
      <c r="LNZ16" s="156"/>
      <c r="LOA16" s="156"/>
      <c r="LOB16" s="156"/>
      <c r="LOC16" s="156"/>
      <c r="LOD16" s="156"/>
      <c r="LOE16" s="156"/>
      <c r="LOF16" s="156"/>
      <c r="LOG16" s="156"/>
      <c r="LOH16" s="156"/>
      <c r="LOI16" s="156"/>
      <c r="LOJ16" s="156"/>
      <c r="LOK16" s="156"/>
      <c r="LOL16" s="156"/>
      <c r="LOM16" s="156"/>
      <c r="LON16" s="156"/>
      <c r="LOO16" s="156"/>
      <c r="LOP16" s="156"/>
      <c r="LOQ16" s="156"/>
      <c r="LOR16" s="156"/>
      <c r="LOS16" s="156"/>
      <c r="LOT16" s="156"/>
      <c r="LOU16" s="156"/>
      <c r="LOV16" s="156"/>
      <c r="LOW16" s="156"/>
      <c r="LOX16" s="156"/>
      <c r="LOY16" s="156"/>
      <c r="LOZ16" s="156"/>
      <c r="LPA16" s="156"/>
      <c r="LPB16" s="156"/>
      <c r="LPC16" s="156"/>
      <c r="LPD16" s="156"/>
      <c r="LPE16" s="156"/>
      <c r="LPF16" s="156"/>
      <c r="LPG16" s="156"/>
      <c r="LPH16" s="156"/>
      <c r="LPI16" s="156"/>
      <c r="LPJ16" s="156"/>
      <c r="LPK16" s="156"/>
      <c r="LPL16" s="156"/>
      <c r="LPM16" s="156"/>
      <c r="LPN16" s="156"/>
      <c r="LPO16" s="156"/>
      <c r="LPP16" s="156"/>
      <c r="LPQ16" s="156"/>
      <c r="LPR16" s="156"/>
      <c r="LPS16" s="156"/>
      <c r="LPT16" s="156"/>
      <c r="LPU16" s="156"/>
      <c r="LPV16" s="156"/>
      <c r="LPW16" s="156"/>
      <c r="LPX16" s="156"/>
      <c r="LPY16" s="156"/>
      <c r="LPZ16" s="156"/>
      <c r="LQA16" s="156"/>
      <c r="LQB16" s="156"/>
      <c r="LQC16" s="156"/>
      <c r="LQD16" s="156"/>
      <c r="LQE16" s="156"/>
      <c r="LQF16" s="156"/>
      <c r="LQG16" s="156"/>
      <c r="LQH16" s="156"/>
      <c r="LQI16" s="156"/>
      <c r="LQJ16" s="156"/>
      <c r="LQK16" s="156"/>
      <c r="LQL16" s="156"/>
      <c r="LQM16" s="156"/>
      <c r="LQN16" s="156"/>
      <c r="LQO16" s="156"/>
      <c r="LQP16" s="156"/>
      <c r="LQQ16" s="156"/>
      <c r="LQR16" s="156"/>
      <c r="LQS16" s="156"/>
      <c r="LQT16" s="156"/>
      <c r="LQU16" s="156"/>
      <c r="LQV16" s="156"/>
      <c r="LQW16" s="156"/>
      <c r="LQX16" s="156"/>
      <c r="LQY16" s="156"/>
      <c r="LQZ16" s="156"/>
      <c r="LRA16" s="156"/>
      <c r="LRB16" s="156"/>
      <c r="LRC16" s="156"/>
      <c r="LRD16" s="156"/>
      <c r="LRE16" s="156"/>
      <c r="LRF16" s="156"/>
      <c r="LRG16" s="156"/>
      <c r="LRH16" s="156"/>
      <c r="LRI16" s="156"/>
      <c r="LRJ16" s="156"/>
      <c r="LRK16" s="156"/>
      <c r="LRL16" s="156"/>
      <c r="LRM16" s="156"/>
      <c r="LRN16" s="156"/>
      <c r="LRO16" s="156"/>
      <c r="LRP16" s="156"/>
      <c r="LRQ16" s="156"/>
      <c r="LRR16" s="156"/>
      <c r="LRS16" s="156"/>
      <c r="LRT16" s="156"/>
      <c r="LRU16" s="156"/>
      <c r="LRV16" s="156"/>
      <c r="LRW16" s="156"/>
      <c r="LRX16" s="156"/>
      <c r="LRY16" s="156"/>
      <c r="LRZ16" s="156"/>
      <c r="LSA16" s="156"/>
      <c r="LSB16" s="156"/>
      <c r="LSC16" s="156"/>
      <c r="LSD16" s="156"/>
      <c r="LSE16" s="156"/>
      <c r="LSF16" s="156"/>
      <c r="LSG16" s="156"/>
      <c r="LSH16" s="156"/>
      <c r="LSI16" s="156"/>
      <c r="LSJ16" s="156"/>
      <c r="LSK16" s="156"/>
      <c r="LSL16" s="156"/>
      <c r="LSM16" s="156"/>
      <c r="LSN16" s="156"/>
      <c r="LSO16" s="156"/>
      <c r="LSP16" s="156"/>
      <c r="LSQ16" s="156"/>
      <c r="LSR16" s="156"/>
      <c r="LSS16" s="156"/>
      <c r="LST16" s="156"/>
      <c r="LSU16" s="156"/>
      <c r="LSV16" s="156"/>
      <c r="LSW16" s="156"/>
      <c r="LSX16" s="156"/>
      <c r="LSY16" s="156"/>
      <c r="LSZ16" s="156"/>
      <c r="LTA16" s="156"/>
      <c r="LTB16" s="156"/>
      <c r="LTC16" s="156"/>
      <c r="LTD16" s="156"/>
      <c r="LTE16" s="156"/>
      <c r="LTF16" s="156"/>
      <c r="LTG16" s="156"/>
      <c r="LTH16" s="156"/>
      <c r="LTI16" s="156"/>
      <c r="LTJ16" s="156"/>
      <c r="LTK16" s="156"/>
      <c r="LTL16" s="156"/>
      <c r="LTM16" s="156"/>
      <c r="LTN16" s="156"/>
      <c r="LTO16" s="156"/>
      <c r="LTP16" s="156"/>
      <c r="LTQ16" s="156"/>
      <c r="LTR16" s="156"/>
      <c r="LTS16" s="156"/>
      <c r="LTT16" s="156"/>
      <c r="LTU16" s="156"/>
      <c r="LTV16" s="156"/>
      <c r="LTW16" s="156"/>
      <c r="LTX16" s="156"/>
      <c r="LTY16" s="156"/>
      <c r="LTZ16" s="156"/>
      <c r="LUA16" s="156"/>
      <c r="LUB16" s="156"/>
      <c r="LUC16" s="156"/>
      <c r="LUD16" s="156"/>
      <c r="LUE16" s="156"/>
      <c r="LUF16" s="156"/>
      <c r="LUG16" s="156"/>
      <c r="LUH16" s="156"/>
      <c r="LUI16" s="156"/>
      <c r="LUJ16" s="156"/>
      <c r="LUK16" s="156"/>
      <c r="LUL16" s="156"/>
      <c r="LUM16" s="156"/>
      <c r="LUN16" s="156"/>
      <c r="LUO16" s="156"/>
      <c r="LUP16" s="156"/>
      <c r="LUQ16" s="156"/>
      <c r="LUR16" s="156"/>
      <c r="LUS16" s="156"/>
      <c r="LUT16" s="156"/>
      <c r="LUU16" s="156"/>
      <c r="LUV16" s="156"/>
      <c r="LUW16" s="156"/>
      <c r="LUX16" s="156"/>
      <c r="LUY16" s="156"/>
      <c r="LUZ16" s="156"/>
      <c r="LVA16" s="156"/>
      <c r="LVB16" s="156"/>
      <c r="LVC16" s="156"/>
      <c r="LVD16" s="156"/>
      <c r="LVE16" s="156"/>
      <c r="LVF16" s="156"/>
      <c r="LVG16" s="156"/>
      <c r="LVH16" s="156"/>
      <c r="LVI16" s="156"/>
      <c r="LVJ16" s="156"/>
      <c r="LVK16" s="156"/>
      <c r="LVL16" s="156"/>
      <c r="LVM16" s="156"/>
      <c r="LVN16" s="156"/>
      <c r="LVO16" s="156"/>
      <c r="LVP16" s="156"/>
      <c r="LVQ16" s="156"/>
      <c r="LVR16" s="156"/>
      <c r="LVS16" s="156"/>
      <c r="LVT16" s="156"/>
      <c r="LVU16" s="156"/>
      <c r="LVV16" s="156"/>
      <c r="LVW16" s="156"/>
      <c r="LVX16" s="156"/>
      <c r="LVY16" s="156"/>
      <c r="LVZ16" s="156"/>
      <c r="LWA16" s="156"/>
      <c r="LWB16" s="156"/>
      <c r="LWC16" s="156"/>
      <c r="LWD16" s="156"/>
      <c r="LWE16" s="156"/>
      <c r="LWF16" s="156"/>
      <c r="LWG16" s="156"/>
      <c r="LWH16" s="156"/>
      <c r="LWI16" s="156"/>
      <c r="LWJ16" s="156"/>
      <c r="LWK16" s="156"/>
      <c r="LWL16" s="156"/>
      <c r="LWM16" s="156"/>
      <c r="LWN16" s="156"/>
      <c r="LWO16" s="156"/>
      <c r="LWP16" s="156"/>
      <c r="LWQ16" s="156"/>
      <c r="LWR16" s="156"/>
      <c r="LWS16" s="156"/>
      <c r="LWT16" s="156"/>
      <c r="LWU16" s="156"/>
      <c r="LWV16" s="156"/>
      <c r="LWW16" s="156"/>
      <c r="LWX16" s="156"/>
      <c r="LWY16" s="156"/>
      <c r="LWZ16" s="156"/>
      <c r="LXA16" s="156"/>
      <c r="LXB16" s="156"/>
      <c r="LXC16" s="156"/>
      <c r="LXD16" s="156"/>
      <c r="LXE16" s="156"/>
      <c r="LXF16" s="156"/>
      <c r="LXG16" s="156"/>
      <c r="LXH16" s="156"/>
      <c r="LXI16" s="156"/>
      <c r="LXJ16" s="156"/>
      <c r="LXK16" s="156"/>
      <c r="LXL16" s="156"/>
      <c r="LXM16" s="156"/>
      <c r="LXN16" s="156"/>
      <c r="LXO16" s="156"/>
      <c r="LXP16" s="156"/>
      <c r="LXQ16" s="156"/>
      <c r="LXR16" s="156"/>
      <c r="LXS16" s="156"/>
      <c r="LXT16" s="156"/>
      <c r="LXU16" s="156"/>
      <c r="LXV16" s="156"/>
      <c r="LXW16" s="156"/>
      <c r="LXX16" s="156"/>
      <c r="LXY16" s="156"/>
      <c r="LXZ16" s="156"/>
      <c r="LYA16" s="156"/>
      <c r="LYB16" s="156"/>
      <c r="LYC16" s="156"/>
      <c r="LYD16" s="156"/>
      <c r="LYE16" s="156"/>
      <c r="LYF16" s="156"/>
      <c r="LYG16" s="156"/>
      <c r="LYH16" s="156"/>
      <c r="LYI16" s="156"/>
      <c r="LYJ16" s="156"/>
      <c r="LYK16" s="156"/>
      <c r="LYL16" s="156"/>
      <c r="LYM16" s="156"/>
      <c r="LYN16" s="156"/>
      <c r="LYO16" s="156"/>
      <c r="LYP16" s="156"/>
      <c r="LYQ16" s="156"/>
      <c r="LYR16" s="156"/>
      <c r="LYS16" s="156"/>
      <c r="LYT16" s="156"/>
      <c r="LYU16" s="156"/>
      <c r="LYV16" s="156"/>
      <c r="LYW16" s="156"/>
      <c r="LYX16" s="156"/>
      <c r="LYY16" s="156"/>
      <c r="LYZ16" s="156"/>
      <c r="LZA16" s="156"/>
      <c r="LZB16" s="156"/>
      <c r="LZC16" s="156"/>
      <c r="LZD16" s="156"/>
      <c r="LZE16" s="156"/>
      <c r="LZF16" s="156"/>
      <c r="LZG16" s="156"/>
      <c r="LZH16" s="156"/>
      <c r="LZI16" s="156"/>
      <c r="LZJ16" s="156"/>
      <c r="LZK16" s="156"/>
      <c r="LZL16" s="156"/>
      <c r="LZM16" s="156"/>
      <c r="LZN16" s="156"/>
      <c r="LZO16" s="156"/>
      <c r="LZP16" s="156"/>
      <c r="LZQ16" s="156"/>
      <c r="LZR16" s="156"/>
      <c r="LZS16" s="156"/>
      <c r="LZT16" s="156"/>
      <c r="LZU16" s="156"/>
      <c r="LZV16" s="156"/>
      <c r="LZW16" s="156"/>
      <c r="LZX16" s="156"/>
      <c r="LZY16" s="156"/>
      <c r="LZZ16" s="156"/>
      <c r="MAA16" s="156"/>
      <c r="MAB16" s="156"/>
      <c r="MAC16" s="156"/>
      <c r="MAD16" s="156"/>
      <c r="MAE16" s="156"/>
      <c r="MAF16" s="156"/>
      <c r="MAG16" s="156"/>
      <c r="MAH16" s="156"/>
      <c r="MAI16" s="156"/>
      <c r="MAJ16" s="156"/>
      <c r="MAK16" s="156"/>
      <c r="MAL16" s="156"/>
      <c r="MAM16" s="156"/>
      <c r="MAN16" s="156"/>
      <c r="MAO16" s="156"/>
      <c r="MAP16" s="156"/>
      <c r="MAQ16" s="156"/>
      <c r="MAR16" s="156"/>
      <c r="MAS16" s="156"/>
      <c r="MAT16" s="156"/>
      <c r="MAU16" s="156"/>
      <c r="MAV16" s="156"/>
      <c r="MAW16" s="156"/>
      <c r="MAX16" s="156"/>
      <c r="MAY16" s="156"/>
      <c r="MAZ16" s="156"/>
      <c r="MBA16" s="156"/>
      <c r="MBB16" s="156"/>
      <c r="MBC16" s="156"/>
      <c r="MBD16" s="156"/>
      <c r="MBE16" s="156"/>
      <c r="MBF16" s="156"/>
      <c r="MBG16" s="156"/>
      <c r="MBH16" s="156"/>
      <c r="MBI16" s="156"/>
      <c r="MBJ16" s="156"/>
      <c r="MBK16" s="156"/>
      <c r="MBL16" s="156"/>
      <c r="MBM16" s="156"/>
      <c r="MBN16" s="156"/>
      <c r="MBO16" s="156"/>
      <c r="MBP16" s="156"/>
      <c r="MBQ16" s="156"/>
      <c r="MBR16" s="156"/>
      <c r="MBS16" s="156"/>
      <c r="MBT16" s="156"/>
      <c r="MBU16" s="156"/>
      <c r="MBV16" s="156"/>
      <c r="MBW16" s="156"/>
      <c r="MBX16" s="156"/>
      <c r="MBY16" s="156"/>
      <c r="MBZ16" s="156"/>
      <c r="MCA16" s="156"/>
      <c r="MCB16" s="156"/>
      <c r="MCC16" s="156"/>
      <c r="MCD16" s="156"/>
      <c r="MCE16" s="156"/>
      <c r="MCF16" s="156"/>
      <c r="MCG16" s="156"/>
      <c r="MCH16" s="156"/>
      <c r="MCI16" s="156"/>
      <c r="MCJ16" s="156"/>
      <c r="MCK16" s="156"/>
      <c r="MCL16" s="156"/>
      <c r="MCM16" s="156"/>
      <c r="MCN16" s="156"/>
      <c r="MCO16" s="156"/>
      <c r="MCP16" s="156"/>
      <c r="MCQ16" s="156"/>
      <c r="MCR16" s="156"/>
      <c r="MCS16" s="156"/>
      <c r="MCT16" s="156"/>
      <c r="MCU16" s="156"/>
      <c r="MCV16" s="156"/>
      <c r="MCW16" s="156"/>
      <c r="MCX16" s="156"/>
      <c r="MCY16" s="156"/>
      <c r="MCZ16" s="156"/>
      <c r="MDA16" s="156"/>
      <c r="MDB16" s="156"/>
      <c r="MDC16" s="156"/>
      <c r="MDD16" s="156"/>
      <c r="MDE16" s="156"/>
      <c r="MDF16" s="156"/>
      <c r="MDG16" s="156"/>
      <c r="MDH16" s="156"/>
      <c r="MDI16" s="156"/>
      <c r="MDJ16" s="156"/>
      <c r="MDK16" s="156"/>
      <c r="MDL16" s="156"/>
      <c r="MDM16" s="156"/>
      <c r="MDN16" s="156"/>
      <c r="MDO16" s="156"/>
      <c r="MDP16" s="156"/>
      <c r="MDQ16" s="156"/>
      <c r="MDR16" s="156"/>
      <c r="MDS16" s="156"/>
      <c r="MDT16" s="156"/>
      <c r="MDU16" s="156"/>
      <c r="MDV16" s="156"/>
      <c r="MDW16" s="156"/>
      <c r="MDX16" s="156"/>
      <c r="MDY16" s="156"/>
      <c r="MDZ16" s="156"/>
      <c r="MEA16" s="156"/>
      <c r="MEB16" s="156"/>
      <c r="MEC16" s="156"/>
      <c r="MED16" s="156"/>
      <c r="MEE16" s="156"/>
      <c r="MEF16" s="156"/>
      <c r="MEG16" s="156"/>
      <c r="MEH16" s="156"/>
      <c r="MEI16" s="156"/>
      <c r="MEJ16" s="156"/>
      <c r="MEK16" s="156"/>
      <c r="MEL16" s="156"/>
      <c r="MEM16" s="156"/>
      <c r="MEN16" s="156"/>
      <c r="MEO16" s="156"/>
      <c r="MEP16" s="156"/>
      <c r="MEQ16" s="156"/>
      <c r="MER16" s="156"/>
      <c r="MES16" s="156"/>
      <c r="MET16" s="156"/>
      <c r="MEU16" s="156"/>
      <c r="MEV16" s="156"/>
      <c r="MEW16" s="156"/>
      <c r="MEX16" s="156"/>
      <c r="MEY16" s="156"/>
      <c r="MEZ16" s="156"/>
      <c r="MFA16" s="156"/>
      <c r="MFB16" s="156"/>
      <c r="MFC16" s="156"/>
      <c r="MFD16" s="156"/>
      <c r="MFE16" s="156"/>
      <c r="MFF16" s="156"/>
      <c r="MFG16" s="156"/>
      <c r="MFH16" s="156"/>
      <c r="MFI16" s="156"/>
      <c r="MFJ16" s="156"/>
      <c r="MFK16" s="156"/>
      <c r="MFL16" s="156"/>
      <c r="MFM16" s="156"/>
      <c r="MFN16" s="156"/>
      <c r="MFO16" s="156"/>
      <c r="MFP16" s="156"/>
      <c r="MFQ16" s="156"/>
      <c r="MFR16" s="156"/>
      <c r="MFS16" s="156"/>
      <c r="MFT16" s="156"/>
      <c r="MFU16" s="156"/>
      <c r="MFV16" s="156"/>
      <c r="MFW16" s="156"/>
      <c r="MFX16" s="156"/>
      <c r="MFY16" s="156"/>
      <c r="MFZ16" s="156"/>
      <c r="MGA16" s="156"/>
      <c r="MGB16" s="156"/>
      <c r="MGC16" s="156"/>
      <c r="MGD16" s="156"/>
      <c r="MGE16" s="156"/>
      <c r="MGF16" s="156"/>
      <c r="MGG16" s="156"/>
      <c r="MGH16" s="156"/>
      <c r="MGI16" s="156"/>
      <c r="MGJ16" s="156"/>
      <c r="MGK16" s="156"/>
      <c r="MGL16" s="156"/>
      <c r="MGM16" s="156"/>
      <c r="MGN16" s="156"/>
      <c r="MGO16" s="156"/>
      <c r="MGP16" s="156"/>
      <c r="MGQ16" s="156"/>
      <c r="MGR16" s="156"/>
      <c r="MGS16" s="156"/>
      <c r="MGT16" s="156"/>
      <c r="MGU16" s="156"/>
      <c r="MGV16" s="156"/>
      <c r="MGW16" s="156"/>
      <c r="MGX16" s="156"/>
      <c r="MGY16" s="156"/>
      <c r="MGZ16" s="156"/>
      <c r="MHA16" s="156"/>
      <c r="MHB16" s="156"/>
      <c r="MHC16" s="156"/>
      <c r="MHD16" s="156"/>
      <c r="MHE16" s="156"/>
      <c r="MHF16" s="156"/>
      <c r="MHG16" s="156"/>
      <c r="MHH16" s="156"/>
      <c r="MHI16" s="156"/>
      <c r="MHJ16" s="156"/>
      <c r="MHK16" s="156"/>
      <c r="MHL16" s="156"/>
      <c r="MHM16" s="156"/>
      <c r="MHN16" s="156"/>
      <c r="MHO16" s="156"/>
      <c r="MHP16" s="156"/>
      <c r="MHQ16" s="156"/>
      <c r="MHR16" s="156"/>
      <c r="MHS16" s="156"/>
      <c r="MHT16" s="156"/>
      <c r="MHU16" s="156"/>
      <c r="MHV16" s="156"/>
      <c r="MHW16" s="156"/>
      <c r="MHX16" s="156"/>
      <c r="MHY16" s="156"/>
      <c r="MHZ16" s="156"/>
      <c r="MIA16" s="156"/>
      <c r="MIB16" s="156"/>
      <c r="MIC16" s="156"/>
      <c r="MID16" s="156"/>
      <c r="MIE16" s="156"/>
      <c r="MIF16" s="156"/>
      <c r="MIG16" s="156"/>
      <c r="MIH16" s="156"/>
      <c r="MII16" s="156"/>
      <c r="MIJ16" s="156"/>
      <c r="MIK16" s="156"/>
      <c r="MIL16" s="156"/>
      <c r="MIM16" s="156"/>
      <c r="MIN16" s="156"/>
      <c r="MIO16" s="156"/>
      <c r="MIP16" s="156"/>
      <c r="MIQ16" s="156"/>
      <c r="MIR16" s="156"/>
      <c r="MIS16" s="156"/>
      <c r="MIT16" s="156"/>
      <c r="MIU16" s="156"/>
      <c r="MIV16" s="156"/>
      <c r="MIW16" s="156"/>
      <c r="MIX16" s="156"/>
      <c r="MIY16" s="156"/>
      <c r="MIZ16" s="156"/>
      <c r="MJA16" s="156"/>
      <c r="MJB16" s="156"/>
      <c r="MJC16" s="156"/>
      <c r="MJD16" s="156"/>
      <c r="MJE16" s="156"/>
      <c r="MJF16" s="156"/>
      <c r="MJG16" s="156"/>
      <c r="MJH16" s="156"/>
      <c r="MJI16" s="156"/>
      <c r="MJJ16" s="156"/>
      <c r="MJK16" s="156"/>
      <c r="MJL16" s="156"/>
      <c r="MJM16" s="156"/>
      <c r="MJN16" s="156"/>
      <c r="MJO16" s="156"/>
      <c r="MJP16" s="156"/>
      <c r="MJQ16" s="156"/>
      <c r="MJR16" s="156"/>
      <c r="MJS16" s="156"/>
      <c r="MJT16" s="156"/>
      <c r="MJU16" s="156"/>
      <c r="MJV16" s="156"/>
      <c r="MJW16" s="156"/>
      <c r="MJX16" s="156"/>
      <c r="MJY16" s="156"/>
      <c r="MJZ16" s="156"/>
      <c r="MKA16" s="156"/>
      <c r="MKB16" s="156"/>
      <c r="MKC16" s="156"/>
      <c r="MKD16" s="156"/>
      <c r="MKE16" s="156"/>
      <c r="MKF16" s="156"/>
      <c r="MKG16" s="156"/>
      <c r="MKH16" s="156"/>
      <c r="MKI16" s="156"/>
      <c r="MKJ16" s="156"/>
      <c r="MKK16" s="156"/>
      <c r="MKL16" s="156"/>
      <c r="MKM16" s="156"/>
      <c r="MKN16" s="156"/>
      <c r="MKO16" s="156"/>
      <c r="MKP16" s="156"/>
      <c r="MKQ16" s="156"/>
      <c r="MKR16" s="156"/>
      <c r="MKS16" s="156"/>
      <c r="MKT16" s="156"/>
      <c r="MKU16" s="156"/>
      <c r="MKV16" s="156"/>
      <c r="MKW16" s="156"/>
      <c r="MKX16" s="156"/>
      <c r="MKY16" s="156"/>
      <c r="MKZ16" s="156"/>
      <c r="MLA16" s="156"/>
      <c r="MLB16" s="156"/>
      <c r="MLC16" s="156"/>
      <c r="MLD16" s="156"/>
      <c r="MLE16" s="156"/>
      <c r="MLF16" s="156"/>
      <c r="MLG16" s="156"/>
      <c r="MLH16" s="156"/>
      <c r="MLI16" s="156"/>
      <c r="MLJ16" s="156"/>
      <c r="MLK16" s="156"/>
      <c r="MLL16" s="156"/>
      <c r="MLM16" s="156"/>
      <c r="MLN16" s="156"/>
      <c r="MLO16" s="156"/>
      <c r="MLP16" s="156"/>
      <c r="MLQ16" s="156"/>
      <c r="MLR16" s="156"/>
      <c r="MLS16" s="156"/>
      <c r="MLT16" s="156"/>
      <c r="MLU16" s="156"/>
      <c r="MLV16" s="156"/>
      <c r="MLW16" s="156"/>
      <c r="MLX16" s="156"/>
      <c r="MLY16" s="156"/>
      <c r="MLZ16" s="156"/>
      <c r="MMA16" s="156"/>
      <c r="MMB16" s="156"/>
      <c r="MMC16" s="156"/>
      <c r="MMD16" s="156"/>
      <c r="MME16" s="156"/>
      <c r="MMF16" s="156"/>
      <c r="MMG16" s="156"/>
      <c r="MMH16" s="156"/>
      <c r="MMI16" s="156"/>
      <c r="MMJ16" s="156"/>
      <c r="MMK16" s="156"/>
      <c r="MML16" s="156"/>
      <c r="MMM16" s="156"/>
      <c r="MMN16" s="156"/>
      <c r="MMO16" s="156"/>
      <c r="MMP16" s="156"/>
      <c r="MMQ16" s="156"/>
      <c r="MMR16" s="156"/>
      <c r="MMS16" s="156"/>
      <c r="MMT16" s="156"/>
      <c r="MMU16" s="156"/>
      <c r="MMV16" s="156"/>
      <c r="MMW16" s="156"/>
      <c r="MMX16" s="156"/>
      <c r="MMY16" s="156"/>
      <c r="MMZ16" s="156"/>
      <c r="MNA16" s="156"/>
      <c r="MNB16" s="156"/>
      <c r="MNC16" s="156"/>
      <c r="MND16" s="156"/>
      <c r="MNE16" s="156"/>
      <c r="MNF16" s="156"/>
      <c r="MNG16" s="156"/>
      <c r="MNH16" s="156"/>
      <c r="MNI16" s="156"/>
      <c r="MNJ16" s="156"/>
      <c r="MNK16" s="156"/>
      <c r="MNL16" s="156"/>
      <c r="MNM16" s="156"/>
      <c r="MNN16" s="156"/>
      <c r="MNO16" s="156"/>
      <c r="MNP16" s="156"/>
      <c r="MNQ16" s="156"/>
      <c r="MNR16" s="156"/>
      <c r="MNS16" s="156"/>
      <c r="MNT16" s="156"/>
      <c r="MNU16" s="156"/>
      <c r="MNV16" s="156"/>
      <c r="MNW16" s="156"/>
      <c r="MNX16" s="156"/>
      <c r="MNY16" s="156"/>
      <c r="MNZ16" s="156"/>
      <c r="MOA16" s="156"/>
      <c r="MOB16" s="156"/>
      <c r="MOC16" s="156"/>
      <c r="MOD16" s="156"/>
      <c r="MOE16" s="156"/>
      <c r="MOF16" s="156"/>
      <c r="MOG16" s="156"/>
      <c r="MOH16" s="156"/>
      <c r="MOI16" s="156"/>
      <c r="MOJ16" s="156"/>
      <c r="MOK16" s="156"/>
      <c r="MOL16" s="156"/>
      <c r="MOM16" s="156"/>
      <c r="MON16" s="156"/>
      <c r="MOO16" s="156"/>
      <c r="MOP16" s="156"/>
      <c r="MOQ16" s="156"/>
      <c r="MOR16" s="156"/>
      <c r="MOS16" s="156"/>
      <c r="MOT16" s="156"/>
      <c r="MOU16" s="156"/>
      <c r="MOV16" s="156"/>
      <c r="MOW16" s="156"/>
      <c r="MOX16" s="156"/>
      <c r="MOY16" s="156"/>
      <c r="MOZ16" s="156"/>
      <c r="MPA16" s="156"/>
      <c r="MPB16" s="156"/>
      <c r="MPC16" s="156"/>
      <c r="MPD16" s="156"/>
      <c r="MPE16" s="156"/>
      <c r="MPF16" s="156"/>
      <c r="MPG16" s="156"/>
      <c r="MPH16" s="156"/>
      <c r="MPI16" s="156"/>
      <c r="MPJ16" s="156"/>
      <c r="MPK16" s="156"/>
      <c r="MPL16" s="156"/>
      <c r="MPM16" s="156"/>
      <c r="MPN16" s="156"/>
      <c r="MPO16" s="156"/>
      <c r="MPP16" s="156"/>
      <c r="MPQ16" s="156"/>
      <c r="MPR16" s="156"/>
      <c r="MPS16" s="156"/>
      <c r="MPT16" s="156"/>
      <c r="MPU16" s="156"/>
      <c r="MPV16" s="156"/>
      <c r="MPW16" s="156"/>
      <c r="MPX16" s="156"/>
      <c r="MPY16" s="156"/>
      <c r="MPZ16" s="156"/>
      <c r="MQA16" s="156"/>
      <c r="MQB16" s="156"/>
      <c r="MQC16" s="156"/>
      <c r="MQD16" s="156"/>
      <c r="MQE16" s="156"/>
      <c r="MQF16" s="156"/>
      <c r="MQG16" s="156"/>
      <c r="MQH16" s="156"/>
      <c r="MQI16" s="156"/>
      <c r="MQJ16" s="156"/>
      <c r="MQK16" s="156"/>
      <c r="MQL16" s="156"/>
      <c r="MQM16" s="156"/>
      <c r="MQN16" s="156"/>
      <c r="MQO16" s="156"/>
      <c r="MQP16" s="156"/>
      <c r="MQQ16" s="156"/>
      <c r="MQR16" s="156"/>
      <c r="MQS16" s="156"/>
      <c r="MQT16" s="156"/>
      <c r="MQU16" s="156"/>
      <c r="MQV16" s="156"/>
      <c r="MQW16" s="156"/>
      <c r="MQX16" s="156"/>
      <c r="MQY16" s="156"/>
      <c r="MQZ16" s="156"/>
      <c r="MRA16" s="156"/>
      <c r="MRB16" s="156"/>
      <c r="MRC16" s="156"/>
      <c r="MRD16" s="156"/>
      <c r="MRE16" s="156"/>
      <c r="MRF16" s="156"/>
      <c r="MRG16" s="156"/>
      <c r="MRH16" s="156"/>
      <c r="MRI16" s="156"/>
      <c r="MRJ16" s="156"/>
      <c r="MRK16" s="156"/>
      <c r="MRL16" s="156"/>
      <c r="MRM16" s="156"/>
      <c r="MRN16" s="156"/>
      <c r="MRO16" s="156"/>
      <c r="MRP16" s="156"/>
      <c r="MRQ16" s="156"/>
      <c r="MRR16" s="156"/>
      <c r="MRS16" s="156"/>
      <c r="MRT16" s="156"/>
      <c r="MRU16" s="156"/>
      <c r="MRV16" s="156"/>
      <c r="MRW16" s="156"/>
      <c r="MRX16" s="156"/>
      <c r="MRY16" s="156"/>
      <c r="MRZ16" s="156"/>
      <c r="MSA16" s="156"/>
      <c r="MSB16" s="156"/>
      <c r="MSC16" s="156"/>
      <c r="MSD16" s="156"/>
      <c r="MSE16" s="156"/>
      <c r="MSF16" s="156"/>
      <c r="MSG16" s="156"/>
      <c r="MSH16" s="156"/>
      <c r="MSI16" s="156"/>
      <c r="MSJ16" s="156"/>
      <c r="MSK16" s="156"/>
      <c r="MSL16" s="156"/>
      <c r="MSM16" s="156"/>
      <c r="MSN16" s="156"/>
      <c r="MSO16" s="156"/>
      <c r="MSP16" s="156"/>
      <c r="MSQ16" s="156"/>
      <c r="MSR16" s="156"/>
      <c r="MSS16" s="156"/>
      <c r="MST16" s="156"/>
      <c r="MSU16" s="156"/>
      <c r="MSV16" s="156"/>
      <c r="MSW16" s="156"/>
      <c r="MSX16" s="156"/>
      <c r="MSY16" s="156"/>
      <c r="MSZ16" s="156"/>
      <c r="MTA16" s="156"/>
      <c r="MTB16" s="156"/>
      <c r="MTC16" s="156"/>
      <c r="MTD16" s="156"/>
      <c r="MTE16" s="156"/>
      <c r="MTF16" s="156"/>
      <c r="MTG16" s="156"/>
      <c r="MTH16" s="156"/>
      <c r="MTI16" s="156"/>
      <c r="MTJ16" s="156"/>
      <c r="MTK16" s="156"/>
      <c r="MTL16" s="156"/>
      <c r="MTM16" s="156"/>
      <c r="MTN16" s="156"/>
      <c r="MTO16" s="156"/>
      <c r="MTP16" s="156"/>
      <c r="MTQ16" s="156"/>
      <c r="MTR16" s="156"/>
      <c r="MTS16" s="156"/>
      <c r="MTT16" s="156"/>
      <c r="MTU16" s="156"/>
      <c r="MTV16" s="156"/>
      <c r="MTW16" s="156"/>
      <c r="MTX16" s="156"/>
      <c r="MTY16" s="156"/>
      <c r="MTZ16" s="156"/>
      <c r="MUA16" s="156"/>
      <c r="MUB16" s="156"/>
      <c r="MUC16" s="156"/>
      <c r="MUD16" s="156"/>
      <c r="MUE16" s="156"/>
      <c r="MUF16" s="156"/>
      <c r="MUG16" s="156"/>
      <c r="MUH16" s="156"/>
      <c r="MUI16" s="156"/>
      <c r="MUJ16" s="156"/>
      <c r="MUK16" s="156"/>
      <c r="MUL16" s="156"/>
      <c r="MUM16" s="156"/>
      <c r="MUN16" s="156"/>
      <c r="MUO16" s="156"/>
      <c r="MUP16" s="156"/>
      <c r="MUQ16" s="156"/>
      <c r="MUR16" s="156"/>
      <c r="MUS16" s="156"/>
      <c r="MUT16" s="156"/>
      <c r="MUU16" s="156"/>
      <c r="MUV16" s="156"/>
      <c r="MUW16" s="156"/>
      <c r="MUX16" s="156"/>
      <c r="MUY16" s="156"/>
      <c r="MUZ16" s="156"/>
      <c r="MVA16" s="156"/>
      <c r="MVB16" s="156"/>
      <c r="MVC16" s="156"/>
      <c r="MVD16" s="156"/>
      <c r="MVE16" s="156"/>
      <c r="MVF16" s="156"/>
      <c r="MVG16" s="156"/>
      <c r="MVH16" s="156"/>
      <c r="MVI16" s="156"/>
      <c r="MVJ16" s="156"/>
      <c r="MVK16" s="156"/>
      <c r="MVL16" s="156"/>
      <c r="MVM16" s="156"/>
      <c r="MVN16" s="156"/>
      <c r="MVO16" s="156"/>
      <c r="MVP16" s="156"/>
      <c r="MVQ16" s="156"/>
      <c r="MVR16" s="156"/>
      <c r="MVS16" s="156"/>
      <c r="MVT16" s="156"/>
      <c r="MVU16" s="156"/>
      <c r="MVV16" s="156"/>
      <c r="MVW16" s="156"/>
      <c r="MVX16" s="156"/>
      <c r="MVY16" s="156"/>
      <c r="MVZ16" s="156"/>
      <c r="MWA16" s="156"/>
      <c r="MWB16" s="156"/>
      <c r="MWC16" s="156"/>
      <c r="MWD16" s="156"/>
      <c r="MWE16" s="156"/>
      <c r="MWF16" s="156"/>
      <c r="MWG16" s="156"/>
      <c r="MWH16" s="156"/>
      <c r="MWI16" s="156"/>
      <c r="MWJ16" s="156"/>
      <c r="MWK16" s="156"/>
      <c r="MWL16" s="156"/>
      <c r="MWM16" s="156"/>
      <c r="MWN16" s="156"/>
      <c r="MWO16" s="156"/>
      <c r="MWP16" s="156"/>
      <c r="MWQ16" s="156"/>
      <c r="MWR16" s="156"/>
      <c r="MWS16" s="156"/>
      <c r="MWT16" s="156"/>
      <c r="MWU16" s="156"/>
      <c r="MWV16" s="156"/>
      <c r="MWW16" s="156"/>
      <c r="MWX16" s="156"/>
      <c r="MWY16" s="156"/>
      <c r="MWZ16" s="156"/>
      <c r="MXA16" s="156"/>
      <c r="MXB16" s="156"/>
      <c r="MXC16" s="156"/>
      <c r="MXD16" s="156"/>
      <c r="MXE16" s="156"/>
      <c r="MXF16" s="156"/>
      <c r="MXG16" s="156"/>
      <c r="MXH16" s="156"/>
      <c r="MXI16" s="156"/>
      <c r="MXJ16" s="156"/>
      <c r="MXK16" s="156"/>
      <c r="MXL16" s="156"/>
      <c r="MXM16" s="156"/>
      <c r="MXN16" s="156"/>
      <c r="MXO16" s="156"/>
      <c r="MXP16" s="156"/>
      <c r="MXQ16" s="156"/>
      <c r="MXR16" s="156"/>
      <c r="MXS16" s="156"/>
      <c r="MXT16" s="156"/>
      <c r="MXU16" s="156"/>
      <c r="MXV16" s="156"/>
      <c r="MXW16" s="156"/>
      <c r="MXX16" s="156"/>
      <c r="MXY16" s="156"/>
      <c r="MXZ16" s="156"/>
      <c r="MYA16" s="156"/>
      <c r="MYB16" s="156"/>
      <c r="MYC16" s="156"/>
      <c r="MYD16" s="156"/>
      <c r="MYE16" s="156"/>
      <c r="MYF16" s="156"/>
      <c r="MYG16" s="156"/>
      <c r="MYH16" s="156"/>
      <c r="MYI16" s="156"/>
      <c r="MYJ16" s="156"/>
      <c r="MYK16" s="156"/>
      <c r="MYL16" s="156"/>
      <c r="MYM16" s="156"/>
      <c r="MYN16" s="156"/>
      <c r="MYO16" s="156"/>
      <c r="MYP16" s="156"/>
      <c r="MYQ16" s="156"/>
      <c r="MYR16" s="156"/>
      <c r="MYS16" s="156"/>
      <c r="MYT16" s="156"/>
      <c r="MYU16" s="156"/>
      <c r="MYV16" s="156"/>
      <c r="MYW16" s="156"/>
      <c r="MYX16" s="156"/>
      <c r="MYY16" s="156"/>
      <c r="MYZ16" s="156"/>
      <c r="MZA16" s="156"/>
      <c r="MZB16" s="156"/>
      <c r="MZC16" s="156"/>
      <c r="MZD16" s="156"/>
      <c r="MZE16" s="156"/>
      <c r="MZF16" s="156"/>
      <c r="MZG16" s="156"/>
      <c r="MZH16" s="156"/>
      <c r="MZI16" s="156"/>
      <c r="MZJ16" s="156"/>
      <c r="MZK16" s="156"/>
      <c r="MZL16" s="156"/>
      <c r="MZM16" s="156"/>
      <c r="MZN16" s="156"/>
      <c r="MZO16" s="156"/>
      <c r="MZP16" s="156"/>
      <c r="MZQ16" s="156"/>
      <c r="MZR16" s="156"/>
      <c r="MZS16" s="156"/>
      <c r="MZT16" s="156"/>
      <c r="MZU16" s="156"/>
      <c r="MZV16" s="156"/>
      <c r="MZW16" s="156"/>
      <c r="MZX16" s="156"/>
      <c r="MZY16" s="156"/>
      <c r="MZZ16" s="156"/>
      <c r="NAA16" s="156"/>
      <c r="NAB16" s="156"/>
      <c r="NAC16" s="156"/>
      <c r="NAD16" s="156"/>
      <c r="NAE16" s="156"/>
      <c r="NAF16" s="156"/>
      <c r="NAG16" s="156"/>
      <c r="NAH16" s="156"/>
      <c r="NAI16" s="156"/>
      <c r="NAJ16" s="156"/>
      <c r="NAK16" s="156"/>
      <c r="NAL16" s="156"/>
      <c r="NAM16" s="156"/>
      <c r="NAN16" s="156"/>
      <c r="NAO16" s="156"/>
      <c r="NAP16" s="156"/>
      <c r="NAQ16" s="156"/>
      <c r="NAR16" s="156"/>
      <c r="NAS16" s="156"/>
      <c r="NAT16" s="156"/>
      <c r="NAU16" s="156"/>
      <c r="NAV16" s="156"/>
      <c r="NAW16" s="156"/>
      <c r="NAX16" s="156"/>
      <c r="NAY16" s="156"/>
      <c r="NAZ16" s="156"/>
      <c r="NBA16" s="156"/>
      <c r="NBB16" s="156"/>
      <c r="NBC16" s="156"/>
      <c r="NBD16" s="156"/>
      <c r="NBE16" s="156"/>
      <c r="NBF16" s="156"/>
      <c r="NBG16" s="156"/>
      <c r="NBH16" s="156"/>
      <c r="NBI16" s="156"/>
      <c r="NBJ16" s="156"/>
      <c r="NBK16" s="156"/>
      <c r="NBL16" s="156"/>
      <c r="NBM16" s="156"/>
      <c r="NBN16" s="156"/>
      <c r="NBO16" s="156"/>
      <c r="NBP16" s="156"/>
      <c r="NBQ16" s="156"/>
      <c r="NBR16" s="156"/>
      <c r="NBS16" s="156"/>
      <c r="NBT16" s="156"/>
      <c r="NBU16" s="156"/>
      <c r="NBV16" s="156"/>
      <c r="NBW16" s="156"/>
      <c r="NBX16" s="156"/>
      <c r="NBY16" s="156"/>
      <c r="NBZ16" s="156"/>
      <c r="NCA16" s="156"/>
      <c r="NCB16" s="156"/>
      <c r="NCC16" s="156"/>
      <c r="NCD16" s="156"/>
      <c r="NCE16" s="156"/>
      <c r="NCF16" s="156"/>
      <c r="NCG16" s="156"/>
      <c r="NCH16" s="156"/>
      <c r="NCI16" s="156"/>
      <c r="NCJ16" s="156"/>
      <c r="NCK16" s="156"/>
      <c r="NCL16" s="156"/>
      <c r="NCM16" s="156"/>
      <c r="NCN16" s="156"/>
      <c r="NCO16" s="156"/>
      <c r="NCP16" s="156"/>
      <c r="NCQ16" s="156"/>
      <c r="NCR16" s="156"/>
      <c r="NCS16" s="156"/>
      <c r="NCT16" s="156"/>
      <c r="NCU16" s="156"/>
      <c r="NCV16" s="156"/>
      <c r="NCW16" s="156"/>
      <c r="NCX16" s="156"/>
      <c r="NCY16" s="156"/>
      <c r="NCZ16" s="156"/>
      <c r="NDA16" s="156"/>
      <c r="NDB16" s="156"/>
      <c r="NDC16" s="156"/>
      <c r="NDD16" s="156"/>
      <c r="NDE16" s="156"/>
      <c r="NDF16" s="156"/>
      <c r="NDG16" s="156"/>
      <c r="NDH16" s="156"/>
      <c r="NDI16" s="156"/>
      <c r="NDJ16" s="156"/>
      <c r="NDK16" s="156"/>
      <c r="NDL16" s="156"/>
      <c r="NDM16" s="156"/>
      <c r="NDN16" s="156"/>
      <c r="NDO16" s="156"/>
      <c r="NDP16" s="156"/>
      <c r="NDQ16" s="156"/>
      <c r="NDR16" s="156"/>
      <c r="NDS16" s="156"/>
      <c r="NDT16" s="156"/>
      <c r="NDU16" s="156"/>
      <c r="NDV16" s="156"/>
      <c r="NDW16" s="156"/>
      <c r="NDX16" s="156"/>
      <c r="NDY16" s="156"/>
      <c r="NDZ16" s="156"/>
      <c r="NEA16" s="156"/>
      <c r="NEB16" s="156"/>
      <c r="NEC16" s="156"/>
      <c r="NED16" s="156"/>
      <c r="NEE16" s="156"/>
      <c r="NEF16" s="156"/>
      <c r="NEG16" s="156"/>
      <c r="NEH16" s="156"/>
      <c r="NEI16" s="156"/>
      <c r="NEJ16" s="156"/>
      <c r="NEK16" s="156"/>
      <c r="NEL16" s="156"/>
      <c r="NEM16" s="156"/>
      <c r="NEN16" s="156"/>
      <c r="NEO16" s="156"/>
      <c r="NEP16" s="156"/>
      <c r="NEQ16" s="156"/>
      <c r="NER16" s="156"/>
      <c r="NES16" s="156"/>
      <c r="NET16" s="156"/>
      <c r="NEU16" s="156"/>
      <c r="NEV16" s="156"/>
      <c r="NEW16" s="156"/>
      <c r="NEX16" s="156"/>
      <c r="NEY16" s="156"/>
      <c r="NEZ16" s="156"/>
      <c r="NFA16" s="156"/>
      <c r="NFB16" s="156"/>
      <c r="NFC16" s="156"/>
      <c r="NFD16" s="156"/>
      <c r="NFE16" s="156"/>
      <c r="NFF16" s="156"/>
      <c r="NFG16" s="156"/>
      <c r="NFH16" s="156"/>
      <c r="NFI16" s="156"/>
      <c r="NFJ16" s="156"/>
      <c r="NFK16" s="156"/>
      <c r="NFL16" s="156"/>
      <c r="NFM16" s="156"/>
      <c r="NFN16" s="156"/>
      <c r="NFO16" s="156"/>
      <c r="NFP16" s="156"/>
      <c r="NFQ16" s="156"/>
      <c r="NFR16" s="156"/>
      <c r="NFS16" s="156"/>
      <c r="NFT16" s="156"/>
      <c r="NFU16" s="156"/>
      <c r="NFV16" s="156"/>
      <c r="NFW16" s="156"/>
      <c r="NFX16" s="156"/>
      <c r="NFY16" s="156"/>
      <c r="NFZ16" s="156"/>
      <c r="NGA16" s="156"/>
      <c r="NGB16" s="156"/>
      <c r="NGC16" s="156"/>
      <c r="NGD16" s="156"/>
      <c r="NGE16" s="156"/>
      <c r="NGF16" s="156"/>
      <c r="NGG16" s="156"/>
      <c r="NGH16" s="156"/>
      <c r="NGI16" s="156"/>
      <c r="NGJ16" s="156"/>
      <c r="NGK16" s="156"/>
      <c r="NGL16" s="156"/>
      <c r="NGM16" s="156"/>
      <c r="NGN16" s="156"/>
      <c r="NGO16" s="156"/>
      <c r="NGP16" s="156"/>
      <c r="NGQ16" s="156"/>
      <c r="NGR16" s="156"/>
      <c r="NGS16" s="156"/>
      <c r="NGT16" s="156"/>
      <c r="NGU16" s="156"/>
      <c r="NGV16" s="156"/>
      <c r="NGW16" s="156"/>
      <c r="NGX16" s="156"/>
      <c r="NGY16" s="156"/>
      <c r="NGZ16" s="156"/>
      <c r="NHA16" s="156"/>
      <c r="NHB16" s="156"/>
      <c r="NHC16" s="156"/>
      <c r="NHD16" s="156"/>
      <c r="NHE16" s="156"/>
      <c r="NHF16" s="156"/>
      <c r="NHG16" s="156"/>
      <c r="NHH16" s="156"/>
      <c r="NHI16" s="156"/>
      <c r="NHJ16" s="156"/>
      <c r="NHK16" s="156"/>
      <c r="NHL16" s="156"/>
      <c r="NHM16" s="156"/>
      <c r="NHN16" s="156"/>
      <c r="NHO16" s="156"/>
      <c r="NHP16" s="156"/>
      <c r="NHQ16" s="156"/>
      <c r="NHR16" s="156"/>
      <c r="NHS16" s="156"/>
      <c r="NHT16" s="156"/>
      <c r="NHU16" s="156"/>
      <c r="NHV16" s="156"/>
      <c r="NHW16" s="156"/>
      <c r="NHX16" s="156"/>
      <c r="NHY16" s="156"/>
      <c r="NHZ16" s="156"/>
      <c r="NIA16" s="156"/>
      <c r="NIB16" s="156"/>
      <c r="NIC16" s="156"/>
      <c r="NID16" s="156"/>
      <c r="NIE16" s="156"/>
      <c r="NIF16" s="156"/>
      <c r="NIG16" s="156"/>
      <c r="NIH16" s="156"/>
      <c r="NII16" s="156"/>
      <c r="NIJ16" s="156"/>
      <c r="NIK16" s="156"/>
      <c r="NIL16" s="156"/>
      <c r="NIM16" s="156"/>
      <c r="NIN16" s="156"/>
      <c r="NIO16" s="156"/>
      <c r="NIP16" s="156"/>
      <c r="NIQ16" s="156"/>
      <c r="NIR16" s="156"/>
      <c r="NIS16" s="156"/>
      <c r="NIT16" s="156"/>
      <c r="NIU16" s="156"/>
      <c r="NIV16" s="156"/>
      <c r="NIW16" s="156"/>
      <c r="NIX16" s="156"/>
      <c r="NIY16" s="156"/>
      <c r="NIZ16" s="156"/>
      <c r="NJA16" s="156"/>
      <c r="NJB16" s="156"/>
      <c r="NJC16" s="156"/>
      <c r="NJD16" s="156"/>
      <c r="NJE16" s="156"/>
      <c r="NJF16" s="156"/>
      <c r="NJG16" s="156"/>
      <c r="NJH16" s="156"/>
      <c r="NJI16" s="156"/>
      <c r="NJJ16" s="156"/>
      <c r="NJK16" s="156"/>
      <c r="NJL16" s="156"/>
      <c r="NJM16" s="156"/>
      <c r="NJN16" s="156"/>
      <c r="NJO16" s="156"/>
      <c r="NJP16" s="156"/>
      <c r="NJQ16" s="156"/>
      <c r="NJR16" s="156"/>
      <c r="NJS16" s="156"/>
      <c r="NJT16" s="156"/>
      <c r="NJU16" s="156"/>
      <c r="NJV16" s="156"/>
      <c r="NJW16" s="156"/>
      <c r="NJX16" s="156"/>
      <c r="NJY16" s="156"/>
      <c r="NJZ16" s="156"/>
      <c r="NKA16" s="156"/>
      <c r="NKB16" s="156"/>
      <c r="NKC16" s="156"/>
      <c r="NKD16" s="156"/>
      <c r="NKE16" s="156"/>
      <c r="NKF16" s="156"/>
      <c r="NKG16" s="156"/>
      <c r="NKH16" s="156"/>
      <c r="NKI16" s="156"/>
      <c r="NKJ16" s="156"/>
      <c r="NKK16" s="156"/>
      <c r="NKL16" s="156"/>
      <c r="NKM16" s="156"/>
      <c r="NKN16" s="156"/>
      <c r="NKO16" s="156"/>
      <c r="NKP16" s="156"/>
      <c r="NKQ16" s="156"/>
      <c r="NKR16" s="156"/>
      <c r="NKS16" s="156"/>
      <c r="NKT16" s="156"/>
      <c r="NKU16" s="156"/>
      <c r="NKV16" s="156"/>
      <c r="NKW16" s="156"/>
      <c r="NKX16" s="156"/>
      <c r="NKY16" s="156"/>
      <c r="NKZ16" s="156"/>
      <c r="NLA16" s="156"/>
      <c r="NLB16" s="156"/>
      <c r="NLC16" s="156"/>
      <c r="NLD16" s="156"/>
      <c r="NLE16" s="156"/>
      <c r="NLF16" s="156"/>
      <c r="NLG16" s="156"/>
      <c r="NLH16" s="156"/>
      <c r="NLI16" s="156"/>
      <c r="NLJ16" s="156"/>
      <c r="NLK16" s="156"/>
      <c r="NLL16" s="156"/>
      <c r="NLM16" s="156"/>
      <c r="NLN16" s="156"/>
      <c r="NLO16" s="156"/>
      <c r="NLP16" s="156"/>
      <c r="NLQ16" s="156"/>
      <c r="NLR16" s="156"/>
      <c r="NLS16" s="156"/>
      <c r="NLT16" s="156"/>
      <c r="NLU16" s="156"/>
      <c r="NLV16" s="156"/>
      <c r="NLW16" s="156"/>
      <c r="NLX16" s="156"/>
      <c r="NLY16" s="156"/>
      <c r="NLZ16" s="156"/>
      <c r="NMA16" s="156"/>
      <c r="NMB16" s="156"/>
      <c r="NMC16" s="156"/>
      <c r="NMD16" s="156"/>
      <c r="NME16" s="156"/>
      <c r="NMF16" s="156"/>
      <c r="NMG16" s="156"/>
      <c r="NMH16" s="156"/>
      <c r="NMI16" s="156"/>
      <c r="NMJ16" s="156"/>
      <c r="NMK16" s="156"/>
      <c r="NML16" s="156"/>
      <c r="NMM16" s="156"/>
      <c r="NMN16" s="156"/>
      <c r="NMO16" s="156"/>
      <c r="NMP16" s="156"/>
      <c r="NMQ16" s="156"/>
      <c r="NMR16" s="156"/>
      <c r="NMS16" s="156"/>
      <c r="NMT16" s="156"/>
      <c r="NMU16" s="156"/>
      <c r="NMV16" s="156"/>
      <c r="NMW16" s="156"/>
      <c r="NMX16" s="156"/>
      <c r="NMY16" s="156"/>
      <c r="NMZ16" s="156"/>
      <c r="NNA16" s="156"/>
      <c r="NNB16" s="156"/>
      <c r="NNC16" s="156"/>
      <c r="NND16" s="156"/>
      <c r="NNE16" s="156"/>
      <c r="NNF16" s="156"/>
      <c r="NNG16" s="156"/>
      <c r="NNH16" s="156"/>
      <c r="NNI16" s="156"/>
      <c r="NNJ16" s="156"/>
      <c r="NNK16" s="156"/>
      <c r="NNL16" s="156"/>
      <c r="NNM16" s="156"/>
      <c r="NNN16" s="156"/>
      <c r="NNO16" s="156"/>
      <c r="NNP16" s="156"/>
      <c r="NNQ16" s="156"/>
      <c r="NNR16" s="156"/>
      <c r="NNS16" s="156"/>
      <c r="NNT16" s="156"/>
      <c r="NNU16" s="156"/>
      <c r="NNV16" s="156"/>
      <c r="NNW16" s="156"/>
      <c r="NNX16" s="156"/>
      <c r="NNY16" s="156"/>
      <c r="NNZ16" s="156"/>
      <c r="NOA16" s="156"/>
      <c r="NOB16" s="156"/>
      <c r="NOC16" s="156"/>
      <c r="NOD16" s="156"/>
      <c r="NOE16" s="156"/>
      <c r="NOF16" s="156"/>
      <c r="NOG16" s="156"/>
      <c r="NOH16" s="156"/>
      <c r="NOI16" s="156"/>
      <c r="NOJ16" s="156"/>
      <c r="NOK16" s="156"/>
      <c r="NOL16" s="156"/>
      <c r="NOM16" s="156"/>
      <c r="NON16" s="156"/>
      <c r="NOO16" s="156"/>
      <c r="NOP16" s="156"/>
      <c r="NOQ16" s="156"/>
      <c r="NOR16" s="156"/>
      <c r="NOS16" s="156"/>
      <c r="NOT16" s="156"/>
      <c r="NOU16" s="156"/>
      <c r="NOV16" s="156"/>
      <c r="NOW16" s="156"/>
      <c r="NOX16" s="156"/>
      <c r="NOY16" s="156"/>
      <c r="NOZ16" s="156"/>
      <c r="NPA16" s="156"/>
      <c r="NPB16" s="156"/>
      <c r="NPC16" s="156"/>
      <c r="NPD16" s="156"/>
      <c r="NPE16" s="156"/>
      <c r="NPF16" s="156"/>
      <c r="NPG16" s="156"/>
      <c r="NPH16" s="156"/>
      <c r="NPI16" s="156"/>
      <c r="NPJ16" s="156"/>
      <c r="NPK16" s="156"/>
      <c r="NPL16" s="156"/>
      <c r="NPM16" s="156"/>
      <c r="NPN16" s="156"/>
      <c r="NPO16" s="156"/>
      <c r="NPP16" s="156"/>
      <c r="NPQ16" s="156"/>
      <c r="NPR16" s="156"/>
      <c r="NPS16" s="156"/>
      <c r="NPT16" s="156"/>
      <c r="NPU16" s="156"/>
      <c r="NPV16" s="156"/>
      <c r="NPW16" s="156"/>
      <c r="NPX16" s="156"/>
      <c r="NPY16" s="156"/>
      <c r="NPZ16" s="156"/>
      <c r="NQA16" s="156"/>
      <c r="NQB16" s="156"/>
      <c r="NQC16" s="156"/>
      <c r="NQD16" s="156"/>
      <c r="NQE16" s="156"/>
      <c r="NQF16" s="156"/>
      <c r="NQG16" s="156"/>
      <c r="NQH16" s="156"/>
      <c r="NQI16" s="156"/>
      <c r="NQJ16" s="156"/>
      <c r="NQK16" s="156"/>
      <c r="NQL16" s="156"/>
      <c r="NQM16" s="156"/>
      <c r="NQN16" s="156"/>
      <c r="NQO16" s="156"/>
      <c r="NQP16" s="156"/>
      <c r="NQQ16" s="156"/>
      <c r="NQR16" s="156"/>
      <c r="NQS16" s="156"/>
      <c r="NQT16" s="156"/>
      <c r="NQU16" s="156"/>
      <c r="NQV16" s="156"/>
      <c r="NQW16" s="156"/>
      <c r="NQX16" s="156"/>
      <c r="NQY16" s="156"/>
      <c r="NQZ16" s="156"/>
      <c r="NRA16" s="156"/>
      <c r="NRB16" s="156"/>
      <c r="NRC16" s="156"/>
      <c r="NRD16" s="156"/>
      <c r="NRE16" s="156"/>
      <c r="NRF16" s="156"/>
      <c r="NRG16" s="156"/>
      <c r="NRH16" s="156"/>
      <c r="NRI16" s="156"/>
      <c r="NRJ16" s="156"/>
      <c r="NRK16" s="156"/>
      <c r="NRL16" s="156"/>
      <c r="NRM16" s="156"/>
      <c r="NRN16" s="156"/>
      <c r="NRO16" s="156"/>
      <c r="NRP16" s="156"/>
      <c r="NRQ16" s="156"/>
      <c r="NRR16" s="156"/>
      <c r="NRS16" s="156"/>
      <c r="NRT16" s="156"/>
      <c r="NRU16" s="156"/>
      <c r="NRV16" s="156"/>
      <c r="NRW16" s="156"/>
      <c r="NRX16" s="156"/>
      <c r="NRY16" s="156"/>
      <c r="NRZ16" s="156"/>
      <c r="NSA16" s="156"/>
      <c r="NSB16" s="156"/>
      <c r="NSC16" s="156"/>
      <c r="NSD16" s="156"/>
      <c r="NSE16" s="156"/>
      <c r="NSF16" s="156"/>
      <c r="NSG16" s="156"/>
      <c r="NSH16" s="156"/>
      <c r="NSI16" s="156"/>
      <c r="NSJ16" s="156"/>
      <c r="NSK16" s="156"/>
      <c r="NSL16" s="156"/>
      <c r="NSM16" s="156"/>
      <c r="NSN16" s="156"/>
      <c r="NSO16" s="156"/>
      <c r="NSP16" s="156"/>
      <c r="NSQ16" s="156"/>
      <c r="NSR16" s="156"/>
      <c r="NSS16" s="156"/>
      <c r="NST16" s="156"/>
      <c r="NSU16" s="156"/>
      <c r="NSV16" s="156"/>
      <c r="NSW16" s="156"/>
      <c r="NSX16" s="156"/>
      <c r="NSY16" s="156"/>
      <c r="NSZ16" s="156"/>
      <c r="NTA16" s="156"/>
      <c r="NTB16" s="156"/>
      <c r="NTC16" s="156"/>
      <c r="NTD16" s="156"/>
      <c r="NTE16" s="156"/>
      <c r="NTF16" s="156"/>
      <c r="NTG16" s="156"/>
      <c r="NTH16" s="156"/>
      <c r="NTI16" s="156"/>
      <c r="NTJ16" s="156"/>
      <c r="NTK16" s="156"/>
      <c r="NTL16" s="156"/>
      <c r="NTM16" s="156"/>
      <c r="NTN16" s="156"/>
      <c r="NTO16" s="156"/>
      <c r="NTP16" s="156"/>
      <c r="NTQ16" s="156"/>
      <c r="NTR16" s="156"/>
      <c r="NTS16" s="156"/>
      <c r="NTT16" s="156"/>
      <c r="NTU16" s="156"/>
      <c r="NTV16" s="156"/>
      <c r="NTW16" s="156"/>
      <c r="NTX16" s="156"/>
      <c r="NTY16" s="156"/>
      <c r="NTZ16" s="156"/>
      <c r="NUA16" s="156"/>
      <c r="NUB16" s="156"/>
      <c r="NUC16" s="156"/>
      <c r="NUD16" s="156"/>
      <c r="NUE16" s="156"/>
      <c r="NUF16" s="156"/>
      <c r="NUG16" s="156"/>
      <c r="NUH16" s="156"/>
      <c r="NUI16" s="156"/>
      <c r="NUJ16" s="156"/>
      <c r="NUK16" s="156"/>
      <c r="NUL16" s="156"/>
      <c r="NUM16" s="156"/>
      <c r="NUN16" s="156"/>
      <c r="NUO16" s="156"/>
      <c r="NUP16" s="156"/>
      <c r="NUQ16" s="156"/>
      <c r="NUR16" s="156"/>
      <c r="NUS16" s="156"/>
      <c r="NUT16" s="156"/>
      <c r="NUU16" s="156"/>
      <c r="NUV16" s="156"/>
      <c r="NUW16" s="156"/>
      <c r="NUX16" s="156"/>
      <c r="NUY16" s="156"/>
      <c r="NUZ16" s="156"/>
      <c r="NVA16" s="156"/>
      <c r="NVB16" s="156"/>
      <c r="NVC16" s="156"/>
      <c r="NVD16" s="156"/>
      <c r="NVE16" s="156"/>
      <c r="NVF16" s="156"/>
      <c r="NVG16" s="156"/>
      <c r="NVH16" s="156"/>
      <c r="NVI16" s="156"/>
      <c r="NVJ16" s="156"/>
      <c r="NVK16" s="156"/>
      <c r="NVL16" s="156"/>
      <c r="NVM16" s="156"/>
      <c r="NVN16" s="156"/>
      <c r="NVO16" s="156"/>
      <c r="NVP16" s="156"/>
      <c r="NVQ16" s="156"/>
      <c r="NVR16" s="156"/>
      <c r="NVS16" s="156"/>
      <c r="NVT16" s="156"/>
      <c r="NVU16" s="156"/>
      <c r="NVV16" s="156"/>
      <c r="NVW16" s="156"/>
      <c r="NVX16" s="156"/>
      <c r="NVY16" s="156"/>
      <c r="NVZ16" s="156"/>
      <c r="NWA16" s="156"/>
      <c r="NWB16" s="156"/>
      <c r="NWC16" s="156"/>
      <c r="NWD16" s="156"/>
      <c r="NWE16" s="156"/>
      <c r="NWF16" s="156"/>
      <c r="NWG16" s="156"/>
      <c r="NWH16" s="156"/>
      <c r="NWI16" s="156"/>
      <c r="NWJ16" s="156"/>
      <c r="NWK16" s="156"/>
      <c r="NWL16" s="156"/>
      <c r="NWM16" s="156"/>
      <c r="NWN16" s="156"/>
      <c r="NWO16" s="156"/>
      <c r="NWP16" s="156"/>
      <c r="NWQ16" s="156"/>
      <c r="NWR16" s="156"/>
      <c r="NWS16" s="156"/>
      <c r="NWT16" s="156"/>
      <c r="NWU16" s="156"/>
      <c r="NWV16" s="156"/>
      <c r="NWW16" s="156"/>
      <c r="NWX16" s="156"/>
      <c r="NWY16" s="156"/>
      <c r="NWZ16" s="156"/>
      <c r="NXA16" s="156"/>
      <c r="NXB16" s="156"/>
      <c r="NXC16" s="156"/>
      <c r="NXD16" s="156"/>
      <c r="NXE16" s="156"/>
      <c r="NXF16" s="156"/>
      <c r="NXG16" s="156"/>
      <c r="NXH16" s="156"/>
      <c r="NXI16" s="156"/>
      <c r="NXJ16" s="156"/>
      <c r="NXK16" s="156"/>
      <c r="NXL16" s="156"/>
      <c r="NXM16" s="156"/>
      <c r="NXN16" s="156"/>
      <c r="NXO16" s="156"/>
      <c r="NXP16" s="156"/>
      <c r="NXQ16" s="156"/>
      <c r="NXR16" s="156"/>
      <c r="NXS16" s="156"/>
      <c r="NXT16" s="156"/>
      <c r="NXU16" s="156"/>
      <c r="NXV16" s="156"/>
      <c r="NXW16" s="156"/>
      <c r="NXX16" s="156"/>
      <c r="NXY16" s="156"/>
      <c r="NXZ16" s="156"/>
      <c r="NYA16" s="156"/>
      <c r="NYB16" s="156"/>
      <c r="NYC16" s="156"/>
      <c r="NYD16" s="156"/>
      <c r="NYE16" s="156"/>
      <c r="NYF16" s="156"/>
      <c r="NYG16" s="156"/>
      <c r="NYH16" s="156"/>
      <c r="NYI16" s="156"/>
      <c r="NYJ16" s="156"/>
      <c r="NYK16" s="156"/>
      <c r="NYL16" s="156"/>
      <c r="NYM16" s="156"/>
      <c r="NYN16" s="156"/>
      <c r="NYO16" s="156"/>
      <c r="NYP16" s="156"/>
      <c r="NYQ16" s="156"/>
      <c r="NYR16" s="156"/>
      <c r="NYS16" s="156"/>
      <c r="NYT16" s="156"/>
      <c r="NYU16" s="156"/>
      <c r="NYV16" s="156"/>
      <c r="NYW16" s="156"/>
      <c r="NYX16" s="156"/>
      <c r="NYY16" s="156"/>
      <c r="NYZ16" s="156"/>
      <c r="NZA16" s="156"/>
      <c r="NZB16" s="156"/>
      <c r="NZC16" s="156"/>
      <c r="NZD16" s="156"/>
      <c r="NZE16" s="156"/>
      <c r="NZF16" s="156"/>
      <c r="NZG16" s="156"/>
      <c r="NZH16" s="156"/>
      <c r="NZI16" s="156"/>
      <c r="NZJ16" s="156"/>
      <c r="NZK16" s="156"/>
      <c r="NZL16" s="156"/>
      <c r="NZM16" s="156"/>
      <c r="NZN16" s="156"/>
      <c r="NZO16" s="156"/>
      <c r="NZP16" s="156"/>
      <c r="NZQ16" s="156"/>
      <c r="NZR16" s="156"/>
      <c r="NZS16" s="156"/>
      <c r="NZT16" s="156"/>
      <c r="NZU16" s="156"/>
      <c r="NZV16" s="156"/>
      <c r="NZW16" s="156"/>
      <c r="NZX16" s="156"/>
      <c r="NZY16" s="156"/>
      <c r="NZZ16" s="156"/>
      <c r="OAA16" s="156"/>
      <c r="OAB16" s="156"/>
      <c r="OAC16" s="156"/>
      <c r="OAD16" s="156"/>
      <c r="OAE16" s="156"/>
      <c r="OAF16" s="156"/>
      <c r="OAG16" s="156"/>
      <c r="OAH16" s="156"/>
      <c r="OAI16" s="156"/>
      <c r="OAJ16" s="156"/>
      <c r="OAK16" s="156"/>
      <c r="OAL16" s="156"/>
      <c r="OAM16" s="156"/>
      <c r="OAN16" s="156"/>
      <c r="OAO16" s="156"/>
      <c r="OAP16" s="156"/>
      <c r="OAQ16" s="156"/>
      <c r="OAR16" s="156"/>
      <c r="OAS16" s="156"/>
      <c r="OAT16" s="156"/>
      <c r="OAU16" s="156"/>
      <c r="OAV16" s="156"/>
      <c r="OAW16" s="156"/>
      <c r="OAX16" s="156"/>
      <c r="OAY16" s="156"/>
      <c r="OAZ16" s="156"/>
      <c r="OBA16" s="156"/>
      <c r="OBB16" s="156"/>
      <c r="OBC16" s="156"/>
      <c r="OBD16" s="156"/>
      <c r="OBE16" s="156"/>
      <c r="OBF16" s="156"/>
      <c r="OBG16" s="156"/>
      <c r="OBH16" s="156"/>
      <c r="OBI16" s="156"/>
      <c r="OBJ16" s="156"/>
      <c r="OBK16" s="156"/>
      <c r="OBL16" s="156"/>
      <c r="OBM16" s="156"/>
      <c r="OBN16" s="156"/>
      <c r="OBO16" s="156"/>
      <c r="OBP16" s="156"/>
      <c r="OBQ16" s="156"/>
      <c r="OBR16" s="156"/>
      <c r="OBS16" s="156"/>
      <c r="OBT16" s="156"/>
      <c r="OBU16" s="156"/>
      <c r="OBV16" s="156"/>
      <c r="OBW16" s="156"/>
      <c r="OBX16" s="156"/>
      <c r="OBY16" s="156"/>
      <c r="OBZ16" s="156"/>
      <c r="OCA16" s="156"/>
      <c r="OCB16" s="156"/>
      <c r="OCC16" s="156"/>
      <c r="OCD16" s="156"/>
      <c r="OCE16" s="156"/>
      <c r="OCF16" s="156"/>
      <c r="OCG16" s="156"/>
      <c r="OCH16" s="156"/>
      <c r="OCI16" s="156"/>
      <c r="OCJ16" s="156"/>
      <c r="OCK16" s="156"/>
      <c r="OCL16" s="156"/>
      <c r="OCM16" s="156"/>
      <c r="OCN16" s="156"/>
      <c r="OCO16" s="156"/>
      <c r="OCP16" s="156"/>
      <c r="OCQ16" s="156"/>
      <c r="OCR16" s="156"/>
      <c r="OCS16" s="156"/>
      <c r="OCT16" s="156"/>
      <c r="OCU16" s="156"/>
      <c r="OCV16" s="156"/>
      <c r="OCW16" s="156"/>
      <c r="OCX16" s="156"/>
      <c r="OCY16" s="156"/>
      <c r="OCZ16" s="156"/>
      <c r="ODA16" s="156"/>
      <c r="ODB16" s="156"/>
      <c r="ODC16" s="156"/>
      <c r="ODD16" s="156"/>
      <c r="ODE16" s="156"/>
      <c r="ODF16" s="156"/>
      <c r="ODG16" s="156"/>
      <c r="ODH16" s="156"/>
      <c r="ODI16" s="156"/>
      <c r="ODJ16" s="156"/>
      <c r="ODK16" s="156"/>
      <c r="ODL16" s="156"/>
      <c r="ODM16" s="156"/>
      <c r="ODN16" s="156"/>
      <c r="ODO16" s="156"/>
      <c r="ODP16" s="156"/>
      <c r="ODQ16" s="156"/>
      <c r="ODR16" s="156"/>
      <c r="ODS16" s="156"/>
      <c r="ODT16" s="156"/>
      <c r="ODU16" s="156"/>
      <c r="ODV16" s="156"/>
      <c r="ODW16" s="156"/>
      <c r="ODX16" s="156"/>
      <c r="ODY16" s="156"/>
      <c r="ODZ16" s="156"/>
      <c r="OEA16" s="156"/>
      <c r="OEB16" s="156"/>
      <c r="OEC16" s="156"/>
      <c r="OED16" s="156"/>
      <c r="OEE16" s="156"/>
      <c r="OEF16" s="156"/>
      <c r="OEG16" s="156"/>
      <c r="OEH16" s="156"/>
      <c r="OEI16" s="156"/>
      <c r="OEJ16" s="156"/>
      <c r="OEK16" s="156"/>
      <c r="OEL16" s="156"/>
      <c r="OEM16" s="156"/>
      <c r="OEN16" s="156"/>
      <c r="OEO16" s="156"/>
      <c r="OEP16" s="156"/>
      <c r="OEQ16" s="156"/>
      <c r="OER16" s="156"/>
      <c r="OES16" s="156"/>
      <c r="OET16" s="156"/>
      <c r="OEU16" s="156"/>
      <c r="OEV16" s="156"/>
      <c r="OEW16" s="156"/>
      <c r="OEX16" s="156"/>
      <c r="OEY16" s="156"/>
      <c r="OEZ16" s="156"/>
      <c r="OFA16" s="156"/>
      <c r="OFB16" s="156"/>
      <c r="OFC16" s="156"/>
      <c r="OFD16" s="156"/>
      <c r="OFE16" s="156"/>
      <c r="OFF16" s="156"/>
      <c r="OFG16" s="156"/>
      <c r="OFH16" s="156"/>
      <c r="OFI16" s="156"/>
      <c r="OFJ16" s="156"/>
      <c r="OFK16" s="156"/>
      <c r="OFL16" s="156"/>
      <c r="OFM16" s="156"/>
      <c r="OFN16" s="156"/>
      <c r="OFO16" s="156"/>
      <c r="OFP16" s="156"/>
      <c r="OFQ16" s="156"/>
      <c r="OFR16" s="156"/>
      <c r="OFS16" s="156"/>
      <c r="OFT16" s="156"/>
      <c r="OFU16" s="156"/>
      <c r="OFV16" s="156"/>
      <c r="OFW16" s="156"/>
      <c r="OFX16" s="156"/>
      <c r="OFY16" s="156"/>
      <c r="OFZ16" s="156"/>
      <c r="OGA16" s="156"/>
      <c r="OGB16" s="156"/>
      <c r="OGC16" s="156"/>
      <c r="OGD16" s="156"/>
      <c r="OGE16" s="156"/>
      <c r="OGF16" s="156"/>
      <c r="OGG16" s="156"/>
      <c r="OGH16" s="156"/>
      <c r="OGI16" s="156"/>
      <c r="OGJ16" s="156"/>
      <c r="OGK16" s="156"/>
      <c r="OGL16" s="156"/>
      <c r="OGM16" s="156"/>
      <c r="OGN16" s="156"/>
      <c r="OGO16" s="156"/>
      <c r="OGP16" s="156"/>
      <c r="OGQ16" s="156"/>
      <c r="OGR16" s="156"/>
      <c r="OGS16" s="156"/>
      <c r="OGT16" s="156"/>
      <c r="OGU16" s="156"/>
      <c r="OGV16" s="156"/>
      <c r="OGW16" s="156"/>
      <c r="OGX16" s="156"/>
      <c r="OGY16" s="156"/>
      <c r="OGZ16" s="156"/>
      <c r="OHA16" s="156"/>
      <c r="OHB16" s="156"/>
      <c r="OHC16" s="156"/>
      <c r="OHD16" s="156"/>
      <c r="OHE16" s="156"/>
      <c r="OHF16" s="156"/>
      <c r="OHG16" s="156"/>
      <c r="OHH16" s="156"/>
      <c r="OHI16" s="156"/>
      <c r="OHJ16" s="156"/>
      <c r="OHK16" s="156"/>
      <c r="OHL16" s="156"/>
      <c r="OHM16" s="156"/>
      <c r="OHN16" s="156"/>
      <c r="OHO16" s="156"/>
      <c r="OHP16" s="156"/>
      <c r="OHQ16" s="156"/>
      <c r="OHR16" s="156"/>
      <c r="OHS16" s="156"/>
      <c r="OHT16" s="156"/>
      <c r="OHU16" s="156"/>
      <c r="OHV16" s="156"/>
      <c r="OHW16" s="156"/>
      <c r="OHX16" s="156"/>
      <c r="OHY16" s="156"/>
      <c r="OHZ16" s="156"/>
      <c r="OIA16" s="156"/>
      <c r="OIB16" s="156"/>
      <c r="OIC16" s="156"/>
      <c r="OID16" s="156"/>
      <c r="OIE16" s="156"/>
      <c r="OIF16" s="156"/>
      <c r="OIG16" s="156"/>
      <c r="OIH16" s="156"/>
      <c r="OII16" s="156"/>
      <c r="OIJ16" s="156"/>
      <c r="OIK16" s="156"/>
      <c r="OIL16" s="156"/>
      <c r="OIM16" s="156"/>
      <c r="OIN16" s="156"/>
      <c r="OIO16" s="156"/>
      <c r="OIP16" s="156"/>
      <c r="OIQ16" s="156"/>
      <c r="OIR16" s="156"/>
      <c r="OIS16" s="156"/>
      <c r="OIT16" s="156"/>
      <c r="OIU16" s="156"/>
      <c r="OIV16" s="156"/>
      <c r="OIW16" s="156"/>
      <c r="OIX16" s="156"/>
      <c r="OIY16" s="156"/>
      <c r="OIZ16" s="156"/>
      <c r="OJA16" s="156"/>
      <c r="OJB16" s="156"/>
      <c r="OJC16" s="156"/>
      <c r="OJD16" s="156"/>
      <c r="OJE16" s="156"/>
      <c r="OJF16" s="156"/>
      <c r="OJG16" s="156"/>
      <c r="OJH16" s="156"/>
      <c r="OJI16" s="156"/>
      <c r="OJJ16" s="156"/>
      <c r="OJK16" s="156"/>
      <c r="OJL16" s="156"/>
      <c r="OJM16" s="156"/>
      <c r="OJN16" s="156"/>
      <c r="OJO16" s="156"/>
      <c r="OJP16" s="156"/>
      <c r="OJQ16" s="156"/>
      <c r="OJR16" s="156"/>
      <c r="OJS16" s="156"/>
      <c r="OJT16" s="156"/>
      <c r="OJU16" s="156"/>
      <c r="OJV16" s="156"/>
      <c r="OJW16" s="156"/>
      <c r="OJX16" s="156"/>
      <c r="OJY16" s="156"/>
      <c r="OJZ16" s="156"/>
      <c r="OKA16" s="156"/>
      <c r="OKB16" s="156"/>
      <c r="OKC16" s="156"/>
      <c r="OKD16" s="156"/>
      <c r="OKE16" s="156"/>
      <c r="OKF16" s="156"/>
      <c r="OKG16" s="156"/>
      <c r="OKH16" s="156"/>
      <c r="OKI16" s="156"/>
      <c r="OKJ16" s="156"/>
      <c r="OKK16" s="156"/>
      <c r="OKL16" s="156"/>
      <c r="OKM16" s="156"/>
      <c r="OKN16" s="156"/>
      <c r="OKO16" s="156"/>
      <c r="OKP16" s="156"/>
      <c r="OKQ16" s="156"/>
      <c r="OKR16" s="156"/>
      <c r="OKS16" s="156"/>
      <c r="OKT16" s="156"/>
      <c r="OKU16" s="156"/>
      <c r="OKV16" s="156"/>
      <c r="OKW16" s="156"/>
      <c r="OKX16" s="156"/>
      <c r="OKY16" s="156"/>
      <c r="OKZ16" s="156"/>
      <c r="OLA16" s="156"/>
      <c r="OLB16" s="156"/>
      <c r="OLC16" s="156"/>
      <c r="OLD16" s="156"/>
      <c r="OLE16" s="156"/>
      <c r="OLF16" s="156"/>
      <c r="OLG16" s="156"/>
      <c r="OLH16" s="156"/>
      <c r="OLI16" s="156"/>
      <c r="OLJ16" s="156"/>
      <c r="OLK16" s="156"/>
      <c r="OLL16" s="156"/>
      <c r="OLM16" s="156"/>
      <c r="OLN16" s="156"/>
      <c r="OLO16" s="156"/>
      <c r="OLP16" s="156"/>
      <c r="OLQ16" s="156"/>
      <c r="OLR16" s="156"/>
      <c r="OLS16" s="156"/>
      <c r="OLT16" s="156"/>
      <c r="OLU16" s="156"/>
      <c r="OLV16" s="156"/>
      <c r="OLW16" s="156"/>
      <c r="OLX16" s="156"/>
      <c r="OLY16" s="156"/>
      <c r="OLZ16" s="156"/>
      <c r="OMA16" s="156"/>
      <c r="OMB16" s="156"/>
      <c r="OMC16" s="156"/>
      <c r="OMD16" s="156"/>
      <c r="OME16" s="156"/>
      <c r="OMF16" s="156"/>
      <c r="OMG16" s="156"/>
      <c r="OMH16" s="156"/>
      <c r="OMI16" s="156"/>
      <c r="OMJ16" s="156"/>
      <c r="OMK16" s="156"/>
      <c r="OML16" s="156"/>
      <c r="OMM16" s="156"/>
      <c r="OMN16" s="156"/>
      <c r="OMO16" s="156"/>
      <c r="OMP16" s="156"/>
      <c r="OMQ16" s="156"/>
      <c r="OMR16" s="156"/>
      <c r="OMS16" s="156"/>
      <c r="OMT16" s="156"/>
      <c r="OMU16" s="156"/>
      <c r="OMV16" s="156"/>
      <c r="OMW16" s="156"/>
      <c r="OMX16" s="156"/>
      <c r="OMY16" s="156"/>
      <c r="OMZ16" s="156"/>
      <c r="ONA16" s="156"/>
      <c r="ONB16" s="156"/>
      <c r="ONC16" s="156"/>
      <c r="OND16" s="156"/>
      <c r="ONE16" s="156"/>
      <c r="ONF16" s="156"/>
      <c r="ONG16" s="156"/>
      <c r="ONH16" s="156"/>
      <c r="ONI16" s="156"/>
      <c r="ONJ16" s="156"/>
      <c r="ONK16" s="156"/>
      <c r="ONL16" s="156"/>
      <c r="ONM16" s="156"/>
      <c r="ONN16" s="156"/>
      <c r="ONO16" s="156"/>
      <c r="ONP16" s="156"/>
      <c r="ONQ16" s="156"/>
      <c r="ONR16" s="156"/>
      <c r="ONS16" s="156"/>
      <c r="ONT16" s="156"/>
      <c r="ONU16" s="156"/>
      <c r="ONV16" s="156"/>
      <c r="ONW16" s="156"/>
      <c r="ONX16" s="156"/>
      <c r="ONY16" s="156"/>
      <c r="ONZ16" s="156"/>
      <c r="OOA16" s="156"/>
      <c r="OOB16" s="156"/>
      <c r="OOC16" s="156"/>
      <c r="OOD16" s="156"/>
      <c r="OOE16" s="156"/>
      <c r="OOF16" s="156"/>
      <c r="OOG16" s="156"/>
      <c r="OOH16" s="156"/>
      <c r="OOI16" s="156"/>
      <c r="OOJ16" s="156"/>
      <c r="OOK16" s="156"/>
      <c r="OOL16" s="156"/>
      <c r="OOM16" s="156"/>
      <c r="OON16" s="156"/>
      <c r="OOO16" s="156"/>
      <c r="OOP16" s="156"/>
      <c r="OOQ16" s="156"/>
      <c r="OOR16" s="156"/>
      <c r="OOS16" s="156"/>
      <c r="OOT16" s="156"/>
      <c r="OOU16" s="156"/>
      <c r="OOV16" s="156"/>
      <c r="OOW16" s="156"/>
      <c r="OOX16" s="156"/>
      <c r="OOY16" s="156"/>
      <c r="OOZ16" s="156"/>
      <c r="OPA16" s="156"/>
      <c r="OPB16" s="156"/>
      <c r="OPC16" s="156"/>
      <c r="OPD16" s="156"/>
      <c r="OPE16" s="156"/>
      <c r="OPF16" s="156"/>
      <c r="OPG16" s="156"/>
      <c r="OPH16" s="156"/>
      <c r="OPI16" s="156"/>
      <c r="OPJ16" s="156"/>
      <c r="OPK16" s="156"/>
      <c r="OPL16" s="156"/>
      <c r="OPM16" s="156"/>
      <c r="OPN16" s="156"/>
      <c r="OPO16" s="156"/>
      <c r="OPP16" s="156"/>
      <c r="OPQ16" s="156"/>
      <c r="OPR16" s="156"/>
      <c r="OPS16" s="156"/>
      <c r="OPT16" s="156"/>
      <c r="OPU16" s="156"/>
      <c r="OPV16" s="156"/>
      <c r="OPW16" s="156"/>
      <c r="OPX16" s="156"/>
      <c r="OPY16" s="156"/>
      <c r="OPZ16" s="156"/>
      <c r="OQA16" s="156"/>
      <c r="OQB16" s="156"/>
      <c r="OQC16" s="156"/>
      <c r="OQD16" s="156"/>
      <c r="OQE16" s="156"/>
      <c r="OQF16" s="156"/>
      <c r="OQG16" s="156"/>
      <c r="OQH16" s="156"/>
      <c r="OQI16" s="156"/>
      <c r="OQJ16" s="156"/>
      <c r="OQK16" s="156"/>
      <c r="OQL16" s="156"/>
      <c r="OQM16" s="156"/>
      <c r="OQN16" s="156"/>
      <c r="OQO16" s="156"/>
      <c r="OQP16" s="156"/>
      <c r="OQQ16" s="156"/>
      <c r="OQR16" s="156"/>
      <c r="OQS16" s="156"/>
      <c r="OQT16" s="156"/>
      <c r="OQU16" s="156"/>
      <c r="OQV16" s="156"/>
      <c r="OQW16" s="156"/>
      <c r="OQX16" s="156"/>
      <c r="OQY16" s="156"/>
      <c r="OQZ16" s="156"/>
      <c r="ORA16" s="156"/>
      <c r="ORB16" s="156"/>
      <c r="ORC16" s="156"/>
      <c r="ORD16" s="156"/>
      <c r="ORE16" s="156"/>
      <c r="ORF16" s="156"/>
      <c r="ORG16" s="156"/>
      <c r="ORH16" s="156"/>
      <c r="ORI16" s="156"/>
      <c r="ORJ16" s="156"/>
      <c r="ORK16" s="156"/>
      <c r="ORL16" s="156"/>
      <c r="ORM16" s="156"/>
      <c r="ORN16" s="156"/>
      <c r="ORO16" s="156"/>
      <c r="ORP16" s="156"/>
      <c r="ORQ16" s="156"/>
      <c r="ORR16" s="156"/>
      <c r="ORS16" s="156"/>
      <c r="ORT16" s="156"/>
      <c r="ORU16" s="156"/>
      <c r="ORV16" s="156"/>
      <c r="ORW16" s="156"/>
      <c r="ORX16" s="156"/>
      <c r="ORY16" s="156"/>
      <c r="ORZ16" s="156"/>
      <c r="OSA16" s="156"/>
      <c r="OSB16" s="156"/>
      <c r="OSC16" s="156"/>
      <c r="OSD16" s="156"/>
      <c r="OSE16" s="156"/>
      <c r="OSF16" s="156"/>
      <c r="OSG16" s="156"/>
      <c r="OSH16" s="156"/>
      <c r="OSI16" s="156"/>
      <c r="OSJ16" s="156"/>
      <c r="OSK16" s="156"/>
      <c r="OSL16" s="156"/>
      <c r="OSM16" s="156"/>
      <c r="OSN16" s="156"/>
      <c r="OSO16" s="156"/>
      <c r="OSP16" s="156"/>
      <c r="OSQ16" s="156"/>
      <c r="OSR16" s="156"/>
      <c r="OSS16" s="156"/>
      <c r="OST16" s="156"/>
      <c r="OSU16" s="156"/>
      <c r="OSV16" s="156"/>
      <c r="OSW16" s="156"/>
      <c r="OSX16" s="156"/>
      <c r="OSY16" s="156"/>
      <c r="OSZ16" s="156"/>
      <c r="OTA16" s="156"/>
      <c r="OTB16" s="156"/>
      <c r="OTC16" s="156"/>
      <c r="OTD16" s="156"/>
      <c r="OTE16" s="156"/>
      <c r="OTF16" s="156"/>
      <c r="OTG16" s="156"/>
      <c r="OTH16" s="156"/>
      <c r="OTI16" s="156"/>
      <c r="OTJ16" s="156"/>
      <c r="OTK16" s="156"/>
      <c r="OTL16" s="156"/>
      <c r="OTM16" s="156"/>
      <c r="OTN16" s="156"/>
      <c r="OTO16" s="156"/>
      <c r="OTP16" s="156"/>
      <c r="OTQ16" s="156"/>
      <c r="OTR16" s="156"/>
      <c r="OTS16" s="156"/>
      <c r="OTT16" s="156"/>
      <c r="OTU16" s="156"/>
      <c r="OTV16" s="156"/>
      <c r="OTW16" s="156"/>
      <c r="OTX16" s="156"/>
      <c r="OTY16" s="156"/>
      <c r="OTZ16" s="156"/>
      <c r="OUA16" s="156"/>
      <c r="OUB16" s="156"/>
      <c r="OUC16" s="156"/>
      <c r="OUD16" s="156"/>
      <c r="OUE16" s="156"/>
      <c r="OUF16" s="156"/>
      <c r="OUG16" s="156"/>
      <c r="OUH16" s="156"/>
      <c r="OUI16" s="156"/>
      <c r="OUJ16" s="156"/>
      <c r="OUK16" s="156"/>
      <c r="OUL16" s="156"/>
      <c r="OUM16" s="156"/>
      <c r="OUN16" s="156"/>
      <c r="OUO16" s="156"/>
      <c r="OUP16" s="156"/>
      <c r="OUQ16" s="156"/>
      <c r="OUR16" s="156"/>
      <c r="OUS16" s="156"/>
      <c r="OUT16" s="156"/>
      <c r="OUU16" s="156"/>
      <c r="OUV16" s="156"/>
      <c r="OUW16" s="156"/>
      <c r="OUX16" s="156"/>
      <c r="OUY16" s="156"/>
      <c r="OUZ16" s="156"/>
      <c r="OVA16" s="156"/>
      <c r="OVB16" s="156"/>
      <c r="OVC16" s="156"/>
      <c r="OVD16" s="156"/>
      <c r="OVE16" s="156"/>
      <c r="OVF16" s="156"/>
      <c r="OVG16" s="156"/>
      <c r="OVH16" s="156"/>
      <c r="OVI16" s="156"/>
      <c r="OVJ16" s="156"/>
      <c r="OVK16" s="156"/>
      <c r="OVL16" s="156"/>
      <c r="OVM16" s="156"/>
      <c r="OVN16" s="156"/>
      <c r="OVO16" s="156"/>
      <c r="OVP16" s="156"/>
      <c r="OVQ16" s="156"/>
      <c r="OVR16" s="156"/>
      <c r="OVS16" s="156"/>
      <c r="OVT16" s="156"/>
      <c r="OVU16" s="156"/>
      <c r="OVV16" s="156"/>
      <c r="OVW16" s="156"/>
      <c r="OVX16" s="156"/>
      <c r="OVY16" s="156"/>
      <c r="OVZ16" s="156"/>
      <c r="OWA16" s="156"/>
      <c r="OWB16" s="156"/>
      <c r="OWC16" s="156"/>
      <c r="OWD16" s="156"/>
      <c r="OWE16" s="156"/>
      <c r="OWF16" s="156"/>
      <c r="OWG16" s="156"/>
      <c r="OWH16" s="156"/>
      <c r="OWI16" s="156"/>
      <c r="OWJ16" s="156"/>
      <c r="OWK16" s="156"/>
      <c r="OWL16" s="156"/>
      <c r="OWM16" s="156"/>
      <c r="OWN16" s="156"/>
      <c r="OWO16" s="156"/>
      <c r="OWP16" s="156"/>
      <c r="OWQ16" s="156"/>
      <c r="OWR16" s="156"/>
      <c r="OWS16" s="156"/>
      <c r="OWT16" s="156"/>
      <c r="OWU16" s="156"/>
      <c r="OWV16" s="156"/>
      <c r="OWW16" s="156"/>
      <c r="OWX16" s="156"/>
      <c r="OWY16" s="156"/>
      <c r="OWZ16" s="156"/>
      <c r="OXA16" s="156"/>
      <c r="OXB16" s="156"/>
      <c r="OXC16" s="156"/>
      <c r="OXD16" s="156"/>
      <c r="OXE16" s="156"/>
      <c r="OXF16" s="156"/>
      <c r="OXG16" s="156"/>
      <c r="OXH16" s="156"/>
      <c r="OXI16" s="156"/>
      <c r="OXJ16" s="156"/>
      <c r="OXK16" s="156"/>
      <c r="OXL16" s="156"/>
      <c r="OXM16" s="156"/>
      <c r="OXN16" s="156"/>
      <c r="OXO16" s="156"/>
      <c r="OXP16" s="156"/>
      <c r="OXQ16" s="156"/>
      <c r="OXR16" s="156"/>
      <c r="OXS16" s="156"/>
      <c r="OXT16" s="156"/>
      <c r="OXU16" s="156"/>
      <c r="OXV16" s="156"/>
      <c r="OXW16" s="156"/>
      <c r="OXX16" s="156"/>
      <c r="OXY16" s="156"/>
      <c r="OXZ16" s="156"/>
      <c r="OYA16" s="156"/>
      <c r="OYB16" s="156"/>
      <c r="OYC16" s="156"/>
      <c r="OYD16" s="156"/>
      <c r="OYE16" s="156"/>
      <c r="OYF16" s="156"/>
      <c r="OYG16" s="156"/>
      <c r="OYH16" s="156"/>
      <c r="OYI16" s="156"/>
      <c r="OYJ16" s="156"/>
      <c r="OYK16" s="156"/>
      <c r="OYL16" s="156"/>
      <c r="OYM16" s="156"/>
      <c r="OYN16" s="156"/>
      <c r="OYO16" s="156"/>
      <c r="OYP16" s="156"/>
      <c r="OYQ16" s="156"/>
      <c r="OYR16" s="156"/>
      <c r="OYS16" s="156"/>
      <c r="OYT16" s="156"/>
      <c r="OYU16" s="156"/>
      <c r="OYV16" s="156"/>
      <c r="OYW16" s="156"/>
      <c r="OYX16" s="156"/>
      <c r="OYY16" s="156"/>
      <c r="OYZ16" s="156"/>
      <c r="OZA16" s="156"/>
      <c r="OZB16" s="156"/>
      <c r="OZC16" s="156"/>
      <c r="OZD16" s="156"/>
      <c r="OZE16" s="156"/>
      <c r="OZF16" s="156"/>
      <c r="OZG16" s="156"/>
      <c r="OZH16" s="156"/>
      <c r="OZI16" s="156"/>
      <c r="OZJ16" s="156"/>
      <c r="OZK16" s="156"/>
      <c r="OZL16" s="156"/>
      <c r="OZM16" s="156"/>
      <c r="OZN16" s="156"/>
      <c r="OZO16" s="156"/>
      <c r="OZP16" s="156"/>
      <c r="OZQ16" s="156"/>
      <c r="OZR16" s="156"/>
      <c r="OZS16" s="156"/>
      <c r="OZT16" s="156"/>
      <c r="OZU16" s="156"/>
      <c r="OZV16" s="156"/>
      <c r="OZW16" s="156"/>
      <c r="OZX16" s="156"/>
      <c r="OZY16" s="156"/>
      <c r="OZZ16" s="156"/>
      <c r="PAA16" s="156"/>
      <c r="PAB16" s="156"/>
      <c r="PAC16" s="156"/>
      <c r="PAD16" s="156"/>
      <c r="PAE16" s="156"/>
      <c r="PAF16" s="156"/>
      <c r="PAG16" s="156"/>
      <c r="PAH16" s="156"/>
      <c r="PAI16" s="156"/>
      <c r="PAJ16" s="156"/>
      <c r="PAK16" s="156"/>
      <c r="PAL16" s="156"/>
      <c r="PAM16" s="156"/>
      <c r="PAN16" s="156"/>
      <c r="PAO16" s="156"/>
      <c r="PAP16" s="156"/>
      <c r="PAQ16" s="156"/>
      <c r="PAR16" s="156"/>
      <c r="PAS16" s="156"/>
      <c r="PAT16" s="156"/>
      <c r="PAU16" s="156"/>
      <c r="PAV16" s="156"/>
      <c r="PAW16" s="156"/>
      <c r="PAX16" s="156"/>
      <c r="PAY16" s="156"/>
      <c r="PAZ16" s="156"/>
      <c r="PBA16" s="156"/>
      <c r="PBB16" s="156"/>
      <c r="PBC16" s="156"/>
      <c r="PBD16" s="156"/>
      <c r="PBE16" s="156"/>
      <c r="PBF16" s="156"/>
      <c r="PBG16" s="156"/>
      <c r="PBH16" s="156"/>
      <c r="PBI16" s="156"/>
      <c r="PBJ16" s="156"/>
      <c r="PBK16" s="156"/>
      <c r="PBL16" s="156"/>
      <c r="PBM16" s="156"/>
      <c r="PBN16" s="156"/>
      <c r="PBO16" s="156"/>
      <c r="PBP16" s="156"/>
      <c r="PBQ16" s="156"/>
      <c r="PBR16" s="156"/>
      <c r="PBS16" s="156"/>
      <c r="PBT16" s="156"/>
      <c r="PBU16" s="156"/>
      <c r="PBV16" s="156"/>
      <c r="PBW16" s="156"/>
      <c r="PBX16" s="156"/>
      <c r="PBY16" s="156"/>
      <c r="PBZ16" s="156"/>
      <c r="PCA16" s="156"/>
      <c r="PCB16" s="156"/>
      <c r="PCC16" s="156"/>
      <c r="PCD16" s="156"/>
      <c r="PCE16" s="156"/>
      <c r="PCF16" s="156"/>
      <c r="PCG16" s="156"/>
      <c r="PCH16" s="156"/>
      <c r="PCI16" s="156"/>
      <c r="PCJ16" s="156"/>
      <c r="PCK16" s="156"/>
      <c r="PCL16" s="156"/>
      <c r="PCM16" s="156"/>
      <c r="PCN16" s="156"/>
      <c r="PCO16" s="156"/>
      <c r="PCP16" s="156"/>
      <c r="PCQ16" s="156"/>
      <c r="PCR16" s="156"/>
      <c r="PCS16" s="156"/>
      <c r="PCT16" s="156"/>
      <c r="PCU16" s="156"/>
      <c r="PCV16" s="156"/>
      <c r="PCW16" s="156"/>
      <c r="PCX16" s="156"/>
      <c r="PCY16" s="156"/>
      <c r="PCZ16" s="156"/>
      <c r="PDA16" s="156"/>
      <c r="PDB16" s="156"/>
      <c r="PDC16" s="156"/>
      <c r="PDD16" s="156"/>
      <c r="PDE16" s="156"/>
      <c r="PDF16" s="156"/>
      <c r="PDG16" s="156"/>
      <c r="PDH16" s="156"/>
      <c r="PDI16" s="156"/>
      <c r="PDJ16" s="156"/>
      <c r="PDK16" s="156"/>
      <c r="PDL16" s="156"/>
      <c r="PDM16" s="156"/>
      <c r="PDN16" s="156"/>
      <c r="PDO16" s="156"/>
      <c r="PDP16" s="156"/>
      <c r="PDQ16" s="156"/>
      <c r="PDR16" s="156"/>
      <c r="PDS16" s="156"/>
      <c r="PDT16" s="156"/>
      <c r="PDU16" s="156"/>
      <c r="PDV16" s="156"/>
      <c r="PDW16" s="156"/>
      <c r="PDX16" s="156"/>
      <c r="PDY16" s="156"/>
      <c r="PDZ16" s="156"/>
      <c r="PEA16" s="156"/>
      <c r="PEB16" s="156"/>
      <c r="PEC16" s="156"/>
      <c r="PED16" s="156"/>
      <c r="PEE16" s="156"/>
      <c r="PEF16" s="156"/>
      <c r="PEG16" s="156"/>
      <c r="PEH16" s="156"/>
      <c r="PEI16" s="156"/>
      <c r="PEJ16" s="156"/>
      <c r="PEK16" s="156"/>
      <c r="PEL16" s="156"/>
      <c r="PEM16" s="156"/>
      <c r="PEN16" s="156"/>
      <c r="PEO16" s="156"/>
      <c r="PEP16" s="156"/>
      <c r="PEQ16" s="156"/>
      <c r="PER16" s="156"/>
      <c r="PES16" s="156"/>
      <c r="PET16" s="156"/>
      <c r="PEU16" s="156"/>
      <c r="PEV16" s="156"/>
      <c r="PEW16" s="156"/>
      <c r="PEX16" s="156"/>
      <c r="PEY16" s="156"/>
      <c r="PEZ16" s="156"/>
      <c r="PFA16" s="156"/>
      <c r="PFB16" s="156"/>
      <c r="PFC16" s="156"/>
      <c r="PFD16" s="156"/>
      <c r="PFE16" s="156"/>
      <c r="PFF16" s="156"/>
      <c r="PFG16" s="156"/>
      <c r="PFH16" s="156"/>
      <c r="PFI16" s="156"/>
      <c r="PFJ16" s="156"/>
      <c r="PFK16" s="156"/>
      <c r="PFL16" s="156"/>
      <c r="PFM16" s="156"/>
      <c r="PFN16" s="156"/>
      <c r="PFO16" s="156"/>
      <c r="PFP16" s="156"/>
      <c r="PFQ16" s="156"/>
      <c r="PFR16" s="156"/>
      <c r="PFS16" s="156"/>
      <c r="PFT16" s="156"/>
      <c r="PFU16" s="156"/>
      <c r="PFV16" s="156"/>
      <c r="PFW16" s="156"/>
      <c r="PFX16" s="156"/>
      <c r="PFY16" s="156"/>
      <c r="PFZ16" s="156"/>
      <c r="PGA16" s="156"/>
      <c r="PGB16" s="156"/>
      <c r="PGC16" s="156"/>
      <c r="PGD16" s="156"/>
      <c r="PGE16" s="156"/>
      <c r="PGF16" s="156"/>
      <c r="PGG16" s="156"/>
      <c r="PGH16" s="156"/>
      <c r="PGI16" s="156"/>
      <c r="PGJ16" s="156"/>
      <c r="PGK16" s="156"/>
      <c r="PGL16" s="156"/>
      <c r="PGM16" s="156"/>
      <c r="PGN16" s="156"/>
      <c r="PGO16" s="156"/>
      <c r="PGP16" s="156"/>
      <c r="PGQ16" s="156"/>
      <c r="PGR16" s="156"/>
      <c r="PGS16" s="156"/>
      <c r="PGT16" s="156"/>
      <c r="PGU16" s="156"/>
      <c r="PGV16" s="156"/>
      <c r="PGW16" s="156"/>
      <c r="PGX16" s="156"/>
      <c r="PGY16" s="156"/>
      <c r="PGZ16" s="156"/>
      <c r="PHA16" s="156"/>
      <c r="PHB16" s="156"/>
      <c r="PHC16" s="156"/>
      <c r="PHD16" s="156"/>
      <c r="PHE16" s="156"/>
      <c r="PHF16" s="156"/>
      <c r="PHG16" s="156"/>
      <c r="PHH16" s="156"/>
      <c r="PHI16" s="156"/>
      <c r="PHJ16" s="156"/>
      <c r="PHK16" s="156"/>
      <c r="PHL16" s="156"/>
      <c r="PHM16" s="156"/>
      <c r="PHN16" s="156"/>
      <c r="PHO16" s="156"/>
      <c r="PHP16" s="156"/>
      <c r="PHQ16" s="156"/>
      <c r="PHR16" s="156"/>
      <c r="PHS16" s="156"/>
      <c r="PHT16" s="156"/>
      <c r="PHU16" s="156"/>
      <c r="PHV16" s="156"/>
      <c r="PHW16" s="156"/>
      <c r="PHX16" s="156"/>
      <c r="PHY16" s="156"/>
      <c r="PHZ16" s="156"/>
      <c r="PIA16" s="156"/>
      <c r="PIB16" s="156"/>
      <c r="PIC16" s="156"/>
      <c r="PID16" s="156"/>
      <c r="PIE16" s="156"/>
      <c r="PIF16" s="156"/>
      <c r="PIG16" s="156"/>
      <c r="PIH16" s="156"/>
      <c r="PII16" s="156"/>
      <c r="PIJ16" s="156"/>
      <c r="PIK16" s="156"/>
      <c r="PIL16" s="156"/>
      <c r="PIM16" s="156"/>
      <c r="PIN16" s="156"/>
      <c r="PIO16" s="156"/>
      <c r="PIP16" s="156"/>
      <c r="PIQ16" s="156"/>
      <c r="PIR16" s="156"/>
      <c r="PIS16" s="156"/>
      <c r="PIT16" s="156"/>
      <c r="PIU16" s="156"/>
      <c r="PIV16" s="156"/>
      <c r="PIW16" s="156"/>
      <c r="PIX16" s="156"/>
      <c r="PIY16" s="156"/>
      <c r="PIZ16" s="156"/>
      <c r="PJA16" s="156"/>
      <c r="PJB16" s="156"/>
      <c r="PJC16" s="156"/>
      <c r="PJD16" s="156"/>
      <c r="PJE16" s="156"/>
      <c r="PJF16" s="156"/>
      <c r="PJG16" s="156"/>
      <c r="PJH16" s="156"/>
      <c r="PJI16" s="156"/>
      <c r="PJJ16" s="156"/>
      <c r="PJK16" s="156"/>
      <c r="PJL16" s="156"/>
      <c r="PJM16" s="156"/>
      <c r="PJN16" s="156"/>
      <c r="PJO16" s="156"/>
      <c r="PJP16" s="156"/>
      <c r="PJQ16" s="156"/>
      <c r="PJR16" s="156"/>
      <c r="PJS16" s="156"/>
      <c r="PJT16" s="156"/>
      <c r="PJU16" s="156"/>
      <c r="PJV16" s="156"/>
      <c r="PJW16" s="156"/>
      <c r="PJX16" s="156"/>
      <c r="PJY16" s="156"/>
      <c r="PJZ16" s="156"/>
      <c r="PKA16" s="156"/>
      <c r="PKB16" s="156"/>
      <c r="PKC16" s="156"/>
      <c r="PKD16" s="156"/>
      <c r="PKE16" s="156"/>
      <c r="PKF16" s="156"/>
      <c r="PKG16" s="156"/>
      <c r="PKH16" s="156"/>
      <c r="PKI16" s="156"/>
      <c r="PKJ16" s="156"/>
      <c r="PKK16" s="156"/>
      <c r="PKL16" s="156"/>
      <c r="PKM16" s="156"/>
      <c r="PKN16" s="156"/>
      <c r="PKO16" s="156"/>
      <c r="PKP16" s="156"/>
      <c r="PKQ16" s="156"/>
      <c r="PKR16" s="156"/>
      <c r="PKS16" s="156"/>
      <c r="PKT16" s="156"/>
      <c r="PKU16" s="156"/>
      <c r="PKV16" s="156"/>
      <c r="PKW16" s="156"/>
      <c r="PKX16" s="156"/>
      <c r="PKY16" s="156"/>
      <c r="PKZ16" s="156"/>
      <c r="PLA16" s="156"/>
      <c r="PLB16" s="156"/>
      <c r="PLC16" s="156"/>
      <c r="PLD16" s="156"/>
      <c r="PLE16" s="156"/>
      <c r="PLF16" s="156"/>
      <c r="PLG16" s="156"/>
      <c r="PLH16" s="156"/>
      <c r="PLI16" s="156"/>
      <c r="PLJ16" s="156"/>
      <c r="PLK16" s="156"/>
      <c r="PLL16" s="156"/>
      <c r="PLM16" s="156"/>
      <c r="PLN16" s="156"/>
      <c r="PLO16" s="156"/>
      <c r="PLP16" s="156"/>
      <c r="PLQ16" s="156"/>
      <c r="PLR16" s="156"/>
      <c r="PLS16" s="156"/>
      <c r="PLT16" s="156"/>
      <c r="PLU16" s="156"/>
      <c r="PLV16" s="156"/>
      <c r="PLW16" s="156"/>
      <c r="PLX16" s="156"/>
      <c r="PLY16" s="156"/>
      <c r="PLZ16" s="156"/>
      <c r="PMA16" s="156"/>
      <c r="PMB16" s="156"/>
      <c r="PMC16" s="156"/>
      <c r="PMD16" s="156"/>
      <c r="PME16" s="156"/>
      <c r="PMF16" s="156"/>
      <c r="PMG16" s="156"/>
      <c r="PMH16" s="156"/>
      <c r="PMI16" s="156"/>
      <c r="PMJ16" s="156"/>
      <c r="PMK16" s="156"/>
      <c r="PML16" s="156"/>
      <c r="PMM16" s="156"/>
      <c r="PMN16" s="156"/>
      <c r="PMO16" s="156"/>
      <c r="PMP16" s="156"/>
      <c r="PMQ16" s="156"/>
      <c r="PMR16" s="156"/>
      <c r="PMS16" s="156"/>
      <c r="PMT16" s="156"/>
      <c r="PMU16" s="156"/>
      <c r="PMV16" s="156"/>
      <c r="PMW16" s="156"/>
      <c r="PMX16" s="156"/>
      <c r="PMY16" s="156"/>
      <c r="PMZ16" s="156"/>
      <c r="PNA16" s="156"/>
      <c r="PNB16" s="156"/>
      <c r="PNC16" s="156"/>
      <c r="PND16" s="156"/>
      <c r="PNE16" s="156"/>
      <c r="PNF16" s="156"/>
      <c r="PNG16" s="156"/>
      <c r="PNH16" s="156"/>
      <c r="PNI16" s="156"/>
      <c r="PNJ16" s="156"/>
      <c r="PNK16" s="156"/>
      <c r="PNL16" s="156"/>
      <c r="PNM16" s="156"/>
      <c r="PNN16" s="156"/>
      <c r="PNO16" s="156"/>
      <c r="PNP16" s="156"/>
      <c r="PNQ16" s="156"/>
      <c r="PNR16" s="156"/>
      <c r="PNS16" s="156"/>
      <c r="PNT16" s="156"/>
      <c r="PNU16" s="156"/>
      <c r="PNV16" s="156"/>
      <c r="PNW16" s="156"/>
      <c r="PNX16" s="156"/>
      <c r="PNY16" s="156"/>
      <c r="PNZ16" s="156"/>
      <c r="POA16" s="156"/>
      <c r="POB16" s="156"/>
      <c r="POC16" s="156"/>
      <c r="POD16" s="156"/>
      <c r="POE16" s="156"/>
      <c r="POF16" s="156"/>
      <c r="POG16" s="156"/>
      <c r="POH16" s="156"/>
      <c r="POI16" s="156"/>
      <c r="POJ16" s="156"/>
      <c r="POK16" s="156"/>
      <c r="POL16" s="156"/>
      <c r="POM16" s="156"/>
      <c r="PON16" s="156"/>
      <c r="POO16" s="156"/>
      <c r="POP16" s="156"/>
      <c r="POQ16" s="156"/>
      <c r="POR16" s="156"/>
      <c r="POS16" s="156"/>
      <c r="POT16" s="156"/>
      <c r="POU16" s="156"/>
      <c r="POV16" s="156"/>
      <c r="POW16" s="156"/>
      <c r="POX16" s="156"/>
      <c r="POY16" s="156"/>
      <c r="POZ16" s="156"/>
      <c r="PPA16" s="156"/>
      <c r="PPB16" s="156"/>
      <c r="PPC16" s="156"/>
      <c r="PPD16" s="156"/>
      <c r="PPE16" s="156"/>
      <c r="PPF16" s="156"/>
      <c r="PPG16" s="156"/>
      <c r="PPH16" s="156"/>
      <c r="PPI16" s="156"/>
      <c r="PPJ16" s="156"/>
      <c r="PPK16" s="156"/>
      <c r="PPL16" s="156"/>
      <c r="PPM16" s="156"/>
      <c r="PPN16" s="156"/>
      <c r="PPO16" s="156"/>
      <c r="PPP16" s="156"/>
      <c r="PPQ16" s="156"/>
      <c r="PPR16" s="156"/>
      <c r="PPS16" s="156"/>
      <c r="PPT16" s="156"/>
      <c r="PPU16" s="156"/>
      <c r="PPV16" s="156"/>
      <c r="PPW16" s="156"/>
      <c r="PPX16" s="156"/>
      <c r="PPY16" s="156"/>
      <c r="PPZ16" s="156"/>
      <c r="PQA16" s="156"/>
      <c r="PQB16" s="156"/>
      <c r="PQC16" s="156"/>
      <c r="PQD16" s="156"/>
      <c r="PQE16" s="156"/>
      <c r="PQF16" s="156"/>
      <c r="PQG16" s="156"/>
      <c r="PQH16" s="156"/>
      <c r="PQI16" s="156"/>
      <c r="PQJ16" s="156"/>
      <c r="PQK16" s="156"/>
      <c r="PQL16" s="156"/>
      <c r="PQM16" s="156"/>
      <c r="PQN16" s="156"/>
      <c r="PQO16" s="156"/>
      <c r="PQP16" s="156"/>
      <c r="PQQ16" s="156"/>
      <c r="PQR16" s="156"/>
      <c r="PQS16" s="156"/>
      <c r="PQT16" s="156"/>
      <c r="PQU16" s="156"/>
      <c r="PQV16" s="156"/>
      <c r="PQW16" s="156"/>
      <c r="PQX16" s="156"/>
      <c r="PQY16" s="156"/>
      <c r="PQZ16" s="156"/>
      <c r="PRA16" s="156"/>
      <c r="PRB16" s="156"/>
      <c r="PRC16" s="156"/>
      <c r="PRD16" s="156"/>
      <c r="PRE16" s="156"/>
      <c r="PRF16" s="156"/>
      <c r="PRG16" s="156"/>
      <c r="PRH16" s="156"/>
      <c r="PRI16" s="156"/>
      <c r="PRJ16" s="156"/>
      <c r="PRK16" s="156"/>
      <c r="PRL16" s="156"/>
      <c r="PRM16" s="156"/>
      <c r="PRN16" s="156"/>
      <c r="PRO16" s="156"/>
      <c r="PRP16" s="156"/>
      <c r="PRQ16" s="156"/>
      <c r="PRR16" s="156"/>
      <c r="PRS16" s="156"/>
      <c r="PRT16" s="156"/>
      <c r="PRU16" s="156"/>
      <c r="PRV16" s="156"/>
      <c r="PRW16" s="156"/>
      <c r="PRX16" s="156"/>
      <c r="PRY16" s="156"/>
      <c r="PRZ16" s="156"/>
      <c r="PSA16" s="156"/>
      <c r="PSB16" s="156"/>
      <c r="PSC16" s="156"/>
      <c r="PSD16" s="156"/>
      <c r="PSE16" s="156"/>
      <c r="PSF16" s="156"/>
      <c r="PSG16" s="156"/>
      <c r="PSH16" s="156"/>
      <c r="PSI16" s="156"/>
      <c r="PSJ16" s="156"/>
      <c r="PSK16" s="156"/>
      <c r="PSL16" s="156"/>
      <c r="PSM16" s="156"/>
      <c r="PSN16" s="156"/>
      <c r="PSO16" s="156"/>
      <c r="PSP16" s="156"/>
      <c r="PSQ16" s="156"/>
      <c r="PSR16" s="156"/>
      <c r="PSS16" s="156"/>
      <c r="PST16" s="156"/>
      <c r="PSU16" s="156"/>
      <c r="PSV16" s="156"/>
      <c r="PSW16" s="156"/>
      <c r="PSX16" s="156"/>
      <c r="PSY16" s="156"/>
      <c r="PSZ16" s="156"/>
      <c r="PTA16" s="156"/>
      <c r="PTB16" s="156"/>
      <c r="PTC16" s="156"/>
      <c r="PTD16" s="156"/>
      <c r="PTE16" s="156"/>
      <c r="PTF16" s="156"/>
      <c r="PTG16" s="156"/>
      <c r="PTH16" s="156"/>
      <c r="PTI16" s="156"/>
      <c r="PTJ16" s="156"/>
      <c r="PTK16" s="156"/>
      <c r="PTL16" s="156"/>
      <c r="PTM16" s="156"/>
      <c r="PTN16" s="156"/>
      <c r="PTO16" s="156"/>
      <c r="PTP16" s="156"/>
      <c r="PTQ16" s="156"/>
      <c r="PTR16" s="156"/>
      <c r="PTS16" s="156"/>
      <c r="PTT16" s="156"/>
      <c r="PTU16" s="156"/>
      <c r="PTV16" s="156"/>
      <c r="PTW16" s="156"/>
      <c r="PTX16" s="156"/>
      <c r="PTY16" s="156"/>
      <c r="PTZ16" s="156"/>
      <c r="PUA16" s="156"/>
      <c r="PUB16" s="156"/>
      <c r="PUC16" s="156"/>
      <c r="PUD16" s="156"/>
      <c r="PUE16" s="156"/>
      <c r="PUF16" s="156"/>
      <c r="PUG16" s="156"/>
      <c r="PUH16" s="156"/>
      <c r="PUI16" s="156"/>
      <c r="PUJ16" s="156"/>
      <c r="PUK16" s="156"/>
      <c r="PUL16" s="156"/>
      <c r="PUM16" s="156"/>
      <c r="PUN16" s="156"/>
      <c r="PUO16" s="156"/>
      <c r="PUP16" s="156"/>
      <c r="PUQ16" s="156"/>
      <c r="PUR16" s="156"/>
      <c r="PUS16" s="156"/>
      <c r="PUT16" s="156"/>
      <c r="PUU16" s="156"/>
      <c r="PUV16" s="156"/>
      <c r="PUW16" s="156"/>
      <c r="PUX16" s="156"/>
      <c r="PUY16" s="156"/>
      <c r="PUZ16" s="156"/>
      <c r="PVA16" s="156"/>
      <c r="PVB16" s="156"/>
      <c r="PVC16" s="156"/>
      <c r="PVD16" s="156"/>
      <c r="PVE16" s="156"/>
      <c r="PVF16" s="156"/>
      <c r="PVG16" s="156"/>
      <c r="PVH16" s="156"/>
      <c r="PVI16" s="156"/>
      <c r="PVJ16" s="156"/>
      <c r="PVK16" s="156"/>
      <c r="PVL16" s="156"/>
      <c r="PVM16" s="156"/>
      <c r="PVN16" s="156"/>
      <c r="PVO16" s="156"/>
      <c r="PVP16" s="156"/>
      <c r="PVQ16" s="156"/>
      <c r="PVR16" s="156"/>
      <c r="PVS16" s="156"/>
      <c r="PVT16" s="156"/>
      <c r="PVU16" s="156"/>
      <c r="PVV16" s="156"/>
      <c r="PVW16" s="156"/>
      <c r="PVX16" s="156"/>
      <c r="PVY16" s="156"/>
      <c r="PVZ16" s="156"/>
      <c r="PWA16" s="156"/>
      <c r="PWB16" s="156"/>
      <c r="PWC16" s="156"/>
      <c r="PWD16" s="156"/>
      <c r="PWE16" s="156"/>
      <c r="PWF16" s="156"/>
      <c r="PWG16" s="156"/>
      <c r="PWH16" s="156"/>
      <c r="PWI16" s="156"/>
      <c r="PWJ16" s="156"/>
      <c r="PWK16" s="156"/>
      <c r="PWL16" s="156"/>
      <c r="PWM16" s="156"/>
      <c r="PWN16" s="156"/>
      <c r="PWO16" s="156"/>
      <c r="PWP16" s="156"/>
      <c r="PWQ16" s="156"/>
      <c r="PWR16" s="156"/>
      <c r="PWS16" s="156"/>
      <c r="PWT16" s="156"/>
      <c r="PWU16" s="156"/>
      <c r="PWV16" s="156"/>
      <c r="PWW16" s="156"/>
      <c r="PWX16" s="156"/>
      <c r="PWY16" s="156"/>
      <c r="PWZ16" s="156"/>
      <c r="PXA16" s="156"/>
      <c r="PXB16" s="156"/>
      <c r="PXC16" s="156"/>
      <c r="PXD16" s="156"/>
      <c r="PXE16" s="156"/>
      <c r="PXF16" s="156"/>
      <c r="PXG16" s="156"/>
      <c r="PXH16" s="156"/>
      <c r="PXI16" s="156"/>
      <c r="PXJ16" s="156"/>
      <c r="PXK16" s="156"/>
      <c r="PXL16" s="156"/>
      <c r="PXM16" s="156"/>
      <c r="PXN16" s="156"/>
      <c r="PXO16" s="156"/>
      <c r="PXP16" s="156"/>
      <c r="PXQ16" s="156"/>
      <c r="PXR16" s="156"/>
      <c r="PXS16" s="156"/>
      <c r="PXT16" s="156"/>
      <c r="PXU16" s="156"/>
      <c r="PXV16" s="156"/>
      <c r="PXW16" s="156"/>
      <c r="PXX16" s="156"/>
      <c r="PXY16" s="156"/>
      <c r="PXZ16" s="156"/>
      <c r="PYA16" s="156"/>
      <c r="PYB16" s="156"/>
      <c r="PYC16" s="156"/>
      <c r="PYD16" s="156"/>
      <c r="PYE16" s="156"/>
      <c r="PYF16" s="156"/>
      <c r="PYG16" s="156"/>
      <c r="PYH16" s="156"/>
      <c r="PYI16" s="156"/>
      <c r="PYJ16" s="156"/>
      <c r="PYK16" s="156"/>
      <c r="PYL16" s="156"/>
      <c r="PYM16" s="156"/>
      <c r="PYN16" s="156"/>
      <c r="PYO16" s="156"/>
      <c r="PYP16" s="156"/>
      <c r="PYQ16" s="156"/>
      <c r="PYR16" s="156"/>
      <c r="PYS16" s="156"/>
      <c r="PYT16" s="156"/>
      <c r="PYU16" s="156"/>
      <c r="PYV16" s="156"/>
      <c r="PYW16" s="156"/>
      <c r="PYX16" s="156"/>
      <c r="PYY16" s="156"/>
      <c r="PYZ16" s="156"/>
      <c r="PZA16" s="156"/>
      <c r="PZB16" s="156"/>
      <c r="PZC16" s="156"/>
      <c r="PZD16" s="156"/>
      <c r="PZE16" s="156"/>
      <c r="PZF16" s="156"/>
      <c r="PZG16" s="156"/>
      <c r="PZH16" s="156"/>
      <c r="PZI16" s="156"/>
      <c r="PZJ16" s="156"/>
      <c r="PZK16" s="156"/>
      <c r="PZL16" s="156"/>
      <c r="PZM16" s="156"/>
      <c r="PZN16" s="156"/>
      <c r="PZO16" s="156"/>
      <c r="PZP16" s="156"/>
      <c r="PZQ16" s="156"/>
      <c r="PZR16" s="156"/>
      <c r="PZS16" s="156"/>
      <c r="PZT16" s="156"/>
      <c r="PZU16" s="156"/>
      <c r="PZV16" s="156"/>
      <c r="PZW16" s="156"/>
      <c r="PZX16" s="156"/>
      <c r="PZY16" s="156"/>
      <c r="PZZ16" s="156"/>
      <c r="QAA16" s="156"/>
      <c r="QAB16" s="156"/>
      <c r="QAC16" s="156"/>
      <c r="QAD16" s="156"/>
      <c r="QAE16" s="156"/>
      <c r="QAF16" s="156"/>
      <c r="QAG16" s="156"/>
      <c r="QAH16" s="156"/>
      <c r="QAI16" s="156"/>
      <c r="QAJ16" s="156"/>
      <c r="QAK16" s="156"/>
      <c r="QAL16" s="156"/>
      <c r="QAM16" s="156"/>
      <c r="QAN16" s="156"/>
      <c r="QAO16" s="156"/>
      <c r="QAP16" s="156"/>
      <c r="QAQ16" s="156"/>
      <c r="QAR16" s="156"/>
      <c r="QAS16" s="156"/>
      <c r="QAT16" s="156"/>
      <c r="QAU16" s="156"/>
      <c r="QAV16" s="156"/>
      <c r="QAW16" s="156"/>
      <c r="QAX16" s="156"/>
      <c r="QAY16" s="156"/>
      <c r="QAZ16" s="156"/>
      <c r="QBA16" s="156"/>
      <c r="QBB16" s="156"/>
      <c r="QBC16" s="156"/>
      <c r="QBD16" s="156"/>
      <c r="QBE16" s="156"/>
      <c r="QBF16" s="156"/>
      <c r="QBG16" s="156"/>
      <c r="QBH16" s="156"/>
      <c r="QBI16" s="156"/>
      <c r="QBJ16" s="156"/>
      <c r="QBK16" s="156"/>
      <c r="QBL16" s="156"/>
      <c r="QBM16" s="156"/>
      <c r="QBN16" s="156"/>
      <c r="QBO16" s="156"/>
      <c r="QBP16" s="156"/>
      <c r="QBQ16" s="156"/>
      <c r="QBR16" s="156"/>
      <c r="QBS16" s="156"/>
      <c r="QBT16" s="156"/>
      <c r="QBU16" s="156"/>
      <c r="QBV16" s="156"/>
      <c r="QBW16" s="156"/>
      <c r="QBX16" s="156"/>
      <c r="QBY16" s="156"/>
      <c r="QBZ16" s="156"/>
      <c r="QCA16" s="156"/>
      <c r="QCB16" s="156"/>
      <c r="QCC16" s="156"/>
      <c r="QCD16" s="156"/>
      <c r="QCE16" s="156"/>
      <c r="QCF16" s="156"/>
      <c r="QCG16" s="156"/>
      <c r="QCH16" s="156"/>
      <c r="QCI16" s="156"/>
      <c r="QCJ16" s="156"/>
      <c r="QCK16" s="156"/>
      <c r="QCL16" s="156"/>
      <c r="QCM16" s="156"/>
      <c r="QCN16" s="156"/>
      <c r="QCO16" s="156"/>
      <c r="QCP16" s="156"/>
      <c r="QCQ16" s="156"/>
      <c r="QCR16" s="156"/>
      <c r="QCS16" s="156"/>
      <c r="QCT16" s="156"/>
      <c r="QCU16" s="156"/>
      <c r="QCV16" s="156"/>
      <c r="QCW16" s="156"/>
      <c r="QCX16" s="156"/>
      <c r="QCY16" s="156"/>
      <c r="QCZ16" s="156"/>
      <c r="QDA16" s="156"/>
      <c r="QDB16" s="156"/>
      <c r="QDC16" s="156"/>
      <c r="QDD16" s="156"/>
      <c r="QDE16" s="156"/>
      <c r="QDF16" s="156"/>
      <c r="QDG16" s="156"/>
      <c r="QDH16" s="156"/>
      <c r="QDI16" s="156"/>
      <c r="QDJ16" s="156"/>
      <c r="QDK16" s="156"/>
      <c r="QDL16" s="156"/>
      <c r="QDM16" s="156"/>
      <c r="QDN16" s="156"/>
      <c r="QDO16" s="156"/>
      <c r="QDP16" s="156"/>
      <c r="QDQ16" s="156"/>
      <c r="QDR16" s="156"/>
      <c r="QDS16" s="156"/>
      <c r="QDT16" s="156"/>
      <c r="QDU16" s="156"/>
      <c r="QDV16" s="156"/>
      <c r="QDW16" s="156"/>
      <c r="QDX16" s="156"/>
      <c r="QDY16" s="156"/>
      <c r="QDZ16" s="156"/>
      <c r="QEA16" s="156"/>
      <c r="QEB16" s="156"/>
      <c r="QEC16" s="156"/>
      <c r="QED16" s="156"/>
      <c r="QEE16" s="156"/>
      <c r="QEF16" s="156"/>
      <c r="QEG16" s="156"/>
      <c r="QEH16" s="156"/>
      <c r="QEI16" s="156"/>
      <c r="QEJ16" s="156"/>
      <c r="QEK16" s="156"/>
      <c r="QEL16" s="156"/>
      <c r="QEM16" s="156"/>
      <c r="QEN16" s="156"/>
      <c r="QEO16" s="156"/>
      <c r="QEP16" s="156"/>
      <c r="QEQ16" s="156"/>
      <c r="QER16" s="156"/>
      <c r="QES16" s="156"/>
      <c r="QET16" s="156"/>
      <c r="QEU16" s="156"/>
      <c r="QEV16" s="156"/>
      <c r="QEW16" s="156"/>
      <c r="QEX16" s="156"/>
      <c r="QEY16" s="156"/>
      <c r="QEZ16" s="156"/>
      <c r="QFA16" s="156"/>
      <c r="QFB16" s="156"/>
      <c r="QFC16" s="156"/>
      <c r="QFD16" s="156"/>
      <c r="QFE16" s="156"/>
      <c r="QFF16" s="156"/>
      <c r="QFG16" s="156"/>
      <c r="QFH16" s="156"/>
      <c r="QFI16" s="156"/>
      <c r="QFJ16" s="156"/>
      <c r="QFK16" s="156"/>
      <c r="QFL16" s="156"/>
      <c r="QFM16" s="156"/>
      <c r="QFN16" s="156"/>
      <c r="QFO16" s="156"/>
      <c r="QFP16" s="156"/>
      <c r="QFQ16" s="156"/>
      <c r="QFR16" s="156"/>
      <c r="QFS16" s="156"/>
      <c r="QFT16" s="156"/>
      <c r="QFU16" s="156"/>
      <c r="QFV16" s="156"/>
      <c r="QFW16" s="156"/>
      <c r="QFX16" s="156"/>
      <c r="QFY16" s="156"/>
      <c r="QFZ16" s="156"/>
      <c r="QGA16" s="156"/>
      <c r="QGB16" s="156"/>
      <c r="QGC16" s="156"/>
      <c r="QGD16" s="156"/>
      <c r="QGE16" s="156"/>
      <c r="QGF16" s="156"/>
      <c r="QGG16" s="156"/>
      <c r="QGH16" s="156"/>
      <c r="QGI16" s="156"/>
      <c r="QGJ16" s="156"/>
      <c r="QGK16" s="156"/>
      <c r="QGL16" s="156"/>
      <c r="QGM16" s="156"/>
      <c r="QGN16" s="156"/>
      <c r="QGO16" s="156"/>
      <c r="QGP16" s="156"/>
      <c r="QGQ16" s="156"/>
      <c r="QGR16" s="156"/>
      <c r="QGS16" s="156"/>
      <c r="QGT16" s="156"/>
      <c r="QGU16" s="156"/>
      <c r="QGV16" s="156"/>
      <c r="QGW16" s="156"/>
      <c r="QGX16" s="156"/>
      <c r="QGY16" s="156"/>
      <c r="QGZ16" s="156"/>
      <c r="QHA16" s="156"/>
      <c r="QHB16" s="156"/>
      <c r="QHC16" s="156"/>
      <c r="QHD16" s="156"/>
      <c r="QHE16" s="156"/>
      <c r="QHF16" s="156"/>
      <c r="QHG16" s="156"/>
      <c r="QHH16" s="156"/>
      <c r="QHI16" s="156"/>
      <c r="QHJ16" s="156"/>
      <c r="QHK16" s="156"/>
      <c r="QHL16" s="156"/>
      <c r="QHM16" s="156"/>
      <c r="QHN16" s="156"/>
      <c r="QHO16" s="156"/>
      <c r="QHP16" s="156"/>
      <c r="QHQ16" s="156"/>
      <c r="QHR16" s="156"/>
      <c r="QHS16" s="156"/>
      <c r="QHT16" s="156"/>
      <c r="QHU16" s="156"/>
      <c r="QHV16" s="156"/>
      <c r="QHW16" s="156"/>
      <c r="QHX16" s="156"/>
      <c r="QHY16" s="156"/>
      <c r="QHZ16" s="156"/>
      <c r="QIA16" s="156"/>
      <c r="QIB16" s="156"/>
      <c r="QIC16" s="156"/>
      <c r="QID16" s="156"/>
      <c r="QIE16" s="156"/>
      <c r="QIF16" s="156"/>
      <c r="QIG16" s="156"/>
      <c r="QIH16" s="156"/>
      <c r="QII16" s="156"/>
      <c r="QIJ16" s="156"/>
      <c r="QIK16" s="156"/>
      <c r="QIL16" s="156"/>
      <c r="QIM16" s="156"/>
      <c r="QIN16" s="156"/>
      <c r="QIO16" s="156"/>
      <c r="QIP16" s="156"/>
      <c r="QIQ16" s="156"/>
      <c r="QIR16" s="156"/>
      <c r="QIS16" s="156"/>
      <c r="QIT16" s="156"/>
      <c r="QIU16" s="156"/>
      <c r="QIV16" s="156"/>
      <c r="QIW16" s="156"/>
      <c r="QIX16" s="156"/>
      <c r="QIY16" s="156"/>
      <c r="QIZ16" s="156"/>
      <c r="QJA16" s="156"/>
      <c r="QJB16" s="156"/>
      <c r="QJC16" s="156"/>
      <c r="QJD16" s="156"/>
      <c r="QJE16" s="156"/>
      <c r="QJF16" s="156"/>
      <c r="QJG16" s="156"/>
      <c r="QJH16" s="156"/>
      <c r="QJI16" s="156"/>
      <c r="QJJ16" s="156"/>
      <c r="QJK16" s="156"/>
      <c r="QJL16" s="156"/>
      <c r="QJM16" s="156"/>
      <c r="QJN16" s="156"/>
      <c r="QJO16" s="156"/>
      <c r="QJP16" s="156"/>
      <c r="QJQ16" s="156"/>
      <c r="QJR16" s="156"/>
      <c r="QJS16" s="156"/>
      <c r="QJT16" s="156"/>
      <c r="QJU16" s="156"/>
      <c r="QJV16" s="156"/>
      <c r="QJW16" s="156"/>
      <c r="QJX16" s="156"/>
      <c r="QJY16" s="156"/>
      <c r="QJZ16" s="156"/>
      <c r="QKA16" s="156"/>
      <c r="QKB16" s="156"/>
      <c r="QKC16" s="156"/>
      <c r="QKD16" s="156"/>
      <c r="QKE16" s="156"/>
      <c r="QKF16" s="156"/>
      <c r="QKG16" s="156"/>
      <c r="QKH16" s="156"/>
      <c r="QKI16" s="156"/>
      <c r="QKJ16" s="156"/>
      <c r="QKK16" s="156"/>
      <c r="QKL16" s="156"/>
      <c r="QKM16" s="156"/>
      <c r="QKN16" s="156"/>
      <c r="QKO16" s="156"/>
      <c r="QKP16" s="156"/>
      <c r="QKQ16" s="156"/>
      <c r="QKR16" s="156"/>
      <c r="QKS16" s="156"/>
      <c r="QKT16" s="156"/>
      <c r="QKU16" s="156"/>
      <c r="QKV16" s="156"/>
      <c r="QKW16" s="156"/>
      <c r="QKX16" s="156"/>
      <c r="QKY16" s="156"/>
      <c r="QKZ16" s="156"/>
      <c r="QLA16" s="156"/>
      <c r="QLB16" s="156"/>
      <c r="QLC16" s="156"/>
      <c r="QLD16" s="156"/>
      <c r="QLE16" s="156"/>
      <c r="QLF16" s="156"/>
      <c r="QLG16" s="156"/>
      <c r="QLH16" s="156"/>
      <c r="QLI16" s="156"/>
      <c r="QLJ16" s="156"/>
      <c r="QLK16" s="156"/>
      <c r="QLL16" s="156"/>
      <c r="QLM16" s="156"/>
      <c r="QLN16" s="156"/>
      <c r="QLO16" s="156"/>
      <c r="QLP16" s="156"/>
      <c r="QLQ16" s="156"/>
      <c r="QLR16" s="156"/>
      <c r="QLS16" s="156"/>
      <c r="QLT16" s="156"/>
      <c r="QLU16" s="156"/>
      <c r="QLV16" s="156"/>
      <c r="QLW16" s="156"/>
      <c r="QLX16" s="156"/>
      <c r="QLY16" s="156"/>
      <c r="QLZ16" s="156"/>
      <c r="QMA16" s="156"/>
      <c r="QMB16" s="156"/>
      <c r="QMC16" s="156"/>
      <c r="QMD16" s="156"/>
      <c r="QME16" s="156"/>
      <c r="QMF16" s="156"/>
      <c r="QMG16" s="156"/>
      <c r="QMH16" s="156"/>
      <c r="QMI16" s="156"/>
      <c r="QMJ16" s="156"/>
      <c r="QMK16" s="156"/>
      <c r="QML16" s="156"/>
      <c r="QMM16" s="156"/>
      <c r="QMN16" s="156"/>
      <c r="QMO16" s="156"/>
      <c r="QMP16" s="156"/>
      <c r="QMQ16" s="156"/>
      <c r="QMR16" s="156"/>
      <c r="QMS16" s="156"/>
      <c r="QMT16" s="156"/>
      <c r="QMU16" s="156"/>
      <c r="QMV16" s="156"/>
      <c r="QMW16" s="156"/>
      <c r="QMX16" s="156"/>
      <c r="QMY16" s="156"/>
      <c r="QMZ16" s="156"/>
      <c r="QNA16" s="156"/>
      <c r="QNB16" s="156"/>
      <c r="QNC16" s="156"/>
      <c r="QND16" s="156"/>
      <c r="QNE16" s="156"/>
      <c r="QNF16" s="156"/>
      <c r="QNG16" s="156"/>
      <c r="QNH16" s="156"/>
      <c r="QNI16" s="156"/>
      <c r="QNJ16" s="156"/>
      <c r="QNK16" s="156"/>
      <c r="QNL16" s="156"/>
      <c r="QNM16" s="156"/>
      <c r="QNN16" s="156"/>
      <c r="QNO16" s="156"/>
      <c r="QNP16" s="156"/>
      <c r="QNQ16" s="156"/>
      <c r="QNR16" s="156"/>
      <c r="QNS16" s="156"/>
      <c r="QNT16" s="156"/>
      <c r="QNU16" s="156"/>
      <c r="QNV16" s="156"/>
      <c r="QNW16" s="156"/>
      <c r="QNX16" s="156"/>
      <c r="QNY16" s="156"/>
      <c r="QNZ16" s="156"/>
      <c r="QOA16" s="156"/>
      <c r="QOB16" s="156"/>
      <c r="QOC16" s="156"/>
      <c r="QOD16" s="156"/>
      <c r="QOE16" s="156"/>
      <c r="QOF16" s="156"/>
      <c r="QOG16" s="156"/>
      <c r="QOH16" s="156"/>
      <c r="QOI16" s="156"/>
      <c r="QOJ16" s="156"/>
      <c r="QOK16" s="156"/>
      <c r="QOL16" s="156"/>
      <c r="QOM16" s="156"/>
      <c r="QON16" s="156"/>
      <c r="QOO16" s="156"/>
      <c r="QOP16" s="156"/>
      <c r="QOQ16" s="156"/>
      <c r="QOR16" s="156"/>
      <c r="QOS16" s="156"/>
      <c r="QOT16" s="156"/>
      <c r="QOU16" s="156"/>
      <c r="QOV16" s="156"/>
      <c r="QOW16" s="156"/>
      <c r="QOX16" s="156"/>
      <c r="QOY16" s="156"/>
      <c r="QOZ16" s="156"/>
      <c r="QPA16" s="156"/>
      <c r="QPB16" s="156"/>
      <c r="QPC16" s="156"/>
      <c r="QPD16" s="156"/>
      <c r="QPE16" s="156"/>
      <c r="QPF16" s="156"/>
      <c r="QPG16" s="156"/>
      <c r="QPH16" s="156"/>
      <c r="QPI16" s="156"/>
      <c r="QPJ16" s="156"/>
      <c r="QPK16" s="156"/>
      <c r="QPL16" s="156"/>
      <c r="QPM16" s="156"/>
      <c r="QPN16" s="156"/>
      <c r="QPO16" s="156"/>
      <c r="QPP16" s="156"/>
      <c r="QPQ16" s="156"/>
      <c r="QPR16" s="156"/>
      <c r="QPS16" s="156"/>
      <c r="QPT16" s="156"/>
      <c r="QPU16" s="156"/>
      <c r="QPV16" s="156"/>
      <c r="QPW16" s="156"/>
      <c r="QPX16" s="156"/>
      <c r="QPY16" s="156"/>
      <c r="QPZ16" s="156"/>
      <c r="QQA16" s="156"/>
      <c r="QQB16" s="156"/>
      <c r="QQC16" s="156"/>
      <c r="QQD16" s="156"/>
      <c r="QQE16" s="156"/>
      <c r="QQF16" s="156"/>
      <c r="QQG16" s="156"/>
      <c r="QQH16" s="156"/>
      <c r="QQI16" s="156"/>
      <c r="QQJ16" s="156"/>
      <c r="QQK16" s="156"/>
      <c r="QQL16" s="156"/>
      <c r="QQM16" s="156"/>
      <c r="QQN16" s="156"/>
      <c r="QQO16" s="156"/>
      <c r="QQP16" s="156"/>
      <c r="QQQ16" s="156"/>
      <c r="QQR16" s="156"/>
      <c r="QQS16" s="156"/>
      <c r="QQT16" s="156"/>
      <c r="QQU16" s="156"/>
      <c r="QQV16" s="156"/>
      <c r="QQW16" s="156"/>
      <c r="QQX16" s="156"/>
      <c r="QQY16" s="156"/>
      <c r="QQZ16" s="156"/>
      <c r="QRA16" s="156"/>
      <c r="QRB16" s="156"/>
      <c r="QRC16" s="156"/>
      <c r="QRD16" s="156"/>
      <c r="QRE16" s="156"/>
      <c r="QRF16" s="156"/>
      <c r="QRG16" s="156"/>
      <c r="QRH16" s="156"/>
      <c r="QRI16" s="156"/>
      <c r="QRJ16" s="156"/>
      <c r="QRK16" s="156"/>
      <c r="QRL16" s="156"/>
      <c r="QRM16" s="156"/>
      <c r="QRN16" s="156"/>
      <c r="QRO16" s="156"/>
      <c r="QRP16" s="156"/>
      <c r="QRQ16" s="156"/>
      <c r="QRR16" s="156"/>
      <c r="QRS16" s="156"/>
      <c r="QRT16" s="156"/>
      <c r="QRU16" s="156"/>
      <c r="QRV16" s="156"/>
      <c r="QRW16" s="156"/>
      <c r="QRX16" s="156"/>
      <c r="QRY16" s="156"/>
      <c r="QRZ16" s="156"/>
      <c r="QSA16" s="156"/>
      <c r="QSB16" s="156"/>
      <c r="QSC16" s="156"/>
      <c r="QSD16" s="156"/>
      <c r="QSE16" s="156"/>
      <c r="QSF16" s="156"/>
      <c r="QSG16" s="156"/>
      <c r="QSH16" s="156"/>
      <c r="QSI16" s="156"/>
      <c r="QSJ16" s="156"/>
      <c r="QSK16" s="156"/>
      <c r="QSL16" s="156"/>
      <c r="QSM16" s="156"/>
      <c r="QSN16" s="156"/>
      <c r="QSO16" s="156"/>
      <c r="QSP16" s="156"/>
      <c r="QSQ16" s="156"/>
      <c r="QSR16" s="156"/>
      <c r="QSS16" s="156"/>
      <c r="QST16" s="156"/>
      <c r="QSU16" s="156"/>
      <c r="QSV16" s="156"/>
      <c r="QSW16" s="156"/>
      <c r="QSX16" s="156"/>
      <c r="QSY16" s="156"/>
      <c r="QSZ16" s="156"/>
      <c r="QTA16" s="156"/>
      <c r="QTB16" s="156"/>
      <c r="QTC16" s="156"/>
      <c r="QTD16" s="156"/>
      <c r="QTE16" s="156"/>
      <c r="QTF16" s="156"/>
      <c r="QTG16" s="156"/>
      <c r="QTH16" s="156"/>
      <c r="QTI16" s="156"/>
      <c r="QTJ16" s="156"/>
      <c r="QTK16" s="156"/>
      <c r="QTL16" s="156"/>
      <c r="QTM16" s="156"/>
      <c r="QTN16" s="156"/>
      <c r="QTO16" s="156"/>
      <c r="QTP16" s="156"/>
      <c r="QTQ16" s="156"/>
      <c r="QTR16" s="156"/>
      <c r="QTS16" s="156"/>
      <c r="QTT16" s="156"/>
      <c r="QTU16" s="156"/>
      <c r="QTV16" s="156"/>
      <c r="QTW16" s="156"/>
      <c r="QTX16" s="156"/>
      <c r="QTY16" s="156"/>
      <c r="QTZ16" s="156"/>
      <c r="QUA16" s="156"/>
      <c r="QUB16" s="156"/>
      <c r="QUC16" s="156"/>
      <c r="QUD16" s="156"/>
      <c r="QUE16" s="156"/>
      <c r="QUF16" s="156"/>
      <c r="QUG16" s="156"/>
      <c r="QUH16" s="156"/>
      <c r="QUI16" s="156"/>
      <c r="QUJ16" s="156"/>
      <c r="QUK16" s="156"/>
      <c r="QUL16" s="156"/>
      <c r="QUM16" s="156"/>
      <c r="QUN16" s="156"/>
      <c r="QUO16" s="156"/>
      <c r="QUP16" s="156"/>
      <c r="QUQ16" s="156"/>
      <c r="QUR16" s="156"/>
      <c r="QUS16" s="156"/>
      <c r="QUT16" s="156"/>
      <c r="QUU16" s="156"/>
      <c r="QUV16" s="156"/>
      <c r="QUW16" s="156"/>
      <c r="QUX16" s="156"/>
      <c r="QUY16" s="156"/>
      <c r="QUZ16" s="156"/>
      <c r="QVA16" s="156"/>
      <c r="QVB16" s="156"/>
      <c r="QVC16" s="156"/>
      <c r="QVD16" s="156"/>
      <c r="QVE16" s="156"/>
      <c r="QVF16" s="156"/>
      <c r="QVG16" s="156"/>
      <c r="QVH16" s="156"/>
      <c r="QVI16" s="156"/>
      <c r="QVJ16" s="156"/>
      <c r="QVK16" s="156"/>
      <c r="QVL16" s="156"/>
      <c r="QVM16" s="156"/>
      <c r="QVN16" s="156"/>
      <c r="QVO16" s="156"/>
      <c r="QVP16" s="156"/>
      <c r="QVQ16" s="156"/>
      <c r="QVR16" s="156"/>
      <c r="QVS16" s="156"/>
      <c r="QVT16" s="156"/>
      <c r="QVU16" s="156"/>
      <c r="QVV16" s="156"/>
      <c r="QVW16" s="156"/>
      <c r="QVX16" s="156"/>
      <c r="QVY16" s="156"/>
      <c r="QVZ16" s="156"/>
      <c r="QWA16" s="156"/>
      <c r="QWB16" s="156"/>
      <c r="QWC16" s="156"/>
      <c r="QWD16" s="156"/>
      <c r="QWE16" s="156"/>
      <c r="QWF16" s="156"/>
      <c r="QWG16" s="156"/>
      <c r="QWH16" s="156"/>
      <c r="QWI16" s="156"/>
      <c r="QWJ16" s="156"/>
      <c r="QWK16" s="156"/>
      <c r="QWL16" s="156"/>
      <c r="QWM16" s="156"/>
      <c r="QWN16" s="156"/>
      <c r="QWO16" s="156"/>
      <c r="QWP16" s="156"/>
      <c r="QWQ16" s="156"/>
      <c r="QWR16" s="156"/>
      <c r="QWS16" s="156"/>
      <c r="QWT16" s="156"/>
      <c r="QWU16" s="156"/>
      <c r="QWV16" s="156"/>
      <c r="QWW16" s="156"/>
      <c r="QWX16" s="156"/>
      <c r="QWY16" s="156"/>
      <c r="QWZ16" s="156"/>
      <c r="QXA16" s="156"/>
      <c r="QXB16" s="156"/>
      <c r="QXC16" s="156"/>
      <c r="QXD16" s="156"/>
      <c r="QXE16" s="156"/>
      <c r="QXF16" s="156"/>
      <c r="QXG16" s="156"/>
      <c r="QXH16" s="156"/>
      <c r="QXI16" s="156"/>
      <c r="QXJ16" s="156"/>
      <c r="QXK16" s="156"/>
      <c r="QXL16" s="156"/>
      <c r="QXM16" s="156"/>
      <c r="QXN16" s="156"/>
      <c r="QXO16" s="156"/>
      <c r="QXP16" s="156"/>
      <c r="QXQ16" s="156"/>
      <c r="QXR16" s="156"/>
      <c r="QXS16" s="156"/>
      <c r="QXT16" s="156"/>
      <c r="QXU16" s="156"/>
      <c r="QXV16" s="156"/>
      <c r="QXW16" s="156"/>
      <c r="QXX16" s="156"/>
      <c r="QXY16" s="156"/>
      <c r="QXZ16" s="156"/>
      <c r="QYA16" s="156"/>
      <c r="QYB16" s="156"/>
      <c r="QYC16" s="156"/>
      <c r="QYD16" s="156"/>
      <c r="QYE16" s="156"/>
      <c r="QYF16" s="156"/>
      <c r="QYG16" s="156"/>
      <c r="QYH16" s="156"/>
      <c r="QYI16" s="156"/>
      <c r="QYJ16" s="156"/>
      <c r="QYK16" s="156"/>
      <c r="QYL16" s="156"/>
      <c r="QYM16" s="156"/>
      <c r="QYN16" s="156"/>
      <c r="QYO16" s="156"/>
      <c r="QYP16" s="156"/>
      <c r="QYQ16" s="156"/>
      <c r="QYR16" s="156"/>
      <c r="QYS16" s="156"/>
      <c r="QYT16" s="156"/>
      <c r="QYU16" s="156"/>
      <c r="QYV16" s="156"/>
      <c r="QYW16" s="156"/>
      <c r="QYX16" s="156"/>
      <c r="QYY16" s="156"/>
      <c r="QYZ16" s="156"/>
      <c r="QZA16" s="156"/>
      <c r="QZB16" s="156"/>
      <c r="QZC16" s="156"/>
      <c r="QZD16" s="156"/>
      <c r="QZE16" s="156"/>
      <c r="QZF16" s="156"/>
      <c r="QZG16" s="156"/>
      <c r="QZH16" s="156"/>
      <c r="QZI16" s="156"/>
      <c r="QZJ16" s="156"/>
      <c r="QZK16" s="156"/>
      <c r="QZL16" s="156"/>
      <c r="QZM16" s="156"/>
      <c r="QZN16" s="156"/>
      <c r="QZO16" s="156"/>
      <c r="QZP16" s="156"/>
      <c r="QZQ16" s="156"/>
      <c r="QZR16" s="156"/>
      <c r="QZS16" s="156"/>
      <c r="QZT16" s="156"/>
      <c r="QZU16" s="156"/>
      <c r="QZV16" s="156"/>
      <c r="QZW16" s="156"/>
      <c r="QZX16" s="156"/>
      <c r="QZY16" s="156"/>
      <c r="QZZ16" s="156"/>
      <c r="RAA16" s="156"/>
      <c r="RAB16" s="156"/>
      <c r="RAC16" s="156"/>
      <c r="RAD16" s="156"/>
      <c r="RAE16" s="156"/>
      <c r="RAF16" s="156"/>
      <c r="RAG16" s="156"/>
      <c r="RAH16" s="156"/>
      <c r="RAI16" s="156"/>
      <c r="RAJ16" s="156"/>
      <c r="RAK16" s="156"/>
      <c r="RAL16" s="156"/>
      <c r="RAM16" s="156"/>
      <c r="RAN16" s="156"/>
      <c r="RAO16" s="156"/>
      <c r="RAP16" s="156"/>
      <c r="RAQ16" s="156"/>
      <c r="RAR16" s="156"/>
      <c r="RAS16" s="156"/>
      <c r="RAT16" s="156"/>
      <c r="RAU16" s="156"/>
      <c r="RAV16" s="156"/>
      <c r="RAW16" s="156"/>
      <c r="RAX16" s="156"/>
      <c r="RAY16" s="156"/>
      <c r="RAZ16" s="156"/>
      <c r="RBA16" s="156"/>
      <c r="RBB16" s="156"/>
      <c r="RBC16" s="156"/>
      <c r="RBD16" s="156"/>
      <c r="RBE16" s="156"/>
      <c r="RBF16" s="156"/>
      <c r="RBG16" s="156"/>
      <c r="RBH16" s="156"/>
      <c r="RBI16" s="156"/>
      <c r="RBJ16" s="156"/>
      <c r="RBK16" s="156"/>
      <c r="RBL16" s="156"/>
      <c r="RBM16" s="156"/>
      <c r="RBN16" s="156"/>
      <c r="RBO16" s="156"/>
      <c r="RBP16" s="156"/>
      <c r="RBQ16" s="156"/>
      <c r="RBR16" s="156"/>
      <c r="RBS16" s="156"/>
      <c r="RBT16" s="156"/>
      <c r="RBU16" s="156"/>
      <c r="RBV16" s="156"/>
      <c r="RBW16" s="156"/>
      <c r="RBX16" s="156"/>
      <c r="RBY16" s="156"/>
      <c r="RBZ16" s="156"/>
      <c r="RCA16" s="156"/>
      <c r="RCB16" s="156"/>
      <c r="RCC16" s="156"/>
      <c r="RCD16" s="156"/>
      <c r="RCE16" s="156"/>
      <c r="RCF16" s="156"/>
      <c r="RCG16" s="156"/>
      <c r="RCH16" s="156"/>
      <c r="RCI16" s="156"/>
      <c r="RCJ16" s="156"/>
      <c r="RCK16" s="156"/>
      <c r="RCL16" s="156"/>
      <c r="RCM16" s="156"/>
      <c r="RCN16" s="156"/>
      <c r="RCO16" s="156"/>
      <c r="RCP16" s="156"/>
      <c r="RCQ16" s="156"/>
      <c r="RCR16" s="156"/>
      <c r="RCS16" s="156"/>
      <c r="RCT16" s="156"/>
      <c r="RCU16" s="156"/>
      <c r="RCV16" s="156"/>
      <c r="RCW16" s="156"/>
      <c r="RCX16" s="156"/>
      <c r="RCY16" s="156"/>
      <c r="RCZ16" s="156"/>
      <c r="RDA16" s="156"/>
      <c r="RDB16" s="156"/>
      <c r="RDC16" s="156"/>
      <c r="RDD16" s="156"/>
      <c r="RDE16" s="156"/>
      <c r="RDF16" s="156"/>
      <c r="RDG16" s="156"/>
      <c r="RDH16" s="156"/>
      <c r="RDI16" s="156"/>
      <c r="RDJ16" s="156"/>
      <c r="RDK16" s="156"/>
      <c r="RDL16" s="156"/>
      <c r="RDM16" s="156"/>
      <c r="RDN16" s="156"/>
      <c r="RDO16" s="156"/>
      <c r="RDP16" s="156"/>
      <c r="RDQ16" s="156"/>
      <c r="RDR16" s="156"/>
      <c r="RDS16" s="156"/>
      <c r="RDT16" s="156"/>
      <c r="RDU16" s="156"/>
      <c r="RDV16" s="156"/>
      <c r="RDW16" s="156"/>
      <c r="RDX16" s="156"/>
      <c r="RDY16" s="156"/>
      <c r="RDZ16" s="156"/>
      <c r="REA16" s="156"/>
      <c r="REB16" s="156"/>
      <c r="REC16" s="156"/>
      <c r="RED16" s="156"/>
      <c r="REE16" s="156"/>
      <c r="REF16" s="156"/>
      <c r="REG16" s="156"/>
      <c r="REH16" s="156"/>
      <c r="REI16" s="156"/>
      <c r="REJ16" s="156"/>
      <c r="REK16" s="156"/>
      <c r="REL16" s="156"/>
      <c r="REM16" s="156"/>
      <c r="REN16" s="156"/>
      <c r="REO16" s="156"/>
      <c r="REP16" s="156"/>
      <c r="REQ16" s="156"/>
      <c r="RER16" s="156"/>
      <c r="RES16" s="156"/>
      <c r="RET16" s="156"/>
      <c r="REU16" s="156"/>
      <c r="REV16" s="156"/>
      <c r="REW16" s="156"/>
      <c r="REX16" s="156"/>
      <c r="REY16" s="156"/>
      <c r="REZ16" s="156"/>
      <c r="RFA16" s="156"/>
      <c r="RFB16" s="156"/>
      <c r="RFC16" s="156"/>
      <c r="RFD16" s="156"/>
      <c r="RFE16" s="156"/>
      <c r="RFF16" s="156"/>
      <c r="RFG16" s="156"/>
      <c r="RFH16" s="156"/>
      <c r="RFI16" s="156"/>
      <c r="RFJ16" s="156"/>
      <c r="RFK16" s="156"/>
      <c r="RFL16" s="156"/>
      <c r="RFM16" s="156"/>
      <c r="RFN16" s="156"/>
      <c r="RFO16" s="156"/>
      <c r="RFP16" s="156"/>
      <c r="RFQ16" s="156"/>
      <c r="RFR16" s="156"/>
      <c r="RFS16" s="156"/>
      <c r="RFT16" s="156"/>
      <c r="RFU16" s="156"/>
      <c r="RFV16" s="156"/>
      <c r="RFW16" s="156"/>
      <c r="RFX16" s="156"/>
      <c r="RFY16" s="156"/>
      <c r="RFZ16" s="156"/>
      <c r="RGA16" s="156"/>
      <c r="RGB16" s="156"/>
      <c r="RGC16" s="156"/>
      <c r="RGD16" s="156"/>
      <c r="RGE16" s="156"/>
      <c r="RGF16" s="156"/>
      <c r="RGG16" s="156"/>
      <c r="RGH16" s="156"/>
      <c r="RGI16" s="156"/>
      <c r="RGJ16" s="156"/>
      <c r="RGK16" s="156"/>
      <c r="RGL16" s="156"/>
      <c r="RGM16" s="156"/>
      <c r="RGN16" s="156"/>
      <c r="RGO16" s="156"/>
      <c r="RGP16" s="156"/>
      <c r="RGQ16" s="156"/>
      <c r="RGR16" s="156"/>
      <c r="RGS16" s="156"/>
      <c r="RGT16" s="156"/>
      <c r="RGU16" s="156"/>
      <c r="RGV16" s="156"/>
      <c r="RGW16" s="156"/>
      <c r="RGX16" s="156"/>
      <c r="RGY16" s="156"/>
      <c r="RGZ16" s="156"/>
      <c r="RHA16" s="156"/>
      <c r="RHB16" s="156"/>
      <c r="RHC16" s="156"/>
      <c r="RHD16" s="156"/>
      <c r="RHE16" s="156"/>
      <c r="RHF16" s="156"/>
      <c r="RHG16" s="156"/>
      <c r="RHH16" s="156"/>
      <c r="RHI16" s="156"/>
      <c r="RHJ16" s="156"/>
      <c r="RHK16" s="156"/>
      <c r="RHL16" s="156"/>
      <c r="RHM16" s="156"/>
      <c r="RHN16" s="156"/>
      <c r="RHO16" s="156"/>
      <c r="RHP16" s="156"/>
      <c r="RHQ16" s="156"/>
      <c r="RHR16" s="156"/>
      <c r="RHS16" s="156"/>
      <c r="RHT16" s="156"/>
      <c r="RHU16" s="156"/>
      <c r="RHV16" s="156"/>
      <c r="RHW16" s="156"/>
      <c r="RHX16" s="156"/>
      <c r="RHY16" s="156"/>
      <c r="RHZ16" s="156"/>
      <c r="RIA16" s="156"/>
      <c r="RIB16" s="156"/>
      <c r="RIC16" s="156"/>
      <c r="RID16" s="156"/>
      <c r="RIE16" s="156"/>
      <c r="RIF16" s="156"/>
      <c r="RIG16" s="156"/>
      <c r="RIH16" s="156"/>
      <c r="RII16" s="156"/>
      <c r="RIJ16" s="156"/>
      <c r="RIK16" s="156"/>
      <c r="RIL16" s="156"/>
      <c r="RIM16" s="156"/>
      <c r="RIN16" s="156"/>
      <c r="RIO16" s="156"/>
      <c r="RIP16" s="156"/>
      <c r="RIQ16" s="156"/>
      <c r="RIR16" s="156"/>
      <c r="RIS16" s="156"/>
      <c r="RIT16" s="156"/>
      <c r="RIU16" s="156"/>
      <c r="RIV16" s="156"/>
      <c r="RIW16" s="156"/>
      <c r="RIX16" s="156"/>
      <c r="RIY16" s="156"/>
      <c r="RIZ16" s="156"/>
      <c r="RJA16" s="156"/>
      <c r="RJB16" s="156"/>
      <c r="RJC16" s="156"/>
      <c r="RJD16" s="156"/>
      <c r="RJE16" s="156"/>
      <c r="RJF16" s="156"/>
      <c r="RJG16" s="156"/>
      <c r="RJH16" s="156"/>
      <c r="RJI16" s="156"/>
      <c r="RJJ16" s="156"/>
      <c r="RJK16" s="156"/>
      <c r="RJL16" s="156"/>
      <c r="RJM16" s="156"/>
      <c r="RJN16" s="156"/>
      <c r="RJO16" s="156"/>
      <c r="RJP16" s="156"/>
      <c r="RJQ16" s="156"/>
      <c r="RJR16" s="156"/>
      <c r="RJS16" s="156"/>
      <c r="RJT16" s="156"/>
      <c r="RJU16" s="156"/>
      <c r="RJV16" s="156"/>
      <c r="RJW16" s="156"/>
      <c r="RJX16" s="156"/>
      <c r="RJY16" s="156"/>
      <c r="RJZ16" s="156"/>
      <c r="RKA16" s="156"/>
      <c r="RKB16" s="156"/>
      <c r="RKC16" s="156"/>
      <c r="RKD16" s="156"/>
      <c r="RKE16" s="156"/>
      <c r="RKF16" s="156"/>
      <c r="RKG16" s="156"/>
      <c r="RKH16" s="156"/>
      <c r="RKI16" s="156"/>
      <c r="RKJ16" s="156"/>
      <c r="RKK16" s="156"/>
      <c r="RKL16" s="156"/>
      <c r="RKM16" s="156"/>
      <c r="RKN16" s="156"/>
      <c r="RKO16" s="156"/>
      <c r="RKP16" s="156"/>
      <c r="RKQ16" s="156"/>
      <c r="RKR16" s="156"/>
      <c r="RKS16" s="156"/>
      <c r="RKT16" s="156"/>
      <c r="RKU16" s="156"/>
      <c r="RKV16" s="156"/>
      <c r="RKW16" s="156"/>
      <c r="RKX16" s="156"/>
      <c r="RKY16" s="156"/>
      <c r="RKZ16" s="156"/>
      <c r="RLA16" s="156"/>
      <c r="RLB16" s="156"/>
      <c r="RLC16" s="156"/>
      <c r="RLD16" s="156"/>
      <c r="RLE16" s="156"/>
      <c r="RLF16" s="156"/>
      <c r="RLG16" s="156"/>
      <c r="RLH16" s="156"/>
      <c r="RLI16" s="156"/>
      <c r="RLJ16" s="156"/>
      <c r="RLK16" s="156"/>
      <c r="RLL16" s="156"/>
      <c r="RLM16" s="156"/>
      <c r="RLN16" s="156"/>
      <c r="RLO16" s="156"/>
      <c r="RLP16" s="156"/>
      <c r="RLQ16" s="156"/>
      <c r="RLR16" s="156"/>
      <c r="RLS16" s="156"/>
      <c r="RLT16" s="156"/>
      <c r="RLU16" s="156"/>
      <c r="RLV16" s="156"/>
      <c r="RLW16" s="156"/>
      <c r="RLX16" s="156"/>
      <c r="RLY16" s="156"/>
      <c r="RLZ16" s="156"/>
      <c r="RMA16" s="156"/>
      <c r="RMB16" s="156"/>
      <c r="RMC16" s="156"/>
      <c r="RMD16" s="156"/>
      <c r="RME16" s="156"/>
      <c r="RMF16" s="156"/>
      <c r="RMG16" s="156"/>
      <c r="RMH16" s="156"/>
      <c r="RMI16" s="156"/>
      <c r="RMJ16" s="156"/>
      <c r="RMK16" s="156"/>
      <c r="RML16" s="156"/>
      <c r="RMM16" s="156"/>
      <c r="RMN16" s="156"/>
      <c r="RMO16" s="156"/>
      <c r="RMP16" s="156"/>
      <c r="RMQ16" s="156"/>
      <c r="RMR16" s="156"/>
      <c r="RMS16" s="156"/>
      <c r="RMT16" s="156"/>
      <c r="RMU16" s="156"/>
      <c r="RMV16" s="156"/>
      <c r="RMW16" s="156"/>
      <c r="RMX16" s="156"/>
      <c r="RMY16" s="156"/>
      <c r="RMZ16" s="156"/>
      <c r="RNA16" s="156"/>
      <c r="RNB16" s="156"/>
      <c r="RNC16" s="156"/>
      <c r="RND16" s="156"/>
      <c r="RNE16" s="156"/>
      <c r="RNF16" s="156"/>
      <c r="RNG16" s="156"/>
      <c r="RNH16" s="156"/>
      <c r="RNI16" s="156"/>
      <c r="RNJ16" s="156"/>
      <c r="RNK16" s="156"/>
      <c r="RNL16" s="156"/>
      <c r="RNM16" s="156"/>
      <c r="RNN16" s="156"/>
      <c r="RNO16" s="156"/>
      <c r="RNP16" s="156"/>
      <c r="RNQ16" s="156"/>
      <c r="RNR16" s="156"/>
      <c r="RNS16" s="156"/>
      <c r="RNT16" s="156"/>
      <c r="RNU16" s="156"/>
      <c r="RNV16" s="156"/>
      <c r="RNW16" s="156"/>
      <c r="RNX16" s="156"/>
      <c r="RNY16" s="156"/>
      <c r="RNZ16" s="156"/>
      <c r="ROA16" s="156"/>
      <c r="ROB16" s="156"/>
      <c r="ROC16" s="156"/>
      <c r="ROD16" s="156"/>
      <c r="ROE16" s="156"/>
      <c r="ROF16" s="156"/>
      <c r="ROG16" s="156"/>
      <c r="ROH16" s="156"/>
      <c r="ROI16" s="156"/>
      <c r="ROJ16" s="156"/>
      <c r="ROK16" s="156"/>
      <c r="ROL16" s="156"/>
      <c r="ROM16" s="156"/>
      <c r="RON16" s="156"/>
      <c r="ROO16" s="156"/>
      <c r="ROP16" s="156"/>
      <c r="ROQ16" s="156"/>
      <c r="ROR16" s="156"/>
      <c r="ROS16" s="156"/>
      <c r="ROT16" s="156"/>
      <c r="ROU16" s="156"/>
      <c r="ROV16" s="156"/>
      <c r="ROW16" s="156"/>
      <c r="ROX16" s="156"/>
      <c r="ROY16" s="156"/>
      <c r="ROZ16" s="156"/>
      <c r="RPA16" s="156"/>
      <c r="RPB16" s="156"/>
      <c r="RPC16" s="156"/>
      <c r="RPD16" s="156"/>
      <c r="RPE16" s="156"/>
      <c r="RPF16" s="156"/>
      <c r="RPG16" s="156"/>
      <c r="RPH16" s="156"/>
      <c r="RPI16" s="156"/>
      <c r="RPJ16" s="156"/>
      <c r="RPK16" s="156"/>
      <c r="RPL16" s="156"/>
      <c r="RPM16" s="156"/>
      <c r="RPN16" s="156"/>
      <c r="RPO16" s="156"/>
      <c r="RPP16" s="156"/>
      <c r="RPQ16" s="156"/>
      <c r="RPR16" s="156"/>
      <c r="RPS16" s="156"/>
      <c r="RPT16" s="156"/>
      <c r="RPU16" s="156"/>
      <c r="RPV16" s="156"/>
      <c r="RPW16" s="156"/>
      <c r="RPX16" s="156"/>
      <c r="RPY16" s="156"/>
      <c r="RPZ16" s="156"/>
      <c r="RQA16" s="156"/>
      <c r="RQB16" s="156"/>
      <c r="RQC16" s="156"/>
      <c r="RQD16" s="156"/>
      <c r="RQE16" s="156"/>
      <c r="RQF16" s="156"/>
      <c r="RQG16" s="156"/>
      <c r="RQH16" s="156"/>
      <c r="RQI16" s="156"/>
      <c r="RQJ16" s="156"/>
      <c r="RQK16" s="156"/>
      <c r="RQL16" s="156"/>
      <c r="RQM16" s="156"/>
      <c r="RQN16" s="156"/>
      <c r="RQO16" s="156"/>
      <c r="RQP16" s="156"/>
      <c r="RQQ16" s="156"/>
      <c r="RQR16" s="156"/>
      <c r="RQS16" s="156"/>
      <c r="RQT16" s="156"/>
      <c r="RQU16" s="156"/>
      <c r="RQV16" s="156"/>
      <c r="RQW16" s="156"/>
      <c r="RQX16" s="156"/>
      <c r="RQY16" s="156"/>
      <c r="RQZ16" s="156"/>
      <c r="RRA16" s="156"/>
      <c r="RRB16" s="156"/>
      <c r="RRC16" s="156"/>
      <c r="RRD16" s="156"/>
      <c r="RRE16" s="156"/>
      <c r="RRF16" s="156"/>
      <c r="RRG16" s="156"/>
      <c r="RRH16" s="156"/>
      <c r="RRI16" s="156"/>
      <c r="RRJ16" s="156"/>
      <c r="RRK16" s="156"/>
      <c r="RRL16" s="156"/>
      <c r="RRM16" s="156"/>
      <c r="RRN16" s="156"/>
      <c r="RRO16" s="156"/>
      <c r="RRP16" s="156"/>
      <c r="RRQ16" s="156"/>
      <c r="RRR16" s="156"/>
      <c r="RRS16" s="156"/>
      <c r="RRT16" s="156"/>
      <c r="RRU16" s="156"/>
      <c r="RRV16" s="156"/>
      <c r="RRW16" s="156"/>
      <c r="RRX16" s="156"/>
      <c r="RRY16" s="156"/>
      <c r="RRZ16" s="156"/>
      <c r="RSA16" s="156"/>
      <c r="RSB16" s="156"/>
      <c r="RSC16" s="156"/>
      <c r="RSD16" s="156"/>
      <c r="RSE16" s="156"/>
      <c r="RSF16" s="156"/>
      <c r="RSG16" s="156"/>
      <c r="RSH16" s="156"/>
      <c r="RSI16" s="156"/>
      <c r="RSJ16" s="156"/>
      <c r="RSK16" s="156"/>
      <c r="RSL16" s="156"/>
      <c r="RSM16" s="156"/>
      <c r="RSN16" s="156"/>
      <c r="RSO16" s="156"/>
      <c r="RSP16" s="156"/>
      <c r="RSQ16" s="156"/>
      <c r="RSR16" s="156"/>
      <c r="RSS16" s="156"/>
      <c r="RST16" s="156"/>
      <c r="RSU16" s="156"/>
      <c r="RSV16" s="156"/>
      <c r="RSW16" s="156"/>
      <c r="RSX16" s="156"/>
      <c r="RSY16" s="156"/>
      <c r="RSZ16" s="156"/>
      <c r="RTA16" s="156"/>
      <c r="RTB16" s="156"/>
      <c r="RTC16" s="156"/>
      <c r="RTD16" s="156"/>
      <c r="RTE16" s="156"/>
      <c r="RTF16" s="156"/>
      <c r="RTG16" s="156"/>
      <c r="RTH16" s="156"/>
      <c r="RTI16" s="156"/>
      <c r="RTJ16" s="156"/>
      <c r="RTK16" s="156"/>
      <c r="RTL16" s="156"/>
      <c r="RTM16" s="156"/>
      <c r="RTN16" s="156"/>
      <c r="RTO16" s="156"/>
      <c r="RTP16" s="156"/>
      <c r="RTQ16" s="156"/>
      <c r="RTR16" s="156"/>
      <c r="RTS16" s="156"/>
      <c r="RTT16" s="156"/>
      <c r="RTU16" s="156"/>
      <c r="RTV16" s="156"/>
      <c r="RTW16" s="156"/>
      <c r="RTX16" s="156"/>
      <c r="RTY16" s="156"/>
      <c r="RTZ16" s="156"/>
      <c r="RUA16" s="156"/>
      <c r="RUB16" s="156"/>
      <c r="RUC16" s="156"/>
      <c r="RUD16" s="156"/>
      <c r="RUE16" s="156"/>
      <c r="RUF16" s="156"/>
      <c r="RUG16" s="156"/>
      <c r="RUH16" s="156"/>
      <c r="RUI16" s="156"/>
      <c r="RUJ16" s="156"/>
      <c r="RUK16" s="156"/>
      <c r="RUL16" s="156"/>
      <c r="RUM16" s="156"/>
      <c r="RUN16" s="156"/>
      <c r="RUO16" s="156"/>
      <c r="RUP16" s="156"/>
      <c r="RUQ16" s="156"/>
      <c r="RUR16" s="156"/>
      <c r="RUS16" s="156"/>
      <c r="RUT16" s="156"/>
      <c r="RUU16" s="156"/>
      <c r="RUV16" s="156"/>
      <c r="RUW16" s="156"/>
      <c r="RUX16" s="156"/>
      <c r="RUY16" s="156"/>
      <c r="RUZ16" s="156"/>
      <c r="RVA16" s="156"/>
      <c r="RVB16" s="156"/>
      <c r="RVC16" s="156"/>
      <c r="RVD16" s="156"/>
      <c r="RVE16" s="156"/>
      <c r="RVF16" s="156"/>
      <c r="RVG16" s="156"/>
      <c r="RVH16" s="156"/>
      <c r="RVI16" s="156"/>
      <c r="RVJ16" s="156"/>
      <c r="RVK16" s="156"/>
      <c r="RVL16" s="156"/>
      <c r="RVM16" s="156"/>
      <c r="RVN16" s="156"/>
      <c r="RVO16" s="156"/>
      <c r="RVP16" s="156"/>
      <c r="RVQ16" s="156"/>
      <c r="RVR16" s="156"/>
      <c r="RVS16" s="156"/>
      <c r="RVT16" s="156"/>
      <c r="RVU16" s="156"/>
      <c r="RVV16" s="156"/>
      <c r="RVW16" s="156"/>
      <c r="RVX16" s="156"/>
      <c r="RVY16" s="156"/>
      <c r="RVZ16" s="156"/>
      <c r="RWA16" s="156"/>
      <c r="RWB16" s="156"/>
      <c r="RWC16" s="156"/>
      <c r="RWD16" s="156"/>
      <c r="RWE16" s="156"/>
      <c r="RWF16" s="156"/>
      <c r="RWG16" s="156"/>
      <c r="RWH16" s="156"/>
      <c r="RWI16" s="156"/>
      <c r="RWJ16" s="156"/>
      <c r="RWK16" s="156"/>
      <c r="RWL16" s="156"/>
      <c r="RWM16" s="156"/>
      <c r="RWN16" s="156"/>
      <c r="RWO16" s="156"/>
      <c r="RWP16" s="156"/>
      <c r="RWQ16" s="156"/>
      <c r="RWR16" s="156"/>
      <c r="RWS16" s="156"/>
      <c r="RWT16" s="156"/>
      <c r="RWU16" s="156"/>
      <c r="RWV16" s="156"/>
      <c r="RWW16" s="156"/>
      <c r="RWX16" s="156"/>
      <c r="RWY16" s="156"/>
      <c r="RWZ16" s="156"/>
      <c r="RXA16" s="156"/>
      <c r="RXB16" s="156"/>
      <c r="RXC16" s="156"/>
      <c r="RXD16" s="156"/>
      <c r="RXE16" s="156"/>
      <c r="RXF16" s="156"/>
      <c r="RXG16" s="156"/>
      <c r="RXH16" s="156"/>
      <c r="RXI16" s="156"/>
      <c r="RXJ16" s="156"/>
      <c r="RXK16" s="156"/>
      <c r="RXL16" s="156"/>
      <c r="RXM16" s="156"/>
      <c r="RXN16" s="156"/>
      <c r="RXO16" s="156"/>
      <c r="RXP16" s="156"/>
      <c r="RXQ16" s="156"/>
      <c r="RXR16" s="156"/>
      <c r="RXS16" s="156"/>
      <c r="RXT16" s="156"/>
      <c r="RXU16" s="156"/>
      <c r="RXV16" s="156"/>
      <c r="RXW16" s="156"/>
      <c r="RXX16" s="156"/>
      <c r="RXY16" s="156"/>
      <c r="RXZ16" s="156"/>
      <c r="RYA16" s="156"/>
      <c r="RYB16" s="156"/>
      <c r="RYC16" s="156"/>
      <c r="RYD16" s="156"/>
      <c r="RYE16" s="156"/>
      <c r="RYF16" s="156"/>
      <c r="RYG16" s="156"/>
      <c r="RYH16" s="156"/>
      <c r="RYI16" s="156"/>
      <c r="RYJ16" s="156"/>
      <c r="RYK16" s="156"/>
      <c r="RYL16" s="156"/>
      <c r="RYM16" s="156"/>
      <c r="RYN16" s="156"/>
      <c r="RYO16" s="156"/>
      <c r="RYP16" s="156"/>
      <c r="RYQ16" s="156"/>
      <c r="RYR16" s="156"/>
      <c r="RYS16" s="156"/>
      <c r="RYT16" s="156"/>
      <c r="RYU16" s="156"/>
      <c r="RYV16" s="156"/>
      <c r="RYW16" s="156"/>
      <c r="RYX16" s="156"/>
      <c r="RYY16" s="156"/>
      <c r="RYZ16" s="156"/>
      <c r="RZA16" s="156"/>
      <c r="RZB16" s="156"/>
      <c r="RZC16" s="156"/>
      <c r="RZD16" s="156"/>
      <c r="RZE16" s="156"/>
      <c r="RZF16" s="156"/>
      <c r="RZG16" s="156"/>
      <c r="RZH16" s="156"/>
      <c r="RZI16" s="156"/>
      <c r="RZJ16" s="156"/>
      <c r="RZK16" s="156"/>
      <c r="RZL16" s="156"/>
      <c r="RZM16" s="156"/>
      <c r="RZN16" s="156"/>
      <c r="RZO16" s="156"/>
      <c r="RZP16" s="156"/>
      <c r="RZQ16" s="156"/>
      <c r="RZR16" s="156"/>
      <c r="RZS16" s="156"/>
      <c r="RZT16" s="156"/>
      <c r="RZU16" s="156"/>
      <c r="RZV16" s="156"/>
      <c r="RZW16" s="156"/>
      <c r="RZX16" s="156"/>
      <c r="RZY16" s="156"/>
      <c r="RZZ16" s="156"/>
      <c r="SAA16" s="156"/>
      <c r="SAB16" s="156"/>
      <c r="SAC16" s="156"/>
      <c r="SAD16" s="156"/>
      <c r="SAE16" s="156"/>
      <c r="SAF16" s="156"/>
      <c r="SAG16" s="156"/>
      <c r="SAH16" s="156"/>
      <c r="SAI16" s="156"/>
      <c r="SAJ16" s="156"/>
      <c r="SAK16" s="156"/>
      <c r="SAL16" s="156"/>
      <c r="SAM16" s="156"/>
      <c r="SAN16" s="156"/>
      <c r="SAO16" s="156"/>
      <c r="SAP16" s="156"/>
      <c r="SAQ16" s="156"/>
      <c r="SAR16" s="156"/>
      <c r="SAS16" s="156"/>
      <c r="SAT16" s="156"/>
      <c r="SAU16" s="156"/>
      <c r="SAV16" s="156"/>
      <c r="SAW16" s="156"/>
      <c r="SAX16" s="156"/>
      <c r="SAY16" s="156"/>
      <c r="SAZ16" s="156"/>
      <c r="SBA16" s="156"/>
      <c r="SBB16" s="156"/>
      <c r="SBC16" s="156"/>
      <c r="SBD16" s="156"/>
      <c r="SBE16" s="156"/>
      <c r="SBF16" s="156"/>
      <c r="SBG16" s="156"/>
      <c r="SBH16" s="156"/>
      <c r="SBI16" s="156"/>
      <c r="SBJ16" s="156"/>
      <c r="SBK16" s="156"/>
      <c r="SBL16" s="156"/>
      <c r="SBM16" s="156"/>
      <c r="SBN16" s="156"/>
      <c r="SBO16" s="156"/>
      <c r="SBP16" s="156"/>
      <c r="SBQ16" s="156"/>
      <c r="SBR16" s="156"/>
      <c r="SBS16" s="156"/>
      <c r="SBT16" s="156"/>
      <c r="SBU16" s="156"/>
      <c r="SBV16" s="156"/>
      <c r="SBW16" s="156"/>
      <c r="SBX16" s="156"/>
      <c r="SBY16" s="156"/>
      <c r="SBZ16" s="156"/>
      <c r="SCA16" s="156"/>
      <c r="SCB16" s="156"/>
      <c r="SCC16" s="156"/>
      <c r="SCD16" s="156"/>
      <c r="SCE16" s="156"/>
      <c r="SCF16" s="156"/>
      <c r="SCG16" s="156"/>
      <c r="SCH16" s="156"/>
      <c r="SCI16" s="156"/>
      <c r="SCJ16" s="156"/>
      <c r="SCK16" s="156"/>
      <c r="SCL16" s="156"/>
      <c r="SCM16" s="156"/>
      <c r="SCN16" s="156"/>
      <c r="SCO16" s="156"/>
      <c r="SCP16" s="156"/>
      <c r="SCQ16" s="156"/>
      <c r="SCR16" s="156"/>
      <c r="SCS16" s="156"/>
      <c r="SCT16" s="156"/>
      <c r="SCU16" s="156"/>
      <c r="SCV16" s="156"/>
      <c r="SCW16" s="156"/>
      <c r="SCX16" s="156"/>
      <c r="SCY16" s="156"/>
      <c r="SCZ16" s="156"/>
      <c r="SDA16" s="156"/>
      <c r="SDB16" s="156"/>
      <c r="SDC16" s="156"/>
      <c r="SDD16" s="156"/>
      <c r="SDE16" s="156"/>
      <c r="SDF16" s="156"/>
      <c r="SDG16" s="156"/>
      <c r="SDH16" s="156"/>
      <c r="SDI16" s="156"/>
      <c r="SDJ16" s="156"/>
      <c r="SDK16" s="156"/>
      <c r="SDL16" s="156"/>
      <c r="SDM16" s="156"/>
      <c r="SDN16" s="156"/>
      <c r="SDO16" s="156"/>
      <c r="SDP16" s="156"/>
      <c r="SDQ16" s="156"/>
      <c r="SDR16" s="156"/>
      <c r="SDS16" s="156"/>
      <c r="SDT16" s="156"/>
      <c r="SDU16" s="156"/>
      <c r="SDV16" s="156"/>
      <c r="SDW16" s="156"/>
      <c r="SDX16" s="156"/>
      <c r="SDY16" s="156"/>
      <c r="SDZ16" s="156"/>
      <c r="SEA16" s="156"/>
      <c r="SEB16" s="156"/>
      <c r="SEC16" s="156"/>
      <c r="SED16" s="156"/>
      <c r="SEE16" s="156"/>
      <c r="SEF16" s="156"/>
      <c r="SEG16" s="156"/>
      <c r="SEH16" s="156"/>
      <c r="SEI16" s="156"/>
      <c r="SEJ16" s="156"/>
      <c r="SEK16" s="156"/>
      <c r="SEL16" s="156"/>
      <c r="SEM16" s="156"/>
      <c r="SEN16" s="156"/>
      <c r="SEO16" s="156"/>
      <c r="SEP16" s="156"/>
      <c r="SEQ16" s="156"/>
      <c r="SER16" s="156"/>
      <c r="SES16" s="156"/>
      <c r="SET16" s="156"/>
      <c r="SEU16" s="156"/>
      <c r="SEV16" s="156"/>
      <c r="SEW16" s="156"/>
      <c r="SEX16" s="156"/>
      <c r="SEY16" s="156"/>
      <c r="SEZ16" s="156"/>
      <c r="SFA16" s="156"/>
      <c r="SFB16" s="156"/>
      <c r="SFC16" s="156"/>
      <c r="SFD16" s="156"/>
      <c r="SFE16" s="156"/>
      <c r="SFF16" s="156"/>
      <c r="SFG16" s="156"/>
      <c r="SFH16" s="156"/>
      <c r="SFI16" s="156"/>
      <c r="SFJ16" s="156"/>
      <c r="SFK16" s="156"/>
      <c r="SFL16" s="156"/>
      <c r="SFM16" s="156"/>
      <c r="SFN16" s="156"/>
      <c r="SFO16" s="156"/>
      <c r="SFP16" s="156"/>
      <c r="SFQ16" s="156"/>
      <c r="SFR16" s="156"/>
      <c r="SFS16" s="156"/>
      <c r="SFT16" s="156"/>
      <c r="SFU16" s="156"/>
      <c r="SFV16" s="156"/>
      <c r="SFW16" s="156"/>
      <c r="SFX16" s="156"/>
      <c r="SFY16" s="156"/>
      <c r="SFZ16" s="156"/>
      <c r="SGA16" s="156"/>
      <c r="SGB16" s="156"/>
      <c r="SGC16" s="156"/>
      <c r="SGD16" s="156"/>
      <c r="SGE16" s="156"/>
      <c r="SGF16" s="156"/>
      <c r="SGG16" s="156"/>
      <c r="SGH16" s="156"/>
      <c r="SGI16" s="156"/>
      <c r="SGJ16" s="156"/>
      <c r="SGK16" s="156"/>
      <c r="SGL16" s="156"/>
      <c r="SGM16" s="156"/>
      <c r="SGN16" s="156"/>
      <c r="SGO16" s="156"/>
      <c r="SGP16" s="156"/>
      <c r="SGQ16" s="156"/>
      <c r="SGR16" s="156"/>
      <c r="SGS16" s="156"/>
      <c r="SGT16" s="156"/>
      <c r="SGU16" s="156"/>
      <c r="SGV16" s="156"/>
      <c r="SGW16" s="156"/>
      <c r="SGX16" s="156"/>
      <c r="SGY16" s="156"/>
      <c r="SGZ16" s="156"/>
      <c r="SHA16" s="156"/>
      <c r="SHB16" s="156"/>
      <c r="SHC16" s="156"/>
      <c r="SHD16" s="156"/>
      <c r="SHE16" s="156"/>
      <c r="SHF16" s="156"/>
      <c r="SHG16" s="156"/>
      <c r="SHH16" s="156"/>
      <c r="SHI16" s="156"/>
      <c r="SHJ16" s="156"/>
      <c r="SHK16" s="156"/>
      <c r="SHL16" s="156"/>
      <c r="SHM16" s="156"/>
      <c r="SHN16" s="156"/>
      <c r="SHO16" s="156"/>
      <c r="SHP16" s="156"/>
      <c r="SHQ16" s="156"/>
      <c r="SHR16" s="156"/>
      <c r="SHS16" s="156"/>
      <c r="SHT16" s="156"/>
      <c r="SHU16" s="156"/>
      <c r="SHV16" s="156"/>
      <c r="SHW16" s="156"/>
      <c r="SHX16" s="156"/>
      <c r="SHY16" s="156"/>
      <c r="SHZ16" s="156"/>
      <c r="SIA16" s="156"/>
      <c r="SIB16" s="156"/>
      <c r="SIC16" s="156"/>
      <c r="SID16" s="156"/>
      <c r="SIE16" s="156"/>
      <c r="SIF16" s="156"/>
      <c r="SIG16" s="156"/>
      <c r="SIH16" s="156"/>
      <c r="SII16" s="156"/>
      <c r="SIJ16" s="156"/>
      <c r="SIK16" s="156"/>
      <c r="SIL16" s="156"/>
      <c r="SIM16" s="156"/>
      <c r="SIN16" s="156"/>
      <c r="SIO16" s="156"/>
      <c r="SIP16" s="156"/>
      <c r="SIQ16" s="156"/>
      <c r="SIR16" s="156"/>
      <c r="SIS16" s="156"/>
      <c r="SIT16" s="156"/>
      <c r="SIU16" s="156"/>
      <c r="SIV16" s="156"/>
      <c r="SIW16" s="156"/>
      <c r="SIX16" s="156"/>
      <c r="SIY16" s="156"/>
      <c r="SIZ16" s="156"/>
      <c r="SJA16" s="156"/>
      <c r="SJB16" s="156"/>
      <c r="SJC16" s="156"/>
      <c r="SJD16" s="156"/>
      <c r="SJE16" s="156"/>
      <c r="SJF16" s="156"/>
      <c r="SJG16" s="156"/>
      <c r="SJH16" s="156"/>
      <c r="SJI16" s="156"/>
      <c r="SJJ16" s="156"/>
      <c r="SJK16" s="156"/>
      <c r="SJL16" s="156"/>
      <c r="SJM16" s="156"/>
      <c r="SJN16" s="156"/>
      <c r="SJO16" s="156"/>
      <c r="SJP16" s="156"/>
      <c r="SJQ16" s="156"/>
      <c r="SJR16" s="156"/>
      <c r="SJS16" s="156"/>
      <c r="SJT16" s="156"/>
      <c r="SJU16" s="156"/>
      <c r="SJV16" s="156"/>
      <c r="SJW16" s="156"/>
      <c r="SJX16" s="156"/>
      <c r="SJY16" s="156"/>
      <c r="SJZ16" s="156"/>
      <c r="SKA16" s="156"/>
      <c r="SKB16" s="156"/>
      <c r="SKC16" s="156"/>
      <c r="SKD16" s="156"/>
      <c r="SKE16" s="156"/>
      <c r="SKF16" s="156"/>
      <c r="SKG16" s="156"/>
      <c r="SKH16" s="156"/>
      <c r="SKI16" s="156"/>
      <c r="SKJ16" s="156"/>
      <c r="SKK16" s="156"/>
      <c r="SKL16" s="156"/>
      <c r="SKM16" s="156"/>
      <c r="SKN16" s="156"/>
      <c r="SKO16" s="156"/>
      <c r="SKP16" s="156"/>
      <c r="SKQ16" s="156"/>
      <c r="SKR16" s="156"/>
      <c r="SKS16" s="156"/>
      <c r="SKT16" s="156"/>
      <c r="SKU16" s="156"/>
      <c r="SKV16" s="156"/>
      <c r="SKW16" s="156"/>
      <c r="SKX16" s="156"/>
      <c r="SKY16" s="156"/>
      <c r="SKZ16" s="156"/>
      <c r="SLA16" s="156"/>
      <c r="SLB16" s="156"/>
      <c r="SLC16" s="156"/>
      <c r="SLD16" s="156"/>
      <c r="SLE16" s="156"/>
      <c r="SLF16" s="156"/>
      <c r="SLG16" s="156"/>
      <c r="SLH16" s="156"/>
      <c r="SLI16" s="156"/>
      <c r="SLJ16" s="156"/>
      <c r="SLK16" s="156"/>
      <c r="SLL16" s="156"/>
      <c r="SLM16" s="156"/>
      <c r="SLN16" s="156"/>
      <c r="SLO16" s="156"/>
      <c r="SLP16" s="156"/>
      <c r="SLQ16" s="156"/>
      <c r="SLR16" s="156"/>
      <c r="SLS16" s="156"/>
      <c r="SLT16" s="156"/>
      <c r="SLU16" s="156"/>
      <c r="SLV16" s="156"/>
      <c r="SLW16" s="156"/>
      <c r="SLX16" s="156"/>
      <c r="SLY16" s="156"/>
      <c r="SLZ16" s="156"/>
      <c r="SMA16" s="156"/>
      <c r="SMB16" s="156"/>
      <c r="SMC16" s="156"/>
      <c r="SMD16" s="156"/>
      <c r="SME16" s="156"/>
      <c r="SMF16" s="156"/>
      <c r="SMG16" s="156"/>
      <c r="SMH16" s="156"/>
      <c r="SMI16" s="156"/>
      <c r="SMJ16" s="156"/>
      <c r="SMK16" s="156"/>
      <c r="SML16" s="156"/>
      <c r="SMM16" s="156"/>
      <c r="SMN16" s="156"/>
      <c r="SMO16" s="156"/>
      <c r="SMP16" s="156"/>
      <c r="SMQ16" s="156"/>
      <c r="SMR16" s="156"/>
      <c r="SMS16" s="156"/>
      <c r="SMT16" s="156"/>
      <c r="SMU16" s="156"/>
      <c r="SMV16" s="156"/>
      <c r="SMW16" s="156"/>
      <c r="SMX16" s="156"/>
      <c r="SMY16" s="156"/>
      <c r="SMZ16" s="156"/>
      <c r="SNA16" s="156"/>
      <c r="SNB16" s="156"/>
      <c r="SNC16" s="156"/>
      <c r="SND16" s="156"/>
      <c r="SNE16" s="156"/>
      <c r="SNF16" s="156"/>
      <c r="SNG16" s="156"/>
      <c r="SNH16" s="156"/>
      <c r="SNI16" s="156"/>
      <c r="SNJ16" s="156"/>
      <c r="SNK16" s="156"/>
      <c r="SNL16" s="156"/>
      <c r="SNM16" s="156"/>
      <c r="SNN16" s="156"/>
      <c r="SNO16" s="156"/>
      <c r="SNP16" s="156"/>
      <c r="SNQ16" s="156"/>
      <c r="SNR16" s="156"/>
      <c r="SNS16" s="156"/>
      <c r="SNT16" s="156"/>
      <c r="SNU16" s="156"/>
      <c r="SNV16" s="156"/>
      <c r="SNW16" s="156"/>
      <c r="SNX16" s="156"/>
      <c r="SNY16" s="156"/>
      <c r="SNZ16" s="156"/>
      <c r="SOA16" s="156"/>
      <c r="SOB16" s="156"/>
      <c r="SOC16" s="156"/>
      <c r="SOD16" s="156"/>
      <c r="SOE16" s="156"/>
      <c r="SOF16" s="156"/>
      <c r="SOG16" s="156"/>
      <c r="SOH16" s="156"/>
      <c r="SOI16" s="156"/>
      <c r="SOJ16" s="156"/>
      <c r="SOK16" s="156"/>
      <c r="SOL16" s="156"/>
      <c r="SOM16" s="156"/>
      <c r="SON16" s="156"/>
      <c r="SOO16" s="156"/>
      <c r="SOP16" s="156"/>
      <c r="SOQ16" s="156"/>
      <c r="SOR16" s="156"/>
      <c r="SOS16" s="156"/>
      <c r="SOT16" s="156"/>
      <c r="SOU16" s="156"/>
      <c r="SOV16" s="156"/>
      <c r="SOW16" s="156"/>
      <c r="SOX16" s="156"/>
      <c r="SOY16" s="156"/>
      <c r="SOZ16" s="156"/>
      <c r="SPA16" s="156"/>
      <c r="SPB16" s="156"/>
      <c r="SPC16" s="156"/>
      <c r="SPD16" s="156"/>
      <c r="SPE16" s="156"/>
      <c r="SPF16" s="156"/>
      <c r="SPG16" s="156"/>
      <c r="SPH16" s="156"/>
      <c r="SPI16" s="156"/>
      <c r="SPJ16" s="156"/>
      <c r="SPK16" s="156"/>
      <c r="SPL16" s="156"/>
      <c r="SPM16" s="156"/>
      <c r="SPN16" s="156"/>
      <c r="SPO16" s="156"/>
      <c r="SPP16" s="156"/>
      <c r="SPQ16" s="156"/>
      <c r="SPR16" s="156"/>
      <c r="SPS16" s="156"/>
      <c r="SPT16" s="156"/>
      <c r="SPU16" s="156"/>
      <c r="SPV16" s="156"/>
      <c r="SPW16" s="156"/>
      <c r="SPX16" s="156"/>
      <c r="SPY16" s="156"/>
      <c r="SPZ16" s="156"/>
      <c r="SQA16" s="156"/>
      <c r="SQB16" s="156"/>
      <c r="SQC16" s="156"/>
      <c r="SQD16" s="156"/>
      <c r="SQE16" s="156"/>
      <c r="SQF16" s="156"/>
      <c r="SQG16" s="156"/>
      <c r="SQH16" s="156"/>
      <c r="SQI16" s="156"/>
      <c r="SQJ16" s="156"/>
      <c r="SQK16" s="156"/>
      <c r="SQL16" s="156"/>
      <c r="SQM16" s="156"/>
      <c r="SQN16" s="156"/>
      <c r="SQO16" s="156"/>
      <c r="SQP16" s="156"/>
      <c r="SQQ16" s="156"/>
      <c r="SQR16" s="156"/>
      <c r="SQS16" s="156"/>
      <c r="SQT16" s="156"/>
      <c r="SQU16" s="156"/>
      <c r="SQV16" s="156"/>
      <c r="SQW16" s="156"/>
      <c r="SQX16" s="156"/>
      <c r="SQY16" s="156"/>
      <c r="SQZ16" s="156"/>
      <c r="SRA16" s="156"/>
      <c r="SRB16" s="156"/>
      <c r="SRC16" s="156"/>
      <c r="SRD16" s="156"/>
      <c r="SRE16" s="156"/>
      <c r="SRF16" s="156"/>
      <c r="SRG16" s="156"/>
      <c r="SRH16" s="156"/>
      <c r="SRI16" s="156"/>
      <c r="SRJ16" s="156"/>
      <c r="SRK16" s="156"/>
      <c r="SRL16" s="156"/>
      <c r="SRM16" s="156"/>
      <c r="SRN16" s="156"/>
      <c r="SRO16" s="156"/>
      <c r="SRP16" s="156"/>
      <c r="SRQ16" s="156"/>
      <c r="SRR16" s="156"/>
      <c r="SRS16" s="156"/>
      <c r="SRT16" s="156"/>
      <c r="SRU16" s="156"/>
      <c r="SRV16" s="156"/>
      <c r="SRW16" s="156"/>
      <c r="SRX16" s="156"/>
      <c r="SRY16" s="156"/>
      <c r="SRZ16" s="156"/>
      <c r="SSA16" s="156"/>
      <c r="SSB16" s="156"/>
      <c r="SSC16" s="156"/>
      <c r="SSD16" s="156"/>
      <c r="SSE16" s="156"/>
      <c r="SSF16" s="156"/>
      <c r="SSG16" s="156"/>
      <c r="SSH16" s="156"/>
      <c r="SSI16" s="156"/>
      <c r="SSJ16" s="156"/>
      <c r="SSK16" s="156"/>
      <c r="SSL16" s="156"/>
      <c r="SSM16" s="156"/>
      <c r="SSN16" s="156"/>
      <c r="SSO16" s="156"/>
      <c r="SSP16" s="156"/>
      <c r="SSQ16" s="156"/>
      <c r="SSR16" s="156"/>
      <c r="SSS16" s="156"/>
      <c r="SST16" s="156"/>
      <c r="SSU16" s="156"/>
      <c r="SSV16" s="156"/>
      <c r="SSW16" s="156"/>
      <c r="SSX16" s="156"/>
      <c r="SSY16" s="156"/>
      <c r="SSZ16" s="156"/>
      <c r="STA16" s="156"/>
      <c r="STB16" s="156"/>
      <c r="STC16" s="156"/>
      <c r="STD16" s="156"/>
      <c r="STE16" s="156"/>
      <c r="STF16" s="156"/>
      <c r="STG16" s="156"/>
      <c r="STH16" s="156"/>
      <c r="STI16" s="156"/>
      <c r="STJ16" s="156"/>
      <c r="STK16" s="156"/>
      <c r="STL16" s="156"/>
      <c r="STM16" s="156"/>
      <c r="STN16" s="156"/>
      <c r="STO16" s="156"/>
      <c r="STP16" s="156"/>
      <c r="STQ16" s="156"/>
      <c r="STR16" s="156"/>
      <c r="STS16" s="156"/>
      <c r="STT16" s="156"/>
      <c r="STU16" s="156"/>
      <c r="STV16" s="156"/>
      <c r="STW16" s="156"/>
      <c r="STX16" s="156"/>
      <c r="STY16" s="156"/>
      <c r="STZ16" s="156"/>
      <c r="SUA16" s="156"/>
      <c r="SUB16" s="156"/>
      <c r="SUC16" s="156"/>
      <c r="SUD16" s="156"/>
      <c r="SUE16" s="156"/>
      <c r="SUF16" s="156"/>
      <c r="SUG16" s="156"/>
      <c r="SUH16" s="156"/>
      <c r="SUI16" s="156"/>
      <c r="SUJ16" s="156"/>
      <c r="SUK16" s="156"/>
      <c r="SUL16" s="156"/>
      <c r="SUM16" s="156"/>
      <c r="SUN16" s="156"/>
      <c r="SUO16" s="156"/>
      <c r="SUP16" s="156"/>
      <c r="SUQ16" s="156"/>
      <c r="SUR16" s="156"/>
      <c r="SUS16" s="156"/>
      <c r="SUT16" s="156"/>
      <c r="SUU16" s="156"/>
      <c r="SUV16" s="156"/>
      <c r="SUW16" s="156"/>
      <c r="SUX16" s="156"/>
      <c r="SUY16" s="156"/>
      <c r="SUZ16" s="156"/>
      <c r="SVA16" s="156"/>
      <c r="SVB16" s="156"/>
      <c r="SVC16" s="156"/>
      <c r="SVD16" s="156"/>
      <c r="SVE16" s="156"/>
      <c r="SVF16" s="156"/>
      <c r="SVG16" s="156"/>
      <c r="SVH16" s="156"/>
      <c r="SVI16" s="156"/>
      <c r="SVJ16" s="156"/>
      <c r="SVK16" s="156"/>
      <c r="SVL16" s="156"/>
      <c r="SVM16" s="156"/>
      <c r="SVN16" s="156"/>
      <c r="SVO16" s="156"/>
      <c r="SVP16" s="156"/>
      <c r="SVQ16" s="156"/>
      <c r="SVR16" s="156"/>
      <c r="SVS16" s="156"/>
      <c r="SVT16" s="156"/>
      <c r="SVU16" s="156"/>
      <c r="SVV16" s="156"/>
      <c r="SVW16" s="156"/>
      <c r="SVX16" s="156"/>
      <c r="SVY16" s="156"/>
      <c r="SVZ16" s="156"/>
      <c r="SWA16" s="156"/>
      <c r="SWB16" s="156"/>
      <c r="SWC16" s="156"/>
      <c r="SWD16" s="156"/>
      <c r="SWE16" s="156"/>
      <c r="SWF16" s="156"/>
      <c r="SWG16" s="156"/>
      <c r="SWH16" s="156"/>
      <c r="SWI16" s="156"/>
      <c r="SWJ16" s="156"/>
      <c r="SWK16" s="156"/>
      <c r="SWL16" s="156"/>
      <c r="SWM16" s="156"/>
      <c r="SWN16" s="156"/>
      <c r="SWO16" s="156"/>
      <c r="SWP16" s="156"/>
      <c r="SWQ16" s="156"/>
      <c r="SWR16" s="156"/>
      <c r="SWS16" s="156"/>
      <c r="SWT16" s="156"/>
      <c r="SWU16" s="156"/>
      <c r="SWV16" s="156"/>
      <c r="SWW16" s="156"/>
      <c r="SWX16" s="156"/>
      <c r="SWY16" s="156"/>
      <c r="SWZ16" s="156"/>
      <c r="SXA16" s="156"/>
      <c r="SXB16" s="156"/>
      <c r="SXC16" s="156"/>
      <c r="SXD16" s="156"/>
      <c r="SXE16" s="156"/>
      <c r="SXF16" s="156"/>
      <c r="SXG16" s="156"/>
      <c r="SXH16" s="156"/>
      <c r="SXI16" s="156"/>
      <c r="SXJ16" s="156"/>
      <c r="SXK16" s="156"/>
      <c r="SXL16" s="156"/>
      <c r="SXM16" s="156"/>
      <c r="SXN16" s="156"/>
      <c r="SXO16" s="156"/>
      <c r="SXP16" s="156"/>
      <c r="SXQ16" s="156"/>
      <c r="SXR16" s="156"/>
      <c r="SXS16" s="156"/>
      <c r="SXT16" s="156"/>
      <c r="SXU16" s="156"/>
      <c r="SXV16" s="156"/>
      <c r="SXW16" s="156"/>
      <c r="SXX16" s="156"/>
      <c r="SXY16" s="156"/>
      <c r="SXZ16" s="156"/>
      <c r="SYA16" s="156"/>
      <c r="SYB16" s="156"/>
      <c r="SYC16" s="156"/>
      <c r="SYD16" s="156"/>
      <c r="SYE16" s="156"/>
      <c r="SYF16" s="156"/>
      <c r="SYG16" s="156"/>
      <c r="SYH16" s="156"/>
      <c r="SYI16" s="156"/>
      <c r="SYJ16" s="156"/>
      <c r="SYK16" s="156"/>
      <c r="SYL16" s="156"/>
      <c r="SYM16" s="156"/>
      <c r="SYN16" s="156"/>
      <c r="SYO16" s="156"/>
      <c r="SYP16" s="156"/>
      <c r="SYQ16" s="156"/>
      <c r="SYR16" s="156"/>
      <c r="SYS16" s="156"/>
      <c r="SYT16" s="156"/>
      <c r="SYU16" s="156"/>
      <c r="SYV16" s="156"/>
      <c r="SYW16" s="156"/>
      <c r="SYX16" s="156"/>
      <c r="SYY16" s="156"/>
      <c r="SYZ16" s="156"/>
      <c r="SZA16" s="156"/>
      <c r="SZB16" s="156"/>
      <c r="SZC16" s="156"/>
      <c r="SZD16" s="156"/>
      <c r="SZE16" s="156"/>
      <c r="SZF16" s="156"/>
      <c r="SZG16" s="156"/>
      <c r="SZH16" s="156"/>
      <c r="SZI16" s="156"/>
      <c r="SZJ16" s="156"/>
      <c r="SZK16" s="156"/>
      <c r="SZL16" s="156"/>
      <c r="SZM16" s="156"/>
      <c r="SZN16" s="156"/>
      <c r="SZO16" s="156"/>
      <c r="SZP16" s="156"/>
      <c r="SZQ16" s="156"/>
      <c r="SZR16" s="156"/>
      <c r="SZS16" s="156"/>
      <c r="SZT16" s="156"/>
      <c r="SZU16" s="156"/>
      <c r="SZV16" s="156"/>
      <c r="SZW16" s="156"/>
      <c r="SZX16" s="156"/>
      <c r="SZY16" s="156"/>
      <c r="SZZ16" s="156"/>
      <c r="TAA16" s="156"/>
      <c r="TAB16" s="156"/>
      <c r="TAC16" s="156"/>
      <c r="TAD16" s="156"/>
      <c r="TAE16" s="156"/>
      <c r="TAF16" s="156"/>
      <c r="TAG16" s="156"/>
      <c r="TAH16" s="156"/>
      <c r="TAI16" s="156"/>
      <c r="TAJ16" s="156"/>
      <c r="TAK16" s="156"/>
      <c r="TAL16" s="156"/>
      <c r="TAM16" s="156"/>
      <c r="TAN16" s="156"/>
      <c r="TAO16" s="156"/>
      <c r="TAP16" s="156"/>
      <c r="TAQ16" s="156"/>
      <c r="TAR16" s="156"/>
      <c r="TAS16" s="156"/>
      <c r="TAT16" s="156"/>
      <c r="TAU16" s="156"/>
      <c r="TAV16" s="156"/>
      <c r="TAW16" s="156"/>
      <c r="TAX16" s="156"/>
      <c r="TAY16" s="156"/>
      <c r="TAZ16" s="156"/>
      <c r="TBA16" s="156"/>
      <c r="TBB16" s="156"/>
      <c r="TBC16" s="156"/>
      <c r="TBD16" s="156"/>
      <c r="TBE16" s="156"/>
      <c r="TBF16" s="156"/>
      <c r="TBG16" s="156"/>
      <c r="TBH16" s="156"/>
      <c r="TBI16" s="156"/>
      <c r="TBJ16" s="156"/>
      <c r="TBK16" s="156"/>
      <c r="TBL16" s="156"/>
      <c r="TBM16" s="156"/>
      <c r="TBN16" s="156"/>
      <c r="TBO16" s="156"/>
      <c r="TBP16" s="156"/>
      <c r="TBQ16" s="156"/>
      <c r="TBR16" s="156"/>
      <c r="TBS16" s="156"/>
      <c r="TBT16" s="156"/>
      <c r="TBU16" s="156"/>
      <c r="TBV16" s="156"/>
      <c r="TBW16" s="156"/>
      <c r="TBX16" s="156"/>
      <c r="TBY16" s="156"/>
      <c r="TBZ16" s="156"/>
      <c r="TCA16" s="156"/>
      <c r="TCB16" s="156"/>
      <c r="TCC16" s="156"/>
      <c r="TCD16" s="156"/>
      <c r="TCE16" s="156"/>
      <c r="TCF16" s="156"/>
      <c r="TCG16" s="156"/>
      <c r="TCH16" s="156"/>
      <c r="TCI16" s="156"/>
      <c r="TCJ16" s="156"/>
      <c r="TCK16" s="156"/>
      <c r="TCL16" s="156"/>
      <c r="TCM16" s="156"/>
      <c r="TCN16" s="156"/>
      <c r="TCO16" s="156"/>
      <c r="TCP16" s="156"/>
      <c r="TCQ16" s="156"/>
      <c r="TCR16" s="156"/>
      <c r="TCS16" s="156"/>
      <c r="TCT16" s="156"/>
      <c r="TCU16" s="156"/>
      <c r="TCV16" s="156"/>
      <c r="TCW16" s="156"/>
      <c r="TCX16" s="156"/>
      <c r="TCY16" s="156"/>
      <c r="TCZ16" s="156"/>
      <c r="TDA16" s="156"/>
      <c r="TDB16" s="156"/>
      <c r="TDC16" s="156"/>
      <c r="TDD16" s="156"/>
      <c r="TDE16" s="156"/>
      <c r="TDF16" s="156"/>
      <c r="TDG16" s="156"/>
      <c r="TDH16" s="156"/>
      <c r="TDI16" s="156"/>
      <c r="TDJ16" s="156"/>
      <c r="TDK16" s="156"/>
      <c r="TDL16" s="156"/>
      <c r="TDM16" s="156"/>
      <c r="TDN16" s="156"/>
      <c r="TDO16" s="156"/>
      <c r="TDP16" s="156"/>
      <c r="TDQ16" s="156"/>
      <c r="TDR16" s="156"/>
      <c r="TDS16" s="156"/>
      <c r="TDT16" s="156"/>
      <c r="TDU16" s="156"/>
      <c r="TDV16" s="156"/>
      <c r="TDW16" s="156"/>
      <c r="TDX16" s="156"/>
      <c r="TDY16" s="156"/>
      <c r="TDZ16" s="156"/>
      <c r="TEA16" s="156"/>
      <c r="TEB16" s="156"/>
      <c r="TEC16" s="156"/>
      <c r="TED16" s="156"/>
      <c r="TEE16" s="156"/>
      <c r="TEF16" s="156"/>
      <c r="TEG16" s="156"/>
      <c r="TEH16" s="156"/>
      <c r="TEI16" s="156"/>
      <c r="TEJ16" s="156"/>
      <c r="TEK16" s="156"/>
      <c r="TEL16" s="156"/>
      <c r="TEM16" s="156"/>
      <c r="TEN16" s="156"/>
      <c r="TEO16" s="156"/>
      <c r="TEP16" s="156"/>
      <c r="TEQ16" s="156"/>
      <c r="TER16" s="156"/>
      <c r="TES16" s="156"/>
      <c r="TET16" s="156"/>
      <c r="TEU16" s="156"/>
      <c r="TEV16" s="156"/>
      <c r="TEW16" s="156"/>
      <c r="TEX16" s="156"/>
      <c r="TEY16" s="156"/>
      <c r="TEZ16" s="156"/>
      <c r="TFA16" s="156"/>
      <c r="TFB16" s="156"/>
      <c r="TFC16" s="156"/>
      <c r="TFD16" s="156"/>
      <c r="TFE16" s="156"/>
      <c r="TFF16" s="156"/>
      <c r="TFG16" s="156"/>
      <c r="TFH16" s="156"/>
      <c r="TFI16" s="156"/>
      <c r="TFJ16" s="156"/>
      <c r="TFK16" s="156"/>
      <c r="TFL16" s="156"/>
      <c r="TFM16" s="156"/>
      <c r="TFN16" s="156"/>
      <c r="TFO16" s="156"/>
      <c r="TFP16" s="156"/>
      <c r="TFQ16" s="156"/>
      <c r="TFR16" s="156"/>
      <c r="TFS16" s="156"/>
      <c r="TFT16" s="156"/>
      <c r="TFU16" s="156"/>
      <c r="TFV16" s="156"/>
      <c r="TFW16" s="156"/>
      <c r="TFX16" s="156"/>
      <c r="TFY16" s="156"/>
      <c r="TFZ16" s="156"/>
      <c r="TGA16" s="156"/>
      <c r="TGB16" s="156"/>
      <c r="TGC16" s="156"/>
      <c r="TGD16" s="156"/>
      <c r="TGE16" s="156"/>
      <c r="TGF16" s="156"/>
      <c r="TGG16" s="156"/>
      <c r="TGH16" s="156"/>
      <c r="TGI16" s="156"/>
      <c r="TGJ16" s="156"/>
      <c r="TGK16" s="156"/>
      <c r="TGL16" s="156"/>
      <c r="TGM16" s="156"/>
      <c r="TGN16" s="156"/>
      <c r="TGO16" s="156"/>
      <c r="TGP16" s="156"/>
      <c r="TGQ16" s="156"/>
      <c r="TGR16" s="156"/>
      <c r="TGS16" s="156"/>
      <c r="TGT16" s="156"/>
      <c r="TGU16" s="156"/>
      <c r="TGV16" s="156"/>
      <c r="TGW16" s="156"/>
      <c r="TGX16" s="156"/>
      <c r="TGY16" s="156"/>
      <c r="TGZ16" s="156"/>
      <c r="THA16" s="156"/>
      <c r="THB16" s="156"/>
      <c r="THC16" s="156"/>
      <c r="THD16" s="156"/>
      <c r="THE16" s="156"/>
      <c r="THF16" s="156"/>
      <c r="THG16" s="156"/>
      <c r="THH16" s="156"/>
      <c r="THI16" s="156"/>
      <c r="THJ16" s="156"/>
      <c r="THK16" s="156"/>
      <c r="THL16" s="156"/>
      <c r="THM16" s="156"/>
      <c r="THN16" s="156"/>
      <c r="THO16" s="156"/>
      <c r="THP16" s="156"/>
      <c r="THQ16" s="156"/>
      <c r="THR16" s="156"/>
      <c r="THS16" s="156"/>
      <c r="THT16" s="156"/>
      <c r="THU16" s="156"/>
      <c r="THV16" s="156"/>
      <c r="THW16" s="156"/>
      <c r="THX16" s="156"/>
      <c r="THY16" s="156"/>
      <c r="THZ16" s="156"/>
      <c r="TIA16" s="156"/>
      <c r="TIB16" s="156"/>
      <c r="TIC16" s="156"/>
      <c r="TID16" s="156"/>
      <c r="TIE16" s="156"/>
      <c r="TIF16" s="156"/>
      <c r="TIG16" s="156"/>
      <c r="TIH16" s="156"/>
      <c r="TII16" s="156"/>
      <c r="TIJ16" s="156"/>
      <c r="TIK16" s="156"/>
      <c r="TIL16" s="156"/>
      <c r="TIM16" s="156"/>
      <c r="TIN16" s="156"/>
      <c r="TIO16" s="156"/>
      <c r="TIP16" s="156"/>
      <c r="TIQ16" s="156"/>
      <c r="TIR16" s="156"/>
      <c r="TIS16" s="156"/>
      <c r="TIT16" s="156"/>
      <c r="TIU16" s="156"/>
      <c r="TIV16" s="156"/>
      <c r="TIW16" s="156"/>
      <c r="TIX16" s="156"/>
      <c r="TIY16" s="156"/>
      <c r="TIZ16" s="156"/>
      <c r="TJA16" s="156"/>
      <c r="TJB16" s="156"/>
      <c r="TJC16" s="156"/>
      <c r="TJD16" s="156"/>
      <c r="TJE16" s="156"/>
      <c r="TJF16" s="156"/>
      <c r="TJG16" s="156"/>
      <c r="TJH16" s="156"/>
      <c r="TJI16" s="156"/>
      <c r="TJJ16" s="156"/>
      <c r="TJK16" s="156"/>
      <c r="TJL16" s="156"/>
      <c r="TJM16" s="156"/>
      <c r="TJN16" s="156"/>
      <c r="TJO16" s="156"/>
      <c r="TJP16" s="156"/>
      <c r="TJQ16" s="156"/>
      <c r="TJR16" s="156"/>
      <c r="TJS16" s="156"/>
      <c r="TJT16" s="156"/>
      <c r="TJU16" s="156"/>
      <c r="TJV16" s="156"/>
      <c r="TJW16" s="156"/>
      <c r="TJX16" s="156"/>
      <c r="TJY16" s="156"/>
      <c r="TJZ16" s="156"/>
      <c r="TKA16" s="156"/>
      <c r="TKB16" s="156"/>
      <c r="TKC16" s="156"/>
      <c r="TKD16" s="156"/>
      <c r="TKE16" s="156"/>
      <c r="TKF16" s="156"/>
      <c r="TKG16" s="156"/>
      <c r="TKH16" s="156"/>
      <c r="TKI16" s="156"/>
      <c r="TKJ16" s="156"/>
      <c r="TKK16" s="156"/>
      <c r="TKL16" s="156"/>
      <c r="TKM16" s="156"/>
      <c r="TKN16" s="156"/>
      <c r="TKO16" s="156"/>
      <c r="TKP16" s="156"/>
      <c r="TKQ16" s="156"/>
      <c r="TKR16" s="156"/>
      <c r="TKS16" s="156"/>
      <c r="TKT16" s="156"/>
      <c r="TKU16" s="156"/>
      <c r="TKV16" s="156"/>
      <c r="TKW16" s="156"/>
      <c r="TKX16" s="156"/>
      <c r="TKY16" s="156"/>
      <c r="TKZ16" s="156"/>
      <c r="TLA16" s="156"/>
      <c r="TLB16" s="156"/>
      <c r="TLC16" s="156"/>
      <c r="TLD16" s="156"/>
      <c r="TLE16" s="156"/>
      <c r="TLF16" s="156"/>
      <c r="TLG16" s="156"/>
      <c r="TLH16" s="156"/>
      <c r="TLI16" s="156"/>
      <c r="TLJ16" s="156"/>
      <c r="TLK16" s="156"/>
      <c r="TLL16" s="156"/>
      <c r="TLM16" s="156"/>
      <c r="TLN16" s="156"/>
      <c r="TLO16" s="156"/>
      <c r="TLP16" s="156"/>
      <c r="TLQ16" s="156"/>
      <c r="TLR16" s="156"/>
      <c r="TLS16" s="156"/>
      <c r="TLT16" s="156"/>
      <c r="TLU16" s="156"/>
      <c r="TLV16" s="156"/>
      <c r="TLW16" s="156"/>
      <c r="TLX16" s="156"/>
      <c r="TLY16" s="156"/>
      <c r="TLZ16" s="156"/>
      <c r="TMA16" s="156"/>
      <c r="TMB16" s="156"/>
      <c r="TMC16" s="156"/>
      <c r="TMD16" s="156"/>
      <c r="TME16" s="156"/>
      <c r="TMF16" s="156"/>
      <c r="TMG16" s="156"/>
      <c r="TMH16" s="156"/>
      <c r="TMI16" s="156"/>
      <c r="TMJ16" s="156"/>
      <c r="TMK16" s="156"/>
      <c r="TML16" s="156"/>
      <c r="TMM16" s="156"/>
      <c r="TMN16" s="156"/>
      <c r="TMO16" s="156"/>
      <c r="TMP16" s="156"/>
      <c r="TMQ16" s="156"/>
      <c r="TMR16" s="156"/>
      <c r="TMS16" s="156"/>
      <c r="TMT16" s="156"/>
      <c r="TMU16" s="156"/>
      <c r="TMV16" s="156"/>
      <c r="TMW16" s="156"/>
      <c r="TMX16" s="156"/>
      <c r="TMY16" s="156"/>
      <c r="TMZ16" s="156"/>
      <c r="TNA16" s="156"/>
      <c r="TNB16" s="156"/>
      <c r="TNC16" s="156"/>
      <c r="TND16" s="156"/>
      <c r="TNE16" s="156"/>
      <c r="TNF16" s="156"/>
      <c r="TNG16" s="156"/>
      <c r="TNH16" s="156"/>
      <c r="TNI16" s="156"/>
      <c r="TNJ16" s="156"/>
      <c r="TNK16" s="156"/>
      <c r="TNL16" s="156"/>
      <c r="TNM16" s="156"/>
      <c r="TNN16" s="156"/>
      <c r="TNO16" s="156"/>
      <c r="TNP16" s="156"/>
      <c r="TNQ16" s="156"/>
      <c r="TNR16" s="156"/>
      <c r="TNS16" s="156"/>
      <c r="TNT16" s="156"/>
      <c r="TNU16" s="156"/>
      <c r="TNV16" s="156"/>
      <c r="TNW16" s="156"/>
      <c r="TNX16" s="156"/>
      <c r="TNY16" s="156"/>
      <c r="TNZ16" s="156"/>
      <c r="TOA16" s="156"/>
      <c r="TOB16" s="156"/>
      <c r="TOC16" s="156"/>
      <c r="TOD16" s="156"/>
      <c r="TOE16" s="156"/>
      <c r="TOF16" s="156"/>
      <c r="TOG16" s="156"/>
      <c r="TOH16" s="156"/>
      <c r="TOI16" s="156"/>
      <c r="TOJ16" s="156"/>
      <c r="TOK16" s="156"/>
      <c r="TOL16" s="156"/>
      <c r="TOM16" s="156"/>
      <c r="TON16" s="156"/>
      <c r="TOO16" s="156"/>
      <c r="TOP16" s="156"/>
      <c r="TOQ16" s="156"/>
      <c r="TOR16" s="156"/>
      <c r="TOS16" s="156"/>
      <c r="TOT16" s="156"/>
      <c r="TOU16" s="156"/>
      <c r="TOV16" s="156"/>
      <c r="TOW16" s="156"/>
      <c r="TOX16" s="156"/>
      <c r="TOY16" s="156"/>
      <c r="TOZ16" s="156"/>
      <c r="TPA16" s="156"/>
      <c r="TPB16" s="156"/>
      <c r="TPC16" s="156"/>
      <c r="TPD16" s="156"/>
      <c r="TPE16" s="156"/>
      <c r="TPF16" s="156"/>
      <c r="TPG16" s="156"/>
      <c r="TPH16" s="156"/>
      <c r="TPI16" s="156"/>
      <c r="TPJ16" s="156"/>
      <c r="TPK16" s="156"/>
      <c r="TPL16" s="156"/>
      <c r="TPM16" s="156"/>
      <c r="TPN16" s="156"/>
      <c r="TPO16" s="156"/>
      <c r="TPP16" s="156"/>
      <c r="TPQ16" s="156"/>
      <c r="TPR16" s="156"/>
      <c r="TPS16" s="156"/>
      <c r="TPT16" s="156"/>
      <c r="TPU16" s="156"/>
      <c r="TPV16" s="156"/>
      <c r="TPW16" s="156"/>
      <c r="TPX16" s="156"/>
      <c r="TPY16" s="156"/>
      <c r="TPZ16" s="156"/>
      <c r="TQA16" s="156"/>
      <c r="TQB16" s="156"/>
      <c r="TQC16" s="156"/>
      <c r="TQD16" s="156"/>
      <c r="TQE16" s="156"/>
      <c r="TQF16" s="156"/>
      <c r="TQG16" s="156"/>
      <c r="TQH16" s="156"/>
      <c r="TQI16" s="156"/>
      <c r="TQJ16" s="156"/>
      <c r="TQK16" s="156"/>
      <c r="TQL16" s="156"/>
      <c r="TQM16" s="156"/>
      <c r="TQN16" s="156"/>
      <c r="TQO16" s="156"/>
      <c r="TQP16" s="156"/>
      <c r="TQQ16" s="156"/>
      <c r="TQR16" s="156"/>
      <c r="TQS16" s="156"/>
      <c r="TQT16" s="156"/>
      <c r="TQU16" s="156"/>
      <c r="TQV16" s="156"/>
      <c r="TQW16" s="156"/>
      <c r="TQX16" s="156"/>
      <c r="TQY16" s="156"/>
      <c r="TQZ16" s="156"/>
      <c r="TRA16" s="156"/>
      <c r="TRB16" s="156"/>
      <c r="TRC16" s="156"/>
      <c r="TRD16" s="156"/>
      <c r="TRE16" s="156"/>
      <c r="TRF16" s="156"/>
      <c r="TRG16" s="156"/>
      <c r="TRH16" s="156"/>
      <c r="TRI16" s="156"/>
      <c r="TRJ16" s="156"/>
      <c r="TRK16" s="156"/>
      <c r="TRL16" s="156"/>
      <c r="TRM16" s="156"/>
      <c r="TRN16" s="156"/>
      <c r="TRO16" s="156"/>
      <c r="TRP16" s="156"/>
      <c r="TRQ16" s="156"/>
      <c r="TRR16" s="156"/>
      <c r="TRS16" s="156"/>
      <c r="TRT16" s="156"/>
      <c r="TRU16" s="156"/>
      <c r="TRV16" s="156"/>
      <c r="TRW16" s="156"/>
      <c r="TRX16" s="156"/>
      <c r="TRY16" s="156"/>
      <c r="TRZ16" s="156"/>
      <c r="TSA16" s="156"/>
      <c r="TSB16" s="156"/>
      <c r="TSC16" s="156"/>
      <c r="TSD16" s="156"/>
      <c r="TSE16" s="156"/>
      <c r="TSF16" s="156"/>
      <c r="TSG16" s="156"/>
      <c r="TSH16" s="156"/>
      <c r="TSI16" s="156"/>
      <c r="TSJ16" s="156"/>
      <c r="TSK16" s="156"/>
      <c r="TSL16" s="156"/>
      <c r="TSM16" s="156"/>
      <c r="TSN16" s="156"/>
      <c r="TSO16" s="156"/>
      <c r="TSP16" s="156"/>
      <c r="TSQ16" s="156"/>
      <c r="TSR16" s="156"/>
      <c r="TSS16" s="156"/>
      <c r="TST16" s="156"/>
      <c r="TSU16" s="156"/>
      <c r="TSV16" s="156"/>
      <c r="TSW16" s="156"/>
      <c r="TSX16" s="156"/>
      <c r="TSY16" s="156"/>
      <c r="TSZ16" s="156"/>
      <c r="TTA16" s="156"/>
      <c r="TTB16" s="156"/>
      <c r="TTC16" s="156"/>
      <c r="TTD16" s="156"/>
      <c r="TTE16" s="156"/>
      <c r="TTF16" s="156"/>
      <c r="TTG16" s="156"/>
      <c r="TTH16" s="156"/>
      <c r="TTI16" s="156"/>
      <c r="TTJ16" s="156"/>
      <c r="TTK16" s="156"/>
      <c r="TTL16" s="156"/>
      <c r="TTM16" s="156"/>
      <c r="TTN16" s="156"/>
      <c r="TTO16" s="156"/>
      <c r="TTP16" s="156"/>
      <c r="TTQ16" s="156"/>
      <c r="TTR16" s="156"/>
      <c r="TTS16" s="156"/>
      <c r="TTT16" s="156"/>
      <c r="TTU16" s="156"/>
      <c r="TTV16" s="156"/>
      <c r="TTW16" s="156"/>
      <c r="TTX16" s="156"/>
      <c r="TTY16" s="156"/>
      <c r="TTZ16" s="156"/>
      <c r="TUA16" s="156"/>
      <c r="TUB16" s="156"/>
      <c r="TUC16" s="156"/>
      <c r="TUD16" s="156"/>
      <c r="TUE16" s="156"/>
      <c r="TUF16" s="156"/>
      <c r="TUG16" s="156"/>
      <c r="TUH16" s="156"/>
      <c r="TUI16" s="156"/>
      <c r="TUJ16" s="156"/>
      <c r="TUK16" s="156"/>
      <c r="TUL16" s="156"/>
      <c r="TUM16" s="156"/>
      <c r="TUN16" s="156"/>
      <c r="TUO16" s="156"/>
      <c r="TUP16" s="156"/>
      <c r="TUQ16" s="156"/>
      <c r="TUR16" s="156"/>
      <c r="TUS16" s="156"/>
      <c r="TUT16" s="156"/>
      <c r="TUU16" s="156"/>
      <c r="TUV16" s="156"/>
      <c r="TUW16" s="156"/>
      <c r="TUX16" s="156"/>
      <c r="TUY16" s="156"/>
      <c r="TUZ16" s="156"/>
      <c r="TVA16" s="156"/>
      <c r="TVB16" s="156"/>
      <c r="TVC16" s="156"/>
      <c r="TVD16" s="156"/>
      <c r="TVE16" s="156"/>
      <c r="TVF16" s="156"/>
      <c r="TVG16" s="156"/>
      <c r="TVH16" s="156"/>
      <c r="TVI16" s="156"/>
      <c r="TVJ16" s="156"/>
      <c r="TVK16" s="156"/>
      <c r="TVL16" s="156"/>
      <c r="TVM16" s="156"/>
      <c r="TVN16" s="156"/>
      <c r="TVO16" s="156"/>
      <c r="TVP16" s="156"/>
      <c r="TVQ16" s="156"/>
      <c r="TVR16" s="156"/>
      <c r="TVS16" s="156"/>
      <c r="TVT16" s="156"/>
      <c r="TVU16" s="156"/>
      <c r="TVV16" s="156"/>
      <c r="TVW16" s="156"/>
      <c r="TVX16" s="156"/>
      <c r="TVY16" s="156"/>
      <c r="TVZ16" s="156"/>
      <c r="TWA16" s="156"/>
      <c r="TWB16" s="156"/>
      <c r="TWC16" s="156"/>
      <c r="TWD16" s="156"/>
      <c r="TWE16" s="156"/>
      <c r="TWF16" s="156"/>
      <c r="TWG16" s="156"/>
      <c r="TWH16" s="156"/>
      <c r="TWI16" s="156"/>
      <c r="TWJ16" s="156"/>
      <c r="TWK16" s="156"/>
      <c r="TWL16" s="156"/>
      <c r="TWM16" s="156"/>
      <c r="TWN16" s="156"/>
      <c r="TWO16" s="156"/>
      <c r="TWP16" s="156"/>
      <c r="TWQ16" s="156"/>
      <c r="TWR16" s="156"/>
      <c r="TWS16" s="156"/>
      <c r="TWT16" s="156"/>
      <c r="TWU16" s="156"/>
      <c r="TWV16" s="156"/>
      <c r="TWW16" s="156"/>
      <c r="TWX16" s="156"/>
      <c r="TWY16" s="156"/>
      <c r="TWZ16" s="156"/>
      <c r="TXA16" s="156"/>
      <c r="TXB16" s="156"/>
      <c r="TXC16" s="156"/>
      <c r="TXD16" s="156"/>
      <c r="TXE16" s="156"/>
      <c r="TXF16" s="156"/>
      <c r="TXG16" s="156"/>
      <c r="TXH16" s="156"/>
      <c r="TXI16" s="156"/>
      <c r="TXJ16" s="156"/>
      <c r="TXK16" s="156"/>
      <c r="TXL16" s="156"/>
      <c r="TXM16" s="156"/>
      <c r="TXN16" s="156"/>
      <c r="TXO16" s="156"/>
      <c r="TXP16" s="156"/>
      <c r="TXQ16" s="156"/>
      <c r="TXR16" s="156"/>
      <c r="TXS16" s="156"/>
      <c r="TXT16" s="156"/>
      <c r="TXU16" s="156"/>
      <c r="TXV16" s="156"/>
      <c r="TXW16" s="156"/>
      <c r="TXX16" s="156"/>
      <c r="TXY16" s="156"/>
      <c r="TXZ16" s="156"/>
      <c r="TYA16" s="156"/>
      <c r="TYB16" s="156"/>
      <c r="TYC16" s="156"/>
      <c r="TYD16" s="156"/>
      <c r="TYE16" s="156"/>
      <c r="TYF16" s="156"/>
      <c r="TYG16" s="156"/>
      <c r="TYH16" s="156"/>
      <c r="TYI16" s="156"/>
      <c r="TYJ16" s="156"/>
      <c r="TYK16" s="156"/>
      <c r="TYL16" s="156"/>
      <c r="TYM16" s="156"/>
      <c r="TYN16" s="156"/>
      <c r="TYO16" s="156"/>
      <c r="TYP16" s="156"/>
      <c r="TYQ16" s="156"/>
      <c r="TYR16" s="156"/>
      <c r="TYS16" s="156"/>
      <c r="TYT16" s="156"/>
      <c r="TYU16" s="156"/>
      <c r="TYV16" s="156"/>
      <c r="TYW16" s="156"/>
      <c r="TYX16" s="156"/>
      <c r="TYY16" s="156"/>
      <c r="TYZ16" s="156"/>
      <c r="TZA16" s="156"/>
      <c r="TZB16" s="156"/>
      <c r="TZC16" s="156"/>
      <c r="TZD16" s="156"/>
      <c r="TZE16" s="156"/>
      <c r="TZF16" s="156"/>
      <c r="TZG16" s="156"/>
      <c r="TZH16" s="156"/>
      <c r="TZI16" s="156"/>
      <c r="TZJ16" s="156"/>
      <c r="TZK16" s="156"/>
      <c r="TZL16" s="156"/>
      <c r="TZM16" s="156"/>
      <c r="TZN16" s="156"/>
      <c r="TZO16" s="156"/>
      <c r="TZP16" s="156"/>
      <c r="TZQ16" s="156"/>
      <c r="TZR16" s="156"/>
      <c r="TZS16" s="156"/>
      <c r="TZT16" s="156"/>
      <c r="TZU16" s="156"/>
      <c r="TZV16" s="156"/>
      <c r="TZW16" s="156"/>
      <c r="TZX16" s="156"/>
      <c r="TZY16" s="156"/>
      <c r="TZZ16" s="156"/>
      <c r="UAA16" s="156"/>
      <c r="UAB16" s="156"/>
      <c r="UAC16" s="156"/>
      <c r="UAD16" s="156"/>
      <c r="UAE16" s="156"/>
      <c r="UAF16" s="156"/>
      <c r="UAG16" s="156"/>
      <c r="UAH16" s="156"/>
      <c r="UAI16" s="156"/>
      <c r="UAJ16" s="156"/>
      <c r="UAK16" s="156"/>
      <c r="UAL16" s="156"/>
      <c r="UAM16" s="156"/>
      <c r="UAN16" s="156"/>
      <c r="UAO16" s="156"/>
      <c r="UAP16" s="156"/>
      <c r="UAQ16" s="156"/>
      <c r="UAR16" s="156"/>
      <c r="UAS16" s="156"/>
      <c r="UAT16" s="156"/>
      <c r="UAU16" s="156"/>
      <c r="UAV16" s="156"/>
      <c r="UAW16" s="156"/>
      <c r="UAX16" s="156"/>
      <c r="UAY16" s="156"/>
      <c r="UAZ16" s="156"/>
      <c r="UBA16" s="156"/>
      <c r="UBB16" s="156"/>
      <c r="UBC16" s="156"/>
      <c r="UBD16" s="156"/>
      <c r="UBE16" s="156"/>
      <c r="UBF16" s="156"/>
      <c r="UBG16" s="156"/>
      <c r="UBH16" s="156"/>
      <c r="UBI16" s="156"/>
      <c r="UBJ16" s="156"/>
      <c r="UBK16" s="156"/>
      <c r="UBL16" s="156"/>
      <c r="UBM16" s="156"/>
      <c r="UBN16" s="156"/>
      <c r="UBO16" s="156"/>
      <c r="UBP16" s="156"/>
      <c r="UBQ16" s="156"/>
      <c r="UBR16" s="156"/>
      <c r="UBS16" s="156"/>
      <c r="UBT16" s="156"/>
      <c r="UBU16" s="156"/>
      <c r="UBV16" s="156"/>
      <c r="UBW16" s="156"/>
      <c r="UBX16" s="156"/>
      <c r="UBY16" s="156"/>
      <c r="UBZ16" s="156"/>
      <c r="UCA16" s="156"/>
      <c r="UCB16" s="156"/>
      <c r="UCC16" s="156"/>
      <c r="UCD16" s="156"/>
      <c r="UCE16" s="156"/>
      <c r="UCF16" s="156"/>
      <c r="UCG16" s="156"/>
      <c r="UCH16" s="156"/>
      <c r="UCI16" s="156"/>
      <c r="UCJ16" s="156"/>
      <c r="UCK16" s="156"/>
      <c r="UCL16" s="156"/>
      <c r="UCM16" s="156"/>
      <c r="UCN16" s="156"/>
      <c r="UCO16" s="156"/>
      <c r="UCP16" s="156"/>
      <c r="UCQ16" s="156"/>
      <c r="UCR16" s="156"/>
      <c r="UCS16" s="156"/>
      <c r="UCT16" s="156"/>
      <c r="UCU16" s="156"/>
      <c r="UCV16" s="156"/>
      <c r="UCW16" s="156"/>
      <c r="UCX16" s="156"/>
      <c r="UCY16" s="156"/>
      <c r="UCZ16" s="156"/>
      <c r="UDA16" s="156"/>
      <c r="UDB16" s="156"/>
      <c r="UDC16" s="156"/>
      <c r="UDD16" s="156"/>
      <c r="UDE16" s="156"/>
      <c r="UDF16" s="156"/>
      <c r="UDG16" s="156"/>
      <c r="UDH16" s="156"/>
      <c r="UDI16" s="156"/>
      <c r="UDJ16" s="156"/>
      <c r="UDK16" s="156"/>
      <c r="UDL16" s="156"/>
      <c r="UDM16" s="156"/>
      <c r="UDN16" s="156"/>
      <c r="UDO16" s="156"/>
      <c r="UDP16" s="156"/>
      <c r="UDQ16" s="156"/>
      <c r="UDR16" s="156"/>
      <c r="UDS16" s="156"/>
      <c r="UDT16" s="156"/>
      <c r="UDU16" s="156"/>
      <c r="UDV16" s="156"/>
      <c r="UDW16" s="156"/>
      <c r="UDX16" s="156"/>
      <c r="UDY16" s="156"/>
      <c r="UDZ16" s="156"/>
      <c r="UEA16" s="156"/>
      <c r="UEB16" s="156"/>
      <c r="UEC16" s="156"/>
      <c r="UED16" s="156"/>
      <c r="UEE16" s="156"/>
      <c r="UEF16" s="156"/>
      <c r="UEG16" s="156"/>
      <c r="UEH16" s="156"/>
      <c r="UEI16" s="156"/>
      <c r="UEJ16" s="156"/>
      <c r="UEK16" s="156"/>
      <c r="UEL16" s="156"/>
      <c r="UEM16" s="156"/>
      <c r="UEN16" s="156"/>
      <c r="UEO16" s="156"/>
      <c r="UEP16" s="156"/>
      <c r="UEQ16" s="156"/>
      <c r="UER16" s="156"/>
      <c r="UES16" s="156"/>
      <c r="UET16" s="156"/>
      <c r="UEU16" s="156"/>
      <c r="UEV16" s="156"/>
      <c r="UEW16" s="156"/>
      <c r="UEX16" s="156"/>
      <c r="UEY16" s="156"/>
      <c r="UEZ16" s="156"/>
      <c r="UFA16" s="156"/>
      <c r="UFB16" s="156"/>
      <c r="UFC16" s="156"/>
      <c r="UFD16" s="156"/>
      <c r="UFE16" s="156"/>
      <c r="UFF16" s="156"/>
      <c r="UFG16" s="156"/>
      <c r="UFH16" s="156"/>
      <c r="UFI16" s="156"/>
      <c r="UFJ16" s="156"/>
      <c r="UFK16" s="156"/>
      <c r="UFL16" s="156"/>
      <c r="UFM16" s="156"/>
      <c r="UFN16" s="156"/>
      <c r="UFO16" s="156"/>
      <c r="UFP16" s="156"/>
      <c r="UFQ16" s="156"/>
      <c r="UFR16" s="156"/>
      <c r="UFS16" s="156"/>
      <c r="UFT16" s="156"/>
      <c r="UFU16" s="156"/>
      <c r="UFV16" s="156"/>
      <c r="UFW16" s="156"/>
      <c r="UFX16" s="156"/>
      <c r="UFY16" s="156"/>
      <c r="UFZ16" s="156"/>
      <c r="UGA16" s="156"/>
      <c r="UGB16" s="156"/>
      <c r="UGC16" s="156"/>
      <c r="UGD16" s="156"/>
      <c r="UGE16" s="156"/>
      <c r="UGF16" s="156"/>
      <c r="UGG16" s="156"/>
      <c r="UGH16" s="156"/>
      <c r="UGI16" s="156"/>
      <c r="UGJ16" s="156"/>
      <c r="UGK16" s="156"/>
      <c r="UGL16" s="156"/>
      <c r="UGM16" s="156"/>
      <c r="UGN16" s="156"/>
      <c r="UGO16" s="156"/>
      <c r="UGP16" s="156"/>
      <c r="UGQ16" s="156"/>
      <c r="UGR16" s="156"/>
      <c r="UGS16" s="156"/>
      <c r="UGT16" s="156"/>
      <c r="UGU16" s="156"/>
      <c r="UGV16" s="156"/>
      <c r="UGW16" s="156"/>
      <c r="UGX16" s="156"/>
      <c r="UGY16" s="156"/>
      <c r="UGZ16" s="156"/>
      <c r="UHA16" s="156"/>
      <c r="UHB16" s="156"/>
      <c r="UHC16" s="156"/>
      <c r="UHD16" s="156"/>
      <c r="UHE16" s="156"/>
      <c r="UHF16" s="156"/>
      <c r="UHG16" s="156"/>
      <c r="UHH16" s="156"/>
      <c r="UHI16" s="156"/>
      <c r="UHJ16" s="156"/>
      <c r="UHK16" s="156"/>
      <c r="UHL16" s="156"/>
      <c r="UHM16" s="156"/>
      <c r="UHN16" s="156"/>
      <c r="UHO16" s="156"/>
      <c r="UHP16" s="156"/>
      <c r="UHQ16" s="156"/>
      <c r="UHR16" s="156"/>
      <c r="UHS16" s="156"/>
      <c r="UHT16" s="156"/>
      <c r="UHU16" s="156"/>
      <c r="UHV16" s="156"/>
      <c r="UHW16" s="156"/>
      <c r="UHX16" s="156"/>
      <c r="UHY16" s="156"/>
      <c r="UHZ16" s="156"/>
      <c r="UIA16" s="156"/>
      <c r="UIB16" s="156"/>
      <c r="UIC16" s="156"/>
      <c r="UID16" s="156"/>
      <c r="UIE16" s="156"/>
      <c r="UIF16" s="156"/>
      <c r="UIG16" s="156"/>
      <c r="UIH16" s="156"/>
      <c r="UII16" s="156"/>
      <c r="UIJ16" s="156"/>
      <c r="UIK16" s="156"/>
      <c r="UIL16" s="156"/>
      <c r="UIM16" s="156"/>
      <c r="UIN16" s="156"/>
      <c r="UIO16" s="156"/>
      <c r="UIP16" s="156"/>
      <c r="UIQ16" s="156"/>
      <c r="UIR16" s="156"/>
      <c r="UIS16" s="156"/>
      <c r="UIT16" s="156"/>
      <c r="UIU16" s="156"/>
      <c r="UIV16" s="156"/>
      <c r="UIW16" s="156"/>
      <c r="UIX16" s="156"/>
      <c r="UIY16" s="156"/>
      <c r="UIZ16" s="156"/>
      <c r="UJA16" s="156"/>
      <c r="UJB16" s="156"/>
      <c r="UJC16" s="156"/>
      <c r="UJD16" s="156"/>
      <c r="UJE16" s="156"/>
      <c r="UJF16" s="156"/>
      <c r="UJG16" s="156"/>
      <c r="UJH16" s="156"/>
      <c r="UJI16" s="156"/>
      <c r="UJJ16" s="156"/>
      <c r="UJK16" s="156"/>
      <c r="UJL16" s="156"/>
      <c r="UJM16" s="156"/>
      <c r="UJN16" s="156"/>
      <c r="UJO16" s="156"/>
      <c r="UJP16" s="156"/>
      <c r="UJQ16" s="156"/>
      <c r="UJR16" s="156"/>
      <c r="UJS16" s="156"/>
      <c r="UJT16" s="156"/>
      <c r="UJU16" s="156"/>
      <c r="UJV16" s="156"/>
      <c r="UJW16" s="156"/>
      <c r="UJX16" s="156"/>
      <c r="UJY16" s="156"/>
      <c r="UJZ16" s="156"/>
      <c r="UKA16" s="156"/>
      <c r="UKB16" s="156"/>
      <c r="UKC16" s="156"/>
      <c r="UKD16" s="156"/>
      <c r="UKE16" s="156"/>
      <c r="UKF16" s="156"/>
      <c r="UKG16" s="156"/>
      <c r="UKH16" s="156"/>
      <c r="UKI16" s="156"/>
      <c r="UKJ16" s="156"/>
      <c r="UKK16" s="156"/>
      <c r="UKL16" s="156"/>
      <c r="UKM16" s="156"/>
      <c r="UKN16" s="156"/>
      <c r="UKO16" s="156"/>
      <c r="UKP16" s="156"/>
      <c r="UKQ16" s="156"/>
      <c r="UKR16" s="156"/>
      <c r="UKS16" s="156"/>
      <c r="UKT16" s="156"/>
      <c r="UKU16" s="156"/>
      <c r="UKV16" s="156"/>
      <c r="UKW16" s="156"/>
      <c r="UKX16" s="156"/>
      <c r="UKY16" s="156"/>
      <c r="UKZ16" s="156"/>
      <c r="ULA16" s="156"/>
      <c r="ULB16" s="156"/>
      <c r="ULC16" s="156"/>
      <c r="ULD16" s="156"/>
      <c r="ULE16" s="156"/>
      <c r="ULF16" s="156"/>
      <c r="ULG16" s="156"/>
      <c r="ULH16" s="156"/>
      <c r="ULI16" s="156"/>
      <c r="ULJ16" s="156"/>
      <c r="ULK16" s="156"/>
      <c r="ULL16" s="156"/>
      <c r="ULM16" s="156"/>
      <c r="ULN16" s="156"/>
      <c r="ULO16" s="156"/>
      <c r="ULP16" s="156"/>
      <c r="ULQ16" s="156"/>
      <c r="ULR16" s="156"/>
      <c r="ULS16" s="156"/>
      <c r="ULT16" s="156"/>
      <c r="ULU16" s="156"/>
      <c r="ULV16" s="156"/>
      <c r="ULW16" s="156"/>
      <c r="ULX16" s="156"/>
      <c r="ULY16" s="156"/>
      <c r="ULZ16" s="156"/>
      <c r="UMA16" s="156"/>
      <c r="UMB16" s="156"/>
      <c r="UMC16" s="156"/>
      <c r="UMD16" s="156"/>
      <c r="UME16" s="156"/>
      <c r="UMF16" s="156"/>
      <c r="UMG16" s="156"/>
      <c r="UMH16" s="156"/>
      <c r="UMI16" s="156"/>
      <c r="UMJ16" s="156"/>
      <c r="UMK16" s="156"/>
      <c r="UML16" s="156"/>
      <c r="UMM16" s="156"/>
      <c r="UMN16" s="156"/>
      <c r="UMO16" s="156"/>
      <c r="UMP16" s="156"/>
      <c r="UMQ16" s="156"/>
      <c r="UMR16" s="156"/>
      <c r="UMS16" s="156"/>
      <c r="UMT16" s="156"/>
      <c r="UMU16" s="156"/>
      <c r="UMV16" s="156"/>
      <c r="UMW16" s="156"/>
      <c r="UMX16" s="156"/>
      <c r="UMY16" s="156"/>
      <c r="UMZ16" s="156"/>
      <c r="UNA16" s="156"/>
      <c r="UNB16" s="156"/>
      <c r="UNC16" s="156"/>
      <c r="UND16" s="156"/>
      <c r="UNE16" s="156"/>
      <c r="UNF16" s="156"/>
      <c r="UNG16" s="156"/>
      <c r="UNH16" s="156"/>
      <c r="UNI16" s="156"/>
      <c r="UNJ16" s="156"/>
      <c r="UNK16" s="156"/>
      <c r="UNL16" s="156"/>
      <c r="UNM16" s="156"/>
      <c r="UNN16" s="156"/>
      <c r="UNO16" s="156"/>
      <c r="UNP16" s="156"/>
      <c r="UNQ16" s="156"/>
      <c r="UNR16" s="156"/>
      <c r="UNS16" s="156"/>
      <c r="UNT16" s="156"/>
      <c r="UNU16" s="156"/>
      <c r="UNV16" s="156"/>
      <c r="UNW16" s="156"/>
      <c r="UNX16" s="156"/>
      <c r="UNY16" s="156"/>
      <c r="UNZ16" s="156"/>
      <c r="UOA16" s="156"/>
      <c r="UOB16" s="156"/>
      <c r="UOC16" s="156"/>
      <c r="UOD16" s="156"/>
      <c r="UOE16" s="156"/>
      <c r="UOF16" s="156"/>
      <c r="UOG16" s="156"/>
      <c r="UOH16" s="156"/>
      <c r="UOI16" s="156"/>
      <c r="UOJ16" s="156"/>
      <c r="UOK16" s="156"/>
      <c r="UOL16" s="156"/>
      <c r="UOM16" s="156"/>
      <c r="UON16" s="156"/>
      <c r="UOO16" s="156"/>
      <c r="UOP16" s="156"/>
      <c r="UOQ16" s="156"/>
      <c r="UOR16" s="156"/>
      <c r="UOS16" s="156"/>
      <c r="UOT16" s="156"/>
      <c r="UOU16" s="156"/>
      <c r="UOV16" s="156"/>
      <c r="UOW16" s="156"/>
      <c r="UOX16" s="156"/>
      <c r="UOY16" s="156"/>
      <c r="UOZ16" s="156"/>
      <c r="UPA16" s="156"/>
      <c r="UPB16" s="156"/>
      <c r="UPC16" s="156"/>
      <c r="UPD16" s="156"/>
      <c r="UPE16" s="156"/>
      <c r="UPF16" s="156"/>
      <c r="UPG16" s="156"/>
      <c r="UPH16" s="156"/>
      <c r="UPI16" s="156"/>
      <c r="UPJ16" s="156"/>
      <c r="UPK16" s="156"/>
      <c r="UPL16" s="156"/>
      <c r="UPM16" s="156"/>
      <c r="UPN16" s="156"/>
      <c r="UPO16" s="156"/>
      <c r="UPP16" s="156"/>
      <c r="UPQ16" s="156"/>
      <c r="UPR16" s="156"/>
      <c r="UPS16" s="156"/>
      <c r="UPT16" s="156"/>
      <c r="UPU16" s="156"/>
      <c r="UPV16" s="156"/>
      <c r="UPW16" s="156"/>
      <c r="UPX16" s="156"/>
      <c r="UPY16" s="156"/>
      <c r="UPZ16" s="156"/>
      <c r="UQA16" s="156"/>
      <c r="UQB16" s="156"/>
      <c r="UQC16" s="156"/>
      <c r="UQD16" s="156"/>
      <c r="UQE16" s="156"/>
      <c r="UQF16" s="156"/>
      <c r="UQG16" s="156"/>
      <c r="UQH16" s="156"/>
      <c r="UQI16" s="156"/>
      <c r="UQJ16" s="156"/>
      <c r="UQK16" s="156"/>
      <c r="UQL16" s="156"/>
      <c r="UQM16" s="156"/>
      <c r="UQN16" s="156"/>
      <c r="UQO16" s="156"/>
      <c r="UQP16" s="156"/>
      <c r="UQQ16" s="156"/>
      <c r="UQR16" s="156"/>
      <c r="UQS16" s="156"/>
      <c r="UQT16" s="156"/>
      <c r="UQU16" s="156"/>
      <c r="UQV16" s="156"/>
      <c r="UQW16" s="156"/>
      <c r="UQX16" s="156"/>
      <c r="UQY16" s="156"/>
      <c r="UQZ16" s="156"/>
      <c r="URA16" s="156"/>
      <c r="URB16" s="156"/>
      <c r="URC16" s="156"/>
      <c r="URD16" s="156"/>
      <c r="URE16" s="156"/>
      <c r="URF16" s="156"/>
      <c r="URG16" s="156"/>
      <c r="URH16" s="156"/>
      <c r="URI16" s="156"/>
      <c r="URJ16" s="156"/>
      <c r="URK16" s="156"/>
      <c r="URL16" s="156"/>
      <c r="URM16" s="156"/>
      <c r="URN16" s="156"/>
      <c r="URO16" s="156"/>
      <c r="URP16" s="156"/>
      <c r="URQ16" s="156"/>
      <c r="URR16" s="156"/>
      <c r="URS16" s="156"/>
      <c r="URT16" s="156"/>
      <c r="URU16" s="156"/>
      <c r="URV16" s="156"/>
      <c r="URW16" s="156"/>
      <c r="URX16" s="156"/>
      <c r="URY16" s="156"/>
      <c r="URZ16" s="156"/>
      <c r="USA16" s="156"/>
      <c r="USB16" s="156"/>
      <c r="USC16" s="156"/>
      <c r="USD16" s="156"/>
      <c r="USE16" s="156"/>
      <c r="USF16" s="156"/>
      <c r="USG16" s="156"/>
      <c r="USH16" s="156"/>
      <c r="USI16" s="156"/>
      <c r="USJ16" s="156"/>
      <c r="USK16" s="156"/>
      <c r="USL16" s="156"/>
      <c r="USM16" s="156"/>
      <c r="USN16" s="156"/>
      <c r="USO16" s="156"/>
      <c r="USP16" s="156"/>
      <c r="USQ16" s="156"/>
      <c r="USR16" s="156"/>
      <c r="USS16" s="156"/>
      <c r="UST16" s="156"/>
      <c r="USU16" s="156"/>
      <c r="USV16" s="156"/>
      <c r="USW16" s="156"/>
      <c r="USX16" s="156"/>
      <c r="USY16" s="156"/>
      <c r="USZ16" s="156"/>
      <c r="UTA16" s="156"/>
      <c r="UTB16" s="156"/>
      <c r="UTC16" s="156"/>
      <c r="UTD16" s="156"/>
      <c r="UTE16" s="156"/>
      <c r="UTF16" s="156"/>
      <c r="UTG16" s="156"/>
      <c r="UTH16" s="156"/>
      <c r="UTI16" s="156"/>
      <c r="UTJ16" s="156"/>
      <c r="UTK16" s="156"/>
      <c r="UTL16" s="156"/>
      <c r="UTM16" s="156"/>
      <c r="UTN16" s="156"/>
      <c r="UTO16" s="156"/>
      <c r="UTP16" s="156"/>
      <c r="UTQ16" s="156"/>
      <c r="UTR16" s="156"/>
      <c r="UTS16" s="156"/>
      <c r="UTT16" s="156"/>
      <c r="UTU16" s="156"/>
      <c r="UTV16" s="156"/>
      <c r="UTW16" s="156"/>
      <c r="UTX16" s="156"/>
      <c r="UTY16" s="156"/>
      <c r="UTZ16" s="156"/>
      <c r="UUA16" s="156"/>
      <c r="UUB16" s="156"/>
      <c r="UUC16" s="156"/>
      <c r="UUD16" s="156"/>
      <c r="UUE16" s="156"/>
      <c r="UUF16" s="156"/>
      <c r="UUG16" s="156"/>
      <c r="UUH16" s="156"/>
      <c r="UUI16" s="156"/>
      <c r="UUJ16" s="156"/>
      <c r="UUK16" s="156"/>
      <c r="UUL16" s="156"/>
      <c r="UUM16" s="156"/>
      <c r="UUN16" s="156"/>
      <c r="UUO16" s="156"/>
      <c r="UUP16" s="156"/>
      <c r="UUQ16" s="156"/>
      <c r="UUR16" s="156"/>
      <c r="UUS16" s="156"/>
      <c r="UUT16" s="156"/>
      <c r="UUU16" s="156"/>
      <c r="UUV16" s="156"/>
      <c r="UUW16" s="156"/>
      <c r="UUX16" s="156"/>
      <c r="UUY16" s="156"/>
      <c r="UUZ16" s="156"/>
      <c r="UVA16" s="156"/>
      <c r="UVB16" s="156"/>
      <c r="UVC16" s="156"/>
      <c r="UVD16" s="156"/>
      <c r="UVE16" s="156"/>
      <c r="UVF16" s="156"/>
      <c r="UVG16" s="156"/>
      <c r="UVH16" s="156"/>
      <c r="UVI16" s="156"/>
      <c r="UVJ16" s="156"/>
      <c r="UVK16" s="156"/>
      <c r="UVL16" s="156"/>
      <c r="UVM16" s="156"/>
      <c r="UVN16" s="156"/>
      <c r="UVO16" s="156"/>
      <c r="UVP16" s="156"/>
      <c r="UVQ16" s="156"/>
      <c r="UVR16" s="156"/>
      <c r="UVS16" s="156"/>
      <c r="UVT16" s="156"/>
      <c r="UVU16" s="156"/>
      <c r="UVV16" s="156"/>
      <c r="UVW16" s="156"/>
      <c r="UVX16" s="156"/>
      <c r="UVY16" s="156"/>
      <c r="UVZ16" s="156"/>
      <c r="UWA16" s="156"/>
      <c r="UWB16" s="156"/>
      <c r="UWC16" s="156"/>
      <c r="UWD16" s="156"/>
      <c r="UWE16" s="156"/>
      <c r="UWF16" s="156"/>
      <c r="UWG16" s="156"/>
      <c r="UWH16" s="156"/>
      <c r="UWI16" s="156"/>
      <c r="UWJ16" s="156"/>
      <c r="UWK16" s="156"/>
      <c r="UWL16" s="156"/>
      <c r="UWM16" s="156"/>
      <c r="UWN16" s="156"/>
      <c r="UWO16" s="156"/>
      <c r="UWP16" s="156"/>
      <c r="UWQ16" s="156"/>
      <c r="UWR16" s="156"/>
      <c r="UWS16" s="156"/>
      <c r="UWT16" s="156"/>
      <c r="UWU16" s="156"/>
      <c r="UWV16" s="156"/>
      <c r="UWW16" s="156"/>
      <c r="UWX16" s="156"/>
      <c r="UWY16" s="156"/>
      <c r="UWZ16" s="156"/>
      <c r="UXA16" s="156"/>
      <c r="UXB16" s="156"/>
      <c r="UXC16" s="156"/>
      <c r="UXD16" s="156"/>
      <c r="UXE16" s="156"/>
      <c r="UXF16" s="156"/>
      <c r="UXG16" s="156"/>
      <c r="UXH16" s="156"/>
      <c r="UXI16" s="156"/>
      <c r="UXJ16" s="156"/>
      <c r="UXK16" s="156"/>
      <c r="UXL16" s="156"/>
      <c r="UXM16" s="156"/>
      <c r="UXN16" s="156"/>
      <c r="UXO16" s="156"/>
      <c r="UXP16" s="156"/>
      <c r="UXQ16" s="156"/>
      <c r="UXR16" s="156"/>
      <c r="UXS16" s="156"/>
      <c r="UXT16" s="156"/>
      <c r="UXU16" s="156"/>
      <c r="UXV16" s="156"/>
      <c r="UXW16" s="156"/>
      <c r="UXX16" s="156"/>
      <c r="UXY16" s="156"/>
      <c r="UXZ16" s="156"/>
      <c r="UYA16" s="156"/>
      <c r="UYB16" s="156"/>
      <c r="UYC16" s="156"/>
      <c r="UYD16" s="156"/>
      <c r="UYE16" s="156"/>
      <c r="UYF16" s="156"/>
      <c r="UYG16" s="156"/>
      <c r="UYH16" s="156"/>
      <c r="UYI16" s="156"/>
      <c r="UYJ16" s="156"/>
      <c r="UYK16" s="156"/>
      <c r="UYL16" s="156"/>
      <c r="UYM16" s="156"/>
      <c r="UYN16" s="156"/>
      <c r="UYO16" s="156"/>
      <c r="UYP16" s="156"/>
      <c r="UYQ16" s="156"/>
      <c r="UYR16" s="156"/>
      <c r="UYS16" s="156"/>
      <c r="UYT16" s="156"/>
      <c r="UYU16" s="156"/>
      <c r="UYV16" s="156"/>
      <c r="UYW16" s="156"/>
      <c r="UYX16" s="156"/>
      <c r="UYY16" s="156"/>
      <c r="UYZ16" s="156"/>
      <c r="UZA16" s="156"/>
      <c r="UZB16" s="156"/>
      <c r="UZC16" s="156"/>
      <c r="UZD16" s="156"/>
      <c r="UZE16" s="156"/>
      <c r="UZF16" s="156"/>
      <c r="UZG16" s="156"/>
      <c r="UZH16" s="156"/>
      <c r="UZI16" s="156"/>
      <c r="UZJ16" s="156"/>
      <c r="UZK16" s="156"/>
      <c r="UZL16" s="156"/>
      <c r="UZM16" s="156"/>
      <c r="UZN16" s="156"/>
      <c r="UZO16" s="156"/>
      <c r="UZP16" s="156"/>
      <c r="UZQ16" s="156"/>
      <c r="UZR16" s="156"/>
      <c r="UZS16" s="156"/>
      <c r="UZT16" s="156"/>
      <c r="UZU16" s="156"/>
      <c r="UZV16" s="156"/>
      <c r="UZW16" s="156"/>
      <c r="UZX16" s="156"/>
      <c r="UZY16" s="156"/>
      <c r="UZZ16" s="156"/>
      <c r="VAA16" s="156"/>
      <c r="VAB16" s="156"/>
      <c r="VAC16" s="156"/>
      <c r="VAD16" s="156"/>
      <c r="VAE16" s="156"/>
      <c r="VAF16" s="156"/>
      <c r="VAG16" s="156"/>
      <c r="VAH16" s="156"/>
      <c r="VAI16" s="156"/>
      <c r="VAJ16" s="156"/>
      <c r="VAK16" s="156"/>
      <c r="VAL16" s="156"/>
      <c r="VAM16" s="156"/>
      <c r="VAN16" s="156"/>
      <c r="VAO16" s="156"/>
      <c r="VAP16" s="156"/>
      <c r="VAQ16" s="156"/>
      <c r="VAR16" s="156"/>
      <c r="VAS16" s="156"/>
      <c r="VAT16" s="156"/>
      <c r="VAU16" s="156"/>
      <c r="VAV16" s="156"/>
      <c r="VAW16" s="156"/>
      <c r="VAX16" s="156"/>
      <c r="VAY16" s="156"/>
      <c r="VAZ16" s="156"/>
      <c r="VBA16" s="156"/>
      <c r="VBB16" s="156"/>
      <c r="VBC16" s="156"/>
      <c r="VBD16" s="156"/>
      <c r="VBE16" s="156"/>
      <c r="VBF16" s="156"/>
      <c r="VBG16" s="156"/>
      <c r="VBH16" s="156"/>
      <c r="VBI16" s="156"/>
      <c r="VBJ16" s="156"/>
      <c r="VBK16" s="156"/>
      <c r="VBL16" s="156"/>
      <c r="VBM16" s="156"/>
      <c r="VBN16" s="156"/>
      <c r="VBO16" s="156"/>
      <c r="VBP16" s="156"/>
      <c r="VBQ16" s="156"/>
      <c r="VBR16" s="156"/>
      <c r="VBS16" s="156"/>
      <c r="VBT16" s="156"/>
      <c r="VBU16" s="156"/>
      <c r="VBV16" s="156"/>
      <c r="VBW16" s="156"/>
      <c r="VBX16" s="156"/>
      <c r="VBY16" s="156"/>
      <c r="VBZ16" s="156"/>
      <c r="VCA16" s="156"/>
      <c r="VCB16" s="156"/>
      <c r="VCC16" s="156"/>
      <c r="VCD16" s="156"/>
      <c r="VCE16" s="156"/>
      <c r="VCF16" s="156"/>
      <c r="VCG16" s="156"/>
      <c r="VCH16" s="156"/>
      <c r="VCI16" s="156"/>
      <c r="VCJ16" s="156"/>
      <c r="VCK16" s="156"/>
      <c r="VCL16" s="156"/>
      <c r="VCM16" s="156"/>
      <c r="VCN16" s="156"/>
      <c r="VCO16" s="156"/>
      <c r="VCP16" s="156"/>
      <c r="VCQ16" s="156"/>
      <c r="VCR16" s="156"/>
      <c r="VCS16" s="156"/>
      <c r="VCT16" s="156"/>
      <c r="VCU16" s="156"/>
      <c r="VCV16" s="156"/>
      <c r="VCW16" s="156"/>
      <c r="VCX16" s="156"/>
      <c r="VCY16" s="156"/>
      <c r="VCZ16" s="156"/>
      <c r="VDA16" s="156"/>
      <c r="VDB16" s="156"/>
      <c r="VDC16" s="156"/>
      <c r="VDD16" s="156"/>
      <c r="VDE16" s="156"/>
      <c r="VDF16" s="156"/>
      <c r="VDG16" s="156"/>
      <c r="VDH16" s="156"/>
      <c r="VDI16" s="156"/>
      <c r="VDJ16" s="156"/>
      <c r="VDK16" s="156"/>
      <c r="VDL16" s="156"/>
      <c r="VDM16" s="156"/>
      <c r="VDN16" s="156"/>
      <c r="VDO16" s="156"/>
      <c r="VDP16" s="156"/>
      <c r="VDQ16" s="156"/>
      <c r="VDR16" s="156"/>
      <c r="VDS16" s="156"/>
      <c r="VDT16" s="156"/>
      <c r="VDU16" s="156"/>
      <c r="VDV16" s="156"/>
      <c r="VDW16" s="156"/>
      <c r="VDX16" s="156"/>
      <c r="VDY16" s="156"/>
      <c r="VDZ16" s="156"/>
      <c r="VEA16" s="156"/>
      <c r="VEB16" s="156"/>
      <c r="VEC16" s="156"/>
      <c r="VED16" s="156"/>
      <c r="VEE16" s="156"/>
      <c r="VEF16" s="156"/>
      <c r="VEG16" s="156"/>
      <c r="VEH16" s="156"/>
      <c r="VEI16" s="156"/>
      <c r="VEJ16" s="156"/>
      <c r="VEK16" s="156"/>
      <c r="VEL16" s="156"/>
      <c r="VEM16" s="156"/>
      <c r="VEN16" s="156"/>
      <c r="VEO16" s="156"/>
      <c r="VEP16" s="156"/>
      <c r="VEQ16" s="156"/>
      <c r="VER16" s="156"/>
      <c r="VES16" s="156"/>
      <c r="VET16" s="156"/>
      <c r="VEU16" s="156"/>
      <c r="VEV16" s="156"/>
      <c r="VEW16" s="156"/>
      <c r="VEX16" s="156"/>
      <c r="VEY16" s="156"/>
      <c r="VEZ16" s="156"/>
      <c r="VFA16" s="156"/>
      <c r="VFB16" s="156"/>
      <c r="VFC16" s="156"/>
      <c r="VFD16" s="156"/>
      <c r="VFE16" s="156"/>
      <c r="VFF16" s="156"/>
      <c r="VFG16" s="156"/>
      <c r="VFH16" s="156"/>
      <c r="VFI16" s="156"/>
      <c r="VFJ16" s="156"/>
      <c r="VFK16" s="156"/>
      <c r="VFL16" s="156"/>
      <c r="VFM16" s="156"/>
      <c r="VFN16" s="156"/>
      <c r="VFO16" s="156"/>
      <c r="VFP16" s="156"/>
      <c r="VFQ16" s="156"/>
      <c r="VFR16" s="156"/>
      <c r="VFS16" s="156"/>
      <c r="VFT16" s="156"/>
      <c r="VFU16" s="156"/>
      <c r="VFV16" s="156"/>
      <c r="VFW16" s="156"/>
      <c r="VFX16" s="156"/>
      <c r="VFY16" s="156"/>
      <c r="VFZ16" s="156"/>
      <c r="VGA16" s="156"/>
      <c r="VGB16" s="156"/>
      <c r="VGC16" s="156"/>
      <c r="VGD16" s="156"/>
      <c r="VGE16" s="156"/>
      <c r="VGF16" s="156"/>
      <c r="VGG16" s="156"/>
      <c r="VGH16" s="156"/>
      <c r="VGI16" s="156"/>
      <c r="VGJ16" s="156"/>
      <c r="VGK16" s="156"/>
      <c r="VGL16" s="156"/>
      <c r="VGM16" s="156"/>
      <c r="VGN16" s="156"/>
      <c r="VGO16" s="156"/>
      <c r="VGP16" s="156"/>
      <c r="VGQ16" s="156"/>
      <c r="VGR16" s="156"/>
      <c r="VGS16" s="156"/>
      <c r="VGT16" s="156"/>
      <c r="VGU16" s="156"/>
      <c r="VGV16" s="156"/>
      <c r="VGW16" s="156"/>
      <c r="VGX16" s="156"/>
      <c r="VGY16" s="156"/>
      <c r="VGZ16" s="156"/>
      <c r="VHA16" s="156"/>
      <c r="VHB16" s="156"/>
      <c r="VHC16" s="156"/>
      <c r="VHD16" s="156"/>
      <c r="VHE16" s="156"/>
      <c r="VHF16" s="156"/>
      <c r="VHG16" s="156"/>
      <c r="VHH16" s="156"/>
      <c r="VHI16" s="156"/>
      <c r="VHJ16" s="156"/>
      <c r="VHK16" s="156"/>
      <c r="VHL16" s="156"/>
      <c r="VHM16" s="156"/>
      <c r="VHN16" s="156"/>
      <c r="VHO16" s="156"/>
      <c r="VHP16" s="156"/>
      <c r="VHQ16" s="156"/>
      <c r="VHR16" s="156"/>
      <c r="VHS16" s="156"/>
      <c r="VHT16" s="156"/>
      <c r="VHU16" s="156"/>
      <c r="VHV16" s="156"/>
      <c r="VHW16" s="156"/>
      <c r="VHX16" s="156"/>
      <c r="VHY16" s="156"/>
      <c r="VHZ16" s="156"/>
      <c r="VIA16" s="156"/>
      <c r="VIB16" s="156"/>
      <c r="VIC16" s="156"/>
      <c r="VID16" s="156"/>
      <c r="VIE16" s="156"/>
      <c r="VIF16" s="156"/>
      <c r="VIG16" s="156"/>
      <c r="VIH16" s="156"/>
      <c r="VII16" s="156"/>
      <c r="VIJ16" s="156"/>
      <c r="VIK16" s="156"/>
      <c r="VIL16" s="156"/>
      <c r="VIM16" s="156"/>
      <c r="VIN16" s="156"/>
      <c r="VIO16" s="156"/>
      <c r="VIP16" s="156"/>
      <c r="VIQ16" s="156"/>
      <c r="VIR16" s="156"/>
      <c r="VIS16" s="156"/>
      <c r="VIT16" s="156"/>
      <c r="VIU16" s="156"/>
      <c r="VIV16" s="156"/>
      <c r="VIW16" s="156"/>
      <c r="VIX16" s="156"/>
      <c r="VIY16" s="156"/>
      <c r="VIZ16" s="156"/>
      <c r="VJA16" s="156"/>
      <c r="VJB16" s="156"/>
      <c r="VJC16" s="156"/>
      <c r="VJD16" s="156"/>
      <c r="VJE16" s="156"/>
      <c r="VJF16" s="156"/>
      <c r="VJG16" s="156"/>
      <c r="VJH16" s="156"/>
      <c r="VJI16" s="156"/>
      <c r="VJJ16" s="156"/>
      <c r="VJK16" s="156"/>
      <c r="VJL16" s="156"/>
      <c r="VJM16" s="156"/>
      <c r="VJN16" s="156"/>
      <c r="VJO16" s="156"/>
      <c r="VJP16" s="156"/>
      <c r="VJQ16" s="156"/>
      <c r="VJR16" s="156"/>
      <c r="VJS16" s="156"/>
      <c r="VJT16" s="156"/>
      <c r="VJU16" s="156"/>
      <c r="VJV16" s="156"/>
      <c r="VJW16" s="156"/>
      <c r="VJX16" s="156"/>
      <c r="VJY16" s="156"/>
      <c r="VJZ16" s="156"/>
      <c r="VKA16" s="156"/>
      <c r="VKB16" s="156"/>
      <c r="VKC16" s="156"/>
      <c r="VKD16" s="156"/>
      <c r="VKE16" s="156"/>
      <c r="VKF16" s="156"/>
      <c r="VKG16" s="156"/>
      <c r="VKH16" s="156"/>
      <c r="VKI16" s="156"/>
      <c r="VKJ16" s="156"/>
      <c r="VKK16" s="156"/>
      <c r="VKL16" s="156"/>
      <c r="VKM16" s="156"/>
      <c r="VKN16" s="156"/>
      <c r="VKO16" s="156"/>
      <c r="VKP16" s="156"/>
      <c r="VKQ16" s="156"/>
      <c r="VKR16" s="156"/>
      <c r="VKS16" s="156"/>
      <c r="VKT16" s="156"/>
      <c r="VKU16" s="156"/>
      <c r="VKV16" s="156"/>
      <c r="VKW16" s="156"/>
      <c r="VKX16" s="156"/>
      <c r="VKY16" s="156"/>
      <c r="VKZ16" s="156"/>
      <c r="VLA16" s="156"/>
      <c r="VLB16" s="156"/>
      <c r="VLC16" s="156"/>
      <c r="VLD16" s="156"/>
      <c r="VLE16" s="156"/>
      <c r="VLF16" s="156"/>
      <c r="VLG16" s="156"/>
      <c r="VLH16" s="156"/>
      <c r="VLI16" s="156"/>
      <c r="VLJ16" s="156"/>
      <c r="VLK16" s="156"/>
      <c r="VLL16" s="156"/>
      <c r="VLM16" s="156"/>
      <c r="VLN16" s="156"/>
      <c r="VLO16" s="156"/>
      <c r="VLP16" s="156"/>
      <c r="VLQ16" s="156"/>
      <c r="VLR16" s="156"/>
      <c r="VLS16" s="156"/>
      <c r="VLT16" s="156"/>
      <c r="VLU16" s="156"/>
      <c r="VLV16" s="156"/>
      <c r="VLW16" s="156"/>
      <c r="VLX16" s="156"/>
      <c r="VLY16" s="156"/>
      <c r="VLZ16" s="156"/>
      <c r="VMA16" s="156"/>
      <c r="VMB16" s="156"/>
      <c r="VMC16" s="156"/>
      <c r="VMD16" s="156"/>
      <c r="VME16" s="156"/>
      <c r="VMF16" s="156"/>
      <c r="VMG16" s="156"/>
      <c r="VMH16" s="156"/>
      <c r="VMI16" s="156"/>
      <c r="VMJ16" s="156"/>
      <c r="VMK16" s="156"/>
      <c r="VML16" s="156"/>
      <c r="VMM16" s="156"/>
      <c r="VMN16" s="156"/>
      <c r="VMO16" s="156"/>
      <c r="VMP16" s="156"/>
      <c r="VMQ16" s="156"/>
      <c r="VMR16" s="156"/>
      <c r="VMS16" s="156"/>
      <c r="VMT16" s="156"/>
      <c r="VMU16" s="156"/>
      <c r="VMV16" s="156"/>
      <c r="VMW16" s="156"/>
      <c r="VMX16" s="156"/>
      <c r="VMY16" s="156"/>
      <c r="VMZ16" s="156"/>
      <c r="VNA16" s="156"/>
      <c r="VNB16" s="156"/>
      <c r="VNC16" s="156"/>
      <c r="VND16" s="156"/>
      <c r="VNE16" s="156"/>
      <c r="VNF16" s="156"/>
      <c r="VNG16" s="156"/>
      <c r="VNH16" s="156"/>
      <c r="VNI16" s="156"/>
      <c r="VNJ16" s="156"/>
      <c r="VNK16" s="156"/>
      <c r="VNL16" s="156"/>
      <c r="VNM16" s="156"/>
      <c r="VNN16" s="156"/>
      <c r="VNO16" s="156"/>
      <c r="VNP16" s="156"/>
      <c r="VNQ16" s="156"/>
      <c r="VNR16" s="156"/>
      <c r="VNS16" s="156"/>
      <c r="VNT16" s="156"/>
      <c r="VNU16" s="156"/>
      <c r="VNV16" s="156"/>
      <c r="VNW16" s="156"/>
      <c r="VNX16" s="156"/>
      <c r="VNY16" s="156"/>
      <c r="VNZ16" s="156"/>
      <c r="VOA16" s="156"/>
      <c r="VOB16" s="156"/>
      <c r="VOC16" s="156"/>
      <c r="VOD16" s="156"/>
      <c r="VOE16" s="156"/>
      <c r="VOF16" s="156"/>
      <c r="VOG16" s="156"/>
      <c r="VOH16" s="156"/>
      <c r="VOI16" s="156"/>
      <c r="VOJ16" s="156"/>
      <c r="VOK16" s="156"/>
      <c r="VOL16" s="156"/>
      <c r="VOM16" s="156"/>
      <c r="VON16" s="156"/>
      <c r="VOO16" s="156"/>
      <c r="VOP16" s="156"/>
      <c r="VOQ16" s="156"/>
      <c r="VOR16" s="156"/>
      <c r="VOS16" s="156"/>
      <c r="VOT16" s="156"/>
      <c r="VOU16" s="156"/>
      <c r="VOV16" s="156"/>
      <c r="VOW16" s="156"/>
      <c r="VOX16" s="156"/>
      <c r="VOY16" s="156"/>
      <c r="VOZ16" s="156"/>
      <c r="VPA16" s="156"/>
      <c r="VPB16" s="156"/>
      <c r="VPC16" s="156"/>
      <c r="VPD16" s="156"/>
      <c r="VPE16" s="156"/>
      <c r="VPF16" s="156"/>
      <c r="VPG16" s="156"/>
      <c r="VPH16" s="156"/>
      <c r="VPI16" s="156"/>
      <c r="VPJ16" s="156"/>
      <c r="VPK16" s="156"/>
      <c r="VPL16" s="156"/>
      <c r="VPM16" s="156"/>
      <c r="VPN16" s="156"/>
      <c r="VPO16" s="156"/>
      <c r="VPP16" s="156"/>
      <c r="VPQ16" s="156"/>
      <c r="VPR16" s="156"/>
      <c r="VPS16" s="156"/>
      <c r="VPT16" s="156"/>
      <c r="VPU16" s="156"/>
      <c r="VPV16" s="156"/>
      <c r="VPW16" s="156"/>
      <c r="VPX16" s="156"/>
      <c r="VPY16" s="156"/>
      <c r="VPZ16" s="156"/>
      <c r="VQA16" s="156"/>
      <c r="VQB16" s="156"/>
      <c r="VQC16" s="156"/>
      <c r="VQD16" s="156"/>
      <c r="VQE16" s="156"/>
      <c r="VQF16" s="156"/>
      <c r="VQG16" s="156"/>
      <c r="VQH16" s="156"/>
      <c r="VQI16" s="156"/>
      <c r="VQJ16" s="156"/>
      <c r="VQK16" s="156"/>
      <c r="VQL16" s="156"/>
      <c r="VQM16" s="156"/>
      <c r="VQN16" s="156"/>
      <c r="VQO16" s="156"/>
      <c r="VQP16" s="156"/>
      <c r="VQQ16" s="156"/>
      <c r="VQR16" s="156"/>
      <c r="VQS16" s="156"/>
      <c r="VQT16" s="156"/>
      <c r="VQU16" s="156"/>
      <c r="VQV16" s="156"/>
      <c r="VQW16" s="156"/>
      <c r="VQX16" s="156"/>
      <c r="VQY16" s="156"/>
      <c r="VQZ16" s="156"/>
      <c r="VRA16" s="156"/>
      <c r="VRB16" s="156"/>
      <c r="VRC16" s="156"/>
      <c r="VRD16" s="156"/>
      <c r="VRE16" s="156"/>
      <c r="VRF16" s="156"/>
      <c r="VRG16" s="156"/>
      <c r="VRH16" s="156"/>
      <c r="VRI16" s="156"/>
      <c r="VRJ16" s="156"/>
      <c r="VRK16" s="156"/>
      <c r="VRL16" s="156"/>
      <c r="VRM16" s="156"/>
      <c r="VRN16" s="156"/>
      <c r="VRO16" s="156"/>
      <c r="VRP16" s="156"/>
      <c r="VRQ16" s="156"/>
      <c r="VRR16" s="156"/>
      <c r="VRS16" s="156"/>
      <c r="VRT16" s="156"/>
      <c r="VRU16" s="156"/>
      <c r="VRV16" s="156"/>
      <c r="VRW16" s="156"/>
      <c r="VRX16" s="156"/>
      <c r="VRY16" s="156"/>
      <c r="VRZ16" s="156"/>
      <c r="VSA16" s="156"/>
      <c r="VSB16" s="156"/>
      <c r="VSC16" s="156"/>
      <c r="VSD16" s="156"/>
      <c r="VSE16" s="156"/>
      <c r="VSF16" s="156"/>
      <c r="VSG16" s="156"/>
      <c r="VSH16" s="156"/>
      <c r="VSI16" s="156"/>
      <c r="VSJ16" s="156"/>
      <c r="VSK16" s="156"/>
      <c r="VSL16" s="156"/>
      <c r="VSM16" s="156"/>
      <c r="VSN16" s="156"/>
      <c r="VSO16" s="156"/>
      <c r="VSP16" s="156"/>
      <c r="VSQ16" s="156"/>
      <c r="VSR16" s="156"/>
      <c r="VSS16" s="156"/>
      <c r="VST16" s="156"/>
      <c r="VSU16" s="156"/>
      <c r="VSV16" s="156"/>
      <c r="VSW16" s="156"/>
      <c r="VSX16" s="156"/>
      <c r="VSY16" s="156"/>
      <c r="VSZ16" s="156"/>
      <c r="VTA16" s="156"/>
      <c r="VTB16" s="156"/>
      <c r="VTC16" s="156"/>
      <c r="VTD16" s="156"/>
      <c r="VTE16" s="156"/>
      <c r="VTF16" s="156"/>
      <c r="VTG16" s="156"/>
      <c r="VTH16" s="156"/>
      <c r="VTI16" s="156"/>
      <c r="VTJ16" s="156"/>
      <c r="VTK16" s="156"/>
      <c r="VTL16" s="156"/>
      <c r="VTM16" s="156"/>
      <c r="VTN16" s="156"/>
      <c r="VTO16" s="156"/>
      <c r="VTP16" s="156"/>
      <c r="VTQ16" s="156"/>
      <c r="VTR16" s="156"/>
      <c r="VTS16" s="156"/>
      <c r="VTT16" s="156"/>
      <c r="VTU16" s="156"/>
      <c r="VTV16" s="156"/>
      <c r="VTW16" s="156"/>
      <c r="VTX16" s="156"/>
      <c r="VTY16" s="156"/>
      <c r="VTZ16" s="156"/>
      <c r="VUA16" s="156"/>
      <c r="VUB16" s="156"/>
      <c r="VUC16" s="156"/>
      <c r="VUD16" s="156"/>
      <c r="VUE16" s="156"/>
      <c r="VUF16" s="156"/>
      <c r="VUG16" s="156"/>
      <c r="VUH16" s="156"/>
      <c r="VUI16" s="156"/>
      <c r="VUJ16" s="156"/>
      <c r="VUK16" s="156"/>
      <c r="VUL16" s="156"/>
      <c r="VUM16" s="156"/>
      <c r="VUN16" s="156"/>
      <c r="VUO16" s="156"/>
      <c r="VUP16" s="156"/>
      <c r="VUQ16" s="156"/>
      <c r="VUR16" s="156"/>
      <c r="VUS16" s="156"/>
      <c r="VUT16" s="156"/>
      <c r="VUU16" s="156"/>
      <c r="VUV16" s="156"/>
      <c r="VUW16" s="156"/>
      <c r="VUX16" s="156"/>
      <c r="VUY16" s="156"/>
      <c r="VUZ16" s="156"/>
      <c r="VVA16" s="156"/>
      <c r="VVB16" s="156"/>
      <c r="VVC16" s="156"/>
      <c r="VVD16" s="156"/>
      <c r="VVE16" s="156"/>
      <c r="VVF16" s="156"/>
      <c r="VVG16" s="156"/>
      <c r="VVH16" s="156"/>
      <c r="VVI16" s="156"/>
      <c r="VVJ16" s="156"/>
      <c r="VVK16" s="156"/>
      <c r="VVL16" s="156"/>
      <c r="VVM16" s="156"/>
      <c r="VVN16" s="156"/>
      <c r="VVO16" s="156"/>
      <c r="VVP16" s="156"/>
      <c r="VVQ16" s="156"/>
      <c r="VVR16" s="156"/>
      <c r="VVS16" s="156"/>
      <c r="VVT16" s="156"/>
      <c r="VVU16" s="156"/>
      <c r="VVV16" s="156"/>
      <c r="VVW16" s="156"/>
      <c r="VVX16" s="156"/>
      <c r="VVY16" s="156"/>
      <c r="VVZ16" s="156"/>
      <c r="VWA16" s="156"/>
      <c r="VWB16" s="156"/>
      <c r="VWC16" s="156"/>
      <c r="VWD16" s="156"/>
      <c r="VWE16" s="156"/>
      <c r="VWF16" s="156"/>
      <c r="VWG16" s="156"/>
      <c r="VWH16" s="156"/>
      <c r="VWI16" s="156"/>
      <c r="VWJ16" s="156"/>
      <c r="VWK16" s="156"/>
      <c r="VWL16" s="156"/>
      <c r="VWM16" s="156"/>
      <c r="VWN16" s="156"/>
      <c r="VWO16" s="156"/>
      <c r="VWP16" s="156"/>
      <c r="VWQ16" s="156"/>
      <c r="VWR16" s="156"/>
      <c r="VWS16" s="156"/>
      <c r="VWT16" s="156"/>
      <c r="VWU16" s="156"/>
      <c r="VWV16" s="156"/>
      <c r="VWW16" s="156"/>
      <c r="VWX16" s="156"/>
      <c r="VWY16" s="156"/>
      <c r="VWZ16" s="156"/>
      <c r="VXA16" s="156"/>
      <c r="VXB16" s="156"/>
      <c r="VXC16" s="156"/>
      <c r="VXD16" s="156"/>
      <c r="VXE16" s="156"/>
      <c r="VXF16" s="156"/>
      <c r="VXG16" s="156"/>
      <c r="VXH16" s="156"/>
      <c r="VXI16" s="156"/>
      <c r="VXJ16" s="156"/>
      <c r="VXK16" s="156"/>
      <c r="VXL16" s="156"/>
      <c r="VXM16" s="156"/>
      <c r="VXN16" s="156"/>
      <c r="VXO16" s="156"/>
      <c r="VXP16" s="156"/>
      <c r="VXQ16" s="156"/>
      <c r="VXR16" s="156"/>
      <c r="VXS16" s="156"/>
      <c r="VXT16" s="156"/>
      <c r="VXU16" s="156"/>
      <c r="VXV16" s="156"/>
      <c r="VXW16" s="156"/>
      <c r="VXX16" s="156"/>
      <c r="VXY16" s="156"/>
      <c r="VXZ16" s="156"/>
      <c r="VYA16" s="156"/>
      <c r="VYB16" s="156"/>
      <c r="VYC16" s="156"/>
      <c r="VYD16" s="156"/>
      <c r="VYE16" s="156"/>
      <c r="VYF16" s="156"/>
      <c r="VYG16" s="156"/>
      <c r="VYH16" s="156"/>
      <c r="VYI16" s="156"/>
      <c r="VYJ16" s="156"/>
      <c r="VYK16" s="156"/>
      <c r="VYL16" s="156"/>
      <c r="VYM16" s="156"/>
      <c r="VYN16" s="156"/>
      <c r="VYO16" s="156"/>
      <c r="VYP16" s="156"/>
      <c r="VYQ16" s="156"/>
      <c r="VYR16" s="156"/>
      <c r="VYS16" s="156"/>
      <c r="VYT16" s="156"/>
      <c r="VYU16" s="156"/>
      <c r="VYV16" s="156"/>
      <c r="VYW16" s="156"/>
      <c r="VYX16" s="156"/>
      <c r="VYY16" s="156"/>
      <c r="VYZ16" s="156"/>
      <c r="VZA16" s="156"/>
      <c r="VZB16" s="156"/>
      <c r="VZC16" s="156"/>
      <c r="VZD16" s="156"/>
      <c r="VZE16" s="156"/>
      <c r="VZF16" s="156"/>
      <c r="VZG16" s="156"/>
      <c r="VZH16" s="156"/>
      <c r="VZI16" s="156"/>
      <c r="VZJ16" s="156"/>
      <c r="VZK16" s="156"/>
      <c r="VZL16" s="156"/>
      <c r="VZM16" s="156"/>
      <c r="VZN16" s="156"/>
      <c r="VZO16" s="156"/>
      <c r="VZP16" s="156"/>
      <c r="VZQ16" s="156"/>
      <c r="VZR16" s="156"/>
      <c r="VZS16" s="156"/>
      <c r="VZT16" s="156"/>
      <c r="VZU16" s="156"/>
      <c r="VZV16" s="156"/>
      <c r="VZW16" s="156"/>
      <c r="VZX16" s="156"/>
      <c r="VZY16" s="156"/>
      <c r="VZZ16" s="156"/>
      <c r="WAA16" s="156"/>
      <c r="WAB16" s="156"/>
      <c r="WAC16" s="156"/>
      <c r="WAD16" s="156"/>
      <c r="WAE16" s="156"/>
      <c r="WAF16" s="156"/>
      <c r="WAG16" s="156"/>
      <c r="WAH16" s="156"/>
      <c r="WAI16" s="156"/>
      <c r="WAJ16" s="156"/>
      <c r="WAK16" s="156"/>
      <c r="WAL16" s="156"/>
      <c r="WAM16" s="156"/>
      <c r="WAN16" s="156"/>
      <c r="WAO16" s="156"/>
      <c r="WAP16" s="156"/>
      <c r="WAQ16" s="156"/>
      <c r="WAR16" s="156"/>
      <c r="WAS16" s="156"/>
      <c r="WAT16" s="156"/>
      <c r="WAU16" s="156"/>
      <c r="WAV16" s="156"/>
      <c r="WAW16" s="156"/>
      <c r="WAX16" s="156"/>
      <c r="WAY16" s="156"/>
      <c r="WAZ16" s="156"/>
      <c r="WBA16" s="156"/>
      <c r="WBB16" s="156"/>
      <c r="WBC16" s="156"/>
      <c r="WBD16" s="156"/>
      <c r="WBE16" s="156"/>
      <c r="WBF16" s="156"/>
      <c r="WBG16" s="156"/>
      <c r="WBH16" s="156"/>
      <c r="WBI16" s="156"/>
      <c r="WBJ16" s="156"/>
      <c r="WBK16" s="156"/>
      <c r="WBL16" s="156"/>
      <c r="WBM16" s="156"/>
      <c r="WBN16" s="156"/>
      <c r="WBO16" s="156"/>
      <c r="WBP16" s="156"/>
      <c r="WBQ16" s="156"/>
      <c r="WBR16" s="156"/>
      <c r="WBS16" s="156"/>
      <c r="WBT16" s="156"/>
      <c r="WBU16" s="156"/>
      <c r="WBV16" s="156"/>
      <c r="WBW16" s="156"/>
      <c r="WBX16" s="156"/>
      <c r="WBY16" s="156"/>
      <c r="WBZ16" s="156"/>
      <c r="WCA16" s="156"/>
      <c r="WCB16" s="156"/>
      <c r="WCC16" s="156"/>
      <c r="WCD16" s="156"/>
      <c r="WCE16" s="156"/>
      <c r="WCF16" s="156"/>
      <c r="WCG16" s="156"/>
      <c r="WCH16" s="156"/>
      <c r="WCI16" s="156"/>
      <c r="WCJ16" s="156"/>
      <c r="WCK16" s="156"/>
      <c r="WCL16" s="156"/>
      <c r="WCM16" s="156"/>
      <c r="WCN16" s="156"/>
      <c r="WCO16" s="156"/>
      <c r="WCP16" s="156"/>
      <c r="WCQ16" s="156"/>
      <c r="WCR16" s="156"/>
      <c r="WCS16" s="156"/>
      <c r="WCT16" s="156"/>
      <c r="WCU16" s="156"/>
      <c r="WCV16" s="156"/>
      <c r="WCW16" s="156"/>
      <c r="WCX16" s="156"/>
      <c r="WCY16" s="156"/>
      <c r="WCZ16" s="156"/>
      <c r="WDA16" s="156"/>
      <c r="WDB16" s="156"/>
      <c r="WDC16" s="156"/>
      <c r="WDD16" s="156"/>
      <c r="WDE16" s="156"/>
      <c r="WDF16" s="156"/>
      <c r="WDG16" s="156"/>
      <c r="WDH16" s="156"/>
      <c r="WDI16" s="156"/>
      <c r="WDJ16" s="156"/>
      <c r="WDK16" s="156"/>
      <c r="WDL16" s="156"/>
      <c r="WDM16" s="156"/>
      <c r="WDN16" s="156"/>
      <c r="WDO16" s="156"/>
      <c r="WDP16" s="156"/>
      <c r="WDQ16" s="156"/>
      <c r="WDR16" s="156"/>
      <c r="WDS16" s="156"/>
      <c r="WDT16" s="156"/>
      <c r="WDU16" s="156"/>
      <c r="WDV16" s="156"/>
      <c r="WDW16" s="156"/>
      <c r="WDX16" s="156"/>
      <c r="WDY16" s="156"/>
      <c r="WDZ16" s="156"/>
      <c r="WEA16" s="156"/>
      <c r="WEB16" s="156"/>
      <c r="WEC16" s="156"/>
      <c r="WED16" s="156"/>
      <c r="WEE16" s="156"/>
      <c r="WEF16" s="156"/>
      <c r="WEG16" s="156"/>
      <c r="WEH16" s="156"/>
      <c r="WEI16" s="156"/>
      <c r="WEJ16" s="156"/>
      <c r="WEK16" s="156"/>
      <c r="WEL16" s="156"/>
      <c r="WEM16" s="156"/>
      <c r="WEN16" s="156"/>
      <c r="WEO16" s="156"/>
      <c r="WEP16" s="156"/>
      <c r="WEQ16" s="156"/>
      <c r="WER16" s="156"/>
      <c r="WES16" s="156"/>
      <c r="WET16" s="156"/>
      <c r="WEU16" s="156"/>
      <c r="WEV16" s="156"/>
      <c r="WEW16" s="156"/>
      <c r="WEX16" s="156"/>
      <c r="WEY16" s="156"/>
      <c r="WEZ16" s="156"/>
      <c r="WFA16" s="156"/>
      <c r="WFB16" s="156"/>
      <c r="WFC16" s="156"/>
      <c r="WFD16" s="156"/>
      <c r="WFE16" s="156"/>
      <c r="WFF16" s="156"/>
      <c r="WFG16" s="156"/>
      <c r="WFH16" s="156"/>
      <c r="WFI16" s="156"/>
      <c r="WFJ16" s="156"/>
      <c r="WFK16" s="156"/>
      <c r="WFL16" s="156"/>
      <c r="WFM16" s="156"/>
      <c r="WFN16" s="156"/>
      <c r="WFO16" s="156"/>
      <c r="WFP16" s="156"/>
      <c r="WFQ16" s="156"/>
      <c r="WFR16" s="156"/>
      <c r="WFS16" s="156"/>
      <c r="WFT16" s="156"/>
      <c r="WFU16" s="156"/>
      <c r="WFV16" s="156"/>
      <c r="WFW16" s="156"/>
      <c r="WFX16" s="156"/>
      <c r="WFY16" s="156"/>
      <c r="WFZ16" s="156"/>
      <c r="WGA16" s="156"/>
      <c r="WGB16" s="156"/>
      <c r="WGC16" s="156"/>
      <c r="WGD16" s="156"/>
      <c r="WGE16" s="156"/>
      <c r="WGF16" s="156"/>
      <c r="WGG16" s="156"/>
      <c r="WGH16" s="156"/>
      <c r="WGI16" s="156"/>
      <c r="WGJ16" s="156"/>
      <c r="WGK16" s="156"/>
      <c r="WGL16" s="156"/>
      <c r="WGM16" s="156"/>
      <c r="WGN16" s="156"/>
      <c r="WGO16" s="156"/>
      <c r="WGP16" s="156"/>
      <c r="WGQ16" s="156"/>
      <c r="WGR16" s="156"/>
      <c r="WGS16" s="156"/>
      <c r="WGT16" s="156"/>
      <c r="WGU16" s="156"/>
      <c r="WGV16" s="156"/>
      <c r="WGW16" s="156"/>
      <c r="WGX16" s="156"/>
      <c r="WGY16" s="156"/>
      <c r="WGZ16" s="156"/>
      <c r="WHA16" s="156"/>
      <c r="WHB16" s="156"/>
      <c r="WHC16" s="156"/>
      <c r="WHD16" s="156"/>
      <c r="WHE16" s="156"/>
      <c r="WHF16" s="156"/>
      <c r="WHG16" s="156"/>
      <c r="WHH16" s="156"/>
      <c r="WHI16" s="156"/>
      <c r="WHJ16" s="156"/>
      <c r="WHK16" s="156"/>
      <c r="WHL16" s="156"/>
      <c r="WHM16" s="156"/>
      <c r="WHN16" s="156"/>
      <c r="WHO16" s="156"/>
      <c r="WHP16" s="156"/>
      <c r="WHQ16" s="156"/>
      <c r="WHR16" s="156"/>
      <c r="WHS16" s="156"/>
      <c r="WHT16" s="156"/>
      <c r="WHU16" s="156"/>
      <c r="WHV16" s="156"/>
      <c r="WHW16" s="156"/>
      <c r="WHX16" s="156"/>
      <c r="WHY16" s="156"/>
      <c r="WHZ16" s="156"/>
      <c r="WIA16" s="156"/>
      <c r="WIB16" s="156"/>
      <c r="WIC16" s="156"/>
      <c r="WID16" s="156"/>
      <c r="WIE16" s="156"/>
      <c r="WIF16" s="156"/>
      <c r="WIG16" s="156"/>
      <c r="WIH16" s="156"/>
      <c r="WII16" s="156"/>
      <c r="WIJ16" s="156"/>
      <c r="WIK16" s="156"/>
      <c r="WIL16" s="156"/>
      <c r="WIM16" s="156"/>
      <c r="WIN16" s="156"/>
      <c r="WIO16" s="156"/>
      <c r="WIP16" s="156"/>
      <c r="WIQ16" s="156"/>
      <c r="WIR16" s="156"/>
      <c r="WIS16" s="156"/>
      <c r="WIT16" s="156"/>
      <c r="WIU16" s="156"/>
      <c r="WIV16" s="156"/>
      <c r="WIW16" s="156"/>
      <c r="WIX16" s="156"/>
      <c r="WIY16" s="156"/>
      <c r="WIZ16" s="156"/>
      <c r="WJA16" s="156"/>
      <c r="WJB16" s="156"/>
      <c r="WJC16" s="156"/>
      <c r="WJD16" s="156"/>
      <c r="WJE16" s="156"/>
      <c r="WJF16" s="156"/>
      <c r="WJG16" s="156"/>
      <c r="WJH16" s="156"/>
      <c r="WJI16" s="156"/>
      <c r="WJJ16" s="156"/>
      <c r="WJK16" s="156"/>
      <c r="WJL16" s="156"/>
      <c r="WJM16" s="156"/>
      <c r="WJN16" s="156"/>
      <c r="WJO16" s="156"/>
      <c r="WJP16" s="156"/>
      <c r="WJQ16" s="156"/>
      <c r="WJR16" s="156"/>
      <c r="WJS16" s="156"/>
      <c r="WJT16" s="156"/>
      <c r="WJU16" s="156"/>
      <c r="WJV16" s="156"/>
      <c r="WJW16" s="156"/>
      <c r="WJX16" s="156"/>
      <c r="WJY16" s="156"/>
      <c r="WJZ16" s="156"/>
      <c r="WKA16" s="156"/>
      <c r="WKB16" s="156"/>
      <c r="WKC16" s="156"/>
      <c r="WKD16" s="156"/>
      <c r="WKE16" s="156"/>
      <c r="WKF16" s="156"/>
      <c r="WKG16" s="156"/>
      <c r="WKH16" s="156"/>
      <c r="WKI16" s="156"/>
      <c r="WKJ16" s="156"/>
      <c r="WKK16" s="156"/>
      <c r="WKL16" s="156"/>
      <c r="WKM16" s="156"/>
      <c r="WKN16" s="156"/>
      <c r="WKO16" s="156"/>
      <c r="WKP16" s="156"/>
      <c r="WKQ16" s="156"/>
      <c r="WKR16" s="156"/>
      <c r="WKS16" s="156"/>
      <c r="WKT16" s="156"/>
      <c r="WKU16" s="156"/>
      <c r="WKV16" s="156"/>
      <c r="WKW16" s="156"/>
      <c r="WKX16" s="156"/>
      <c r="WKY16" s="156"/>
      <c r="WKZ16" s="156"/>
      <c r="WLA16" s="156"/>
      <c r="WLB16" s="156"/>
      <c r="WLC16" s="156"/>
      <c r="WLD16" s="156"/>
      <c r="WLE16" s="156"/>
      <c r="WLF16" s="156"/>
      <c r="WLG16" s="156"/>
      <c r="WLH16" s="156"/>
      <c r="WLI16" s="156"/>
      <c r="WLJ16" s="156"/>
      <c r="WLK16" s="156"/>
      <c r="WLL16" s="156"/>
      <c r="WLM16" s="156"/>
      <c r="WLN16" s="156"/>
      <c r="WLO16" s="156"/>
      <c r="WLP16" s="156"/>
      <c r="WLQ16" s="156"/>
      <c r="WLR16" s="156"/>
      <c r="WLS16" s="156"/>
      <c r="WLT16" s="156"/>
      <c r="WLU16" s="156"/>
      <c r="WLV16" s="156"/>
      <c r="WLW16" s="156"/>
      <c r="WLX16" s="156"/>
      <c r="WLY16" s="156"/>
      <c r="WLZ16" s="156"/>
      <c r="WMA16" s="156"/>
      <c r="WMB16" s="156"/>
      <c r="WMC16" s="156"/>
      <c r="WMD16" s="156"/>
      <c r="WME16" s="156"/>
      <c r="WMF16" s="156"/>
      <c r="WMG16" s="156"/>
      <c r="WMH16" s="156"/>
      <c r="WMI16" s="156"/>
      <c r="WMJ16" s="156"/>
      <c r="WMK16" s="156"/>
      <c r="WML16" s="156"/>
      <c r="WMM16" s="156"/>
      <c r="WMN16" s="156"/>
      <c r="WMO16" s="156"/>
      <c r="WMP16" s="156"/>
      <c r="WMQ16" s="156"/>
      <c r="WMR16" s="156"/>
      <c r="WMS16" s="156"/>
      <c r="WMT16" s="156"/>
      <c r="WMU16" s="156"/>
      <c r="WMV16" s="156"/>
      <c r="WMW16" s="156"/>
      <c r="WMX16" s="156"/>
      <c r="WMY16" s="156"/>
      <c r="WMZ16" s="156"/>
      <c r="WNA16" s="156"/>
      <c r="WNB16" s="156"/>
      <c r="WNC16" s="156"/>
      <c r="WND16" s="156"/>
      <c r="WNE16" s="156"/>
      <c r="WNF16" s="156"/>
      <c r="WNG16" s="156"/>
      <c r="WNH16" s="156"/>
      <c r="WNI16" s="156"/>
      <c r="WNJ16" s="156"/>
      <c r="WNK16" s="156"/>
      <c r="WNL16" s="156"/>
      <c r="WNM16" s="156"/>
      <c r="WNN16" s="156"/>
      <c r="WNO16" s="156"/>
      <c r="WNP16" s="156"/>
      <c r="WNQ16" s="156"/>
      <c r="WNR16" s="156"/>
      <c r="WNS16" s="156"/>
      <c r="WNT16" s="156"/>
      <c r="WNU16" s="156"/>
      <c r="WNV16" s="156"/>
      <c r="WNW16" s="156"/>
      <c r="WNX16" s="156"/>
      <c r="WNY16" s="156"/>
      <c r="WNZ16" s="156"/>
      <c r="WOA16" s="156"/>
      <c r="WOB16" s="156"/>
      <c r="WOC16" s="156"/>
      <c r="WOD16" s="156"/>
      <c r="WOE16" s="156"/>
      <c r="WOF16" s="156"/>
      <c r="WOG16" s="156"/>
      <c r="WOH16" s="156"/>
      <c r="WOI16" s="156"/>
      <c r="WOJ16" s="156"/>
      <c r="WOK16" s="156"/>
      <c r="WOL16" s="156"/>
      <c r="WOM16" s="156"/>
      <c r="WON16" s="156"/>
      <c r="WOO16" s="156"/>
      <c r="WOP16" s="156"/>
      <c r="WOQ16" s="156"/>
      <c r="WOR16" s="156"/>
      <c r="WOS16" s="156"/>
      <c r="WOT16" s="156"/>
      <c r="WOU16" s="156"/>
      <c r="WOV16" s="156"/>
      <c r="WOW16" s="156"/>
      <c r="WOX16" s="156"/>
      <c r="WOY16" s="156"/>
      <c r="WOZ16" s="156"/>
      <c r="WPA16" s="156"/>
      <c r="WPB16" s="156"/>
      <c r="WPC16" s="156"/>
      <c r="WPD16" s="156"/>
      <c r="WPE16" s="156"/>
      <c r="WPF16" s="156"/>
      <c r="WPG16" s="156"/>
      <c r="WPH16" s="156"/>
      <c r="WPI16" s="156"/>
      <c r="WPJ16" s="156"/>
      <c r="WPK16" s="156"/>
      <c r="WPL16" s="156"/>
      <c r="WPM16" s="156"/>
      <c r="WPN16" s="156"/>
      <c r="WPO16" s="156"/>
      <c r="WPP16" s="156"/>
      <c r="WPQ16" s="156"/>
      <c r="WPR16" s="156"/>
      <c r="WPS16" s="156"/>
      <c r="WPT16" s="156"/>
      <c r="WPU16" s="156"/>
      <c r="WPV16" s="156"/>
      <c r="WPW16" s="156"/>
      <c r="WPX16" s="156"/>
      <c r="WPY16" s="156"/>
      <c r="WPZ16" s="156"/>
      <c r="WQA16" s="156"/>
      <c r="WQB16" s="156"/>
      <c r="WQC16" s="156"/>
      <c r="WQD16" s="156"/>
      <c r="WQE16" s="156"/>
      <c r="WQF16" s="156"/>
      <c r="WQG16" s="156"/>
      <c r="WQH16" s="156"/>
      <c r="WQI16" s="156"/>
      <c r="WQJ16" s="156"/>
      <c r="WQK16" s="156"/>
      <c r="WQL16" s="156"/>
      <c r="WQM16" s="156"/>
      <c r="WQN16" s="156"/>
      <c r="WQO16" s="156"/>
      <c r="WQP16" s="156"/>
      <c r="WQQ16" s="156"/>
      <c r="WQR16" s="156"/>
      <c r="WQS16" s="156"/>
      <c r="WQT16" s="156"/>
      <c r="WQU16" s="156"/>
      <c r="WQV16" s="156"/>
      <c r="WQW16" s="156"/>
      <c r="WQX16" s="156"/>
      <c r="WQY16" s="156"/>
      <c r="WQZ16" s="156"/>
      <c r="WRA16" s="156"/>
      <c r="WRB16" s="156"/>
      <c r="WRC16" s="156"/>
      <c r="WRD16" s="156"/>
      <c r="WRE16" s="156"/>
      <c r="WRF16" s="156"/>
      <c r="WRG16" s="156"/>
      <c r="WRH16" s="156"/>
      <c r="WRI16" s="156"/>
      <c r="WRJ16" s="156"/>
      <c r="WRK16" s="156"/>
      <c r="WRL16" s="156"/>
      <c r="WRM16" s="156"/>
      <c r="WRN16" s="156"/>
      <c r="WRO16" s="156"/>
      <c r="WRP16" s="156"/>
      <c r="WRQ16" s="156"/>
      <c r="WRR16" s="156"/>
      <c r="WRS16" s="156"/>
      <c r="WRT16" s="156"/>
      <c r="WRU16" s="156"/>
      <c r="WRV16" s="156"/>
      <c r="WRW16" s="156"/>
      <c r="WRX16" s="156"/>
      <c r="WRY16" s="156"/>
      <c r="WRZ16" s="156"/>
      <c r="WSA16" s="156"/>
      <c r="WSB16" s="156"/>
      <c r="WSC16" s="156"/>
      <c r="WSD16" s="156"/>
      <c r="WSE16" s="156"/>
      <c r="WSF16" s="156"/>
      <c r="WSG16" s="156"/>
      <c r="WSH16" s="156"/>
      <c r="WSI16" s="156"/>
      <c r="WSJ16" s="156"/>
      <c r="WSK16" s="156"/>
      <c r="WSL16" s="156"/>
      <c r="WSM16" s="156"/>
      <c r="WSN16" s="156"/>
      <c r="WSO16" s="156"/>
      <c r="WSP16" s="156"/>
      <c r="WSQ16" s="156"/>
      <c r="WSR16" s="156"/>
      <c r="WSS16" s="156"/>
      <c r="WST16" s="156"/>
      <c r="WSU16" s="156"/>
      <c r="WSV16" s="156"/>
      <c r="WSW16" s="156"/>
      <c r="WSX16" s="156"/>
      <c r="WSY16" s="156"/>
      <c r="WSZ16" s="156"/>
      <c r="WTA16" s="156"/>
      <c r="WTB16" s="156"/>
      <c r="WTC16" s="156"/>
      <c r="WTD16" s="156"/>
      <c r="WTE16" s="156"/>
      <c r="WTF16" s="156"/>
      <c r="WTG16" s="156"/>
      <c r="WTH16" s="156"/>
      <c r="WTI16" s="156"/>
      <c r="WTJ16" s="156"/>
      <c r="WTK16" s="156"/>
      <c r="WTL16" s="156"/>
      <c r="WTM16" s="156"/>
      <c r="WTN16" s="156"/>
      <c r="WTO16" s="156"/>
      <c r="WTP16" s="156"/>
      <c r="WTQ16" s="156"/>
      <c r="WTR16" s="156"/>
      <c r="WTS16" s="156"/>
      <c r="WTT16" s="156"/>
      <c r="WTU16" s="156"/>
      <c r="WTV16" s="156"/>
      <c r="WTW16" s="156"/>
      <c r="WTX16" s="156"/>
      <c r="WTY16" s="156"/>
      <c r="WTZ16" s="156"/>
      <c r="WUA16" s="156"/>
      <c r="WUB16" s="156"/>
      <c r="WUC16" s="156"/>
      <c r="WUD16" s="156"/>
      <c r="WUE16" s="156"/>
      <c r="WUF16" s="156"/>
      <c r="WUG16" s="156"/>
      <c r="WUH16" s="156"/>
      <c r="WUI16" s="156"/>
      <c r="WUJ16" s="156"/>
      <c r="WUK16" s="156"/>
      <c r="WUL16" s="156"/>
      <c r="WUM16" s="156"/>
      <c r="WUN16" s="156"/>
      <c r="WUO16" s="156"/>
      <c r="WUP16" s="156"/>
      <c r="WUQ16" s="156"/>
      <c r="WUR16" s="156"/>
      <c r="WUS16" s="156"/>
      <c r="WUT16" s="156"/>
      <c r="WUU16" s="156"/>
      <c r="WUV16" s="156"/>
      <c r="WUW16" s="156"/>
      <c r="WUX16" s="156"/>
      <c r="WUY16" s="156"/>
      <c r="WUZ16" s="156"/>
      <c r="WVA16" s="156"/>
      <c r="WVB16" s="156"/>
      <c r="WVC16" s="156"/>
      <c r="WVD16" s="156"/>
      <c r="WVE16" s="156"/>
      <c r="WVF16" s="156"/>
      <c r="WVG16" s="156"/>
      <c r="WVH16" s="156"/>
      <c r="WVI16" s="156"/>
      <c r="WVJ16" s="156"/>
      <c r="WVK16" s="156"/>
      <c r="WVL16" s="156"/>
      <c r="WVM16" s="156"/>
      <c r="WVN16" s="156"/>
      <c r="WVO16" s="156"/>
      <c r="WVP16" s="156"/>
      <c r="WVQ16" s="156"/>
      <c r="WVR16" s="156"/>
      <c r="WVS16" s="156"/>
      <c r="WVT16" s="156"/>
      <c r="WVU16" s="156"/>
      <c r="WVV16" s="156"/>
      <c r="WVW16" s="156"/>
      <c r="WVX16" s="156"/>
      <c r="WVY16" s="156"/>
      <c r="WVZ16" s="156"/>
      <c r="WWA16" s="156"/>
      <c r="WWB16" s="156"/>
      <c r="WWC16" s="156"/>
      <c r="WWD16" s="156"/>
      <c r="WWE16" s="156"/>
      <c r="WWF16" s="156"/>
      <c r="WWG16" s="156"/>
      <c r="WWH16" s="156"/>
      <c r="WWI16" s="156"/>
      <c r="WWJ16" s="156"/>
      <c r="WWK16" s="156"/>
      <c r="WWL16" s="156"/>
      <c r="WWM16" s="156"/>
      <c r="WWN16" s="156"/>
      <c r="WWO16" s="156"/>
      <c r="WWP16" s="156"/>
      <c r="WWQ16" s="156"/>
      <c r="WWR16" s="156"/>
      <c r="WWS16" s="156"/>
      <c r="WWT16" s="156"/>
      <c r="WWU16" s="156"/>
      <c r="WWV16" s="156"/>
      <c r="WWW16" s="156"/>
      <c r="WWX16" s="156"/>
      <c r="WWY16" s="156"/>
      <c r="WWZ16" s="156"/>
      <c r="WXA16" s="156"/>
      <c r="WXB16" s="156"/>
      <c r="WXC16" s="156"/>
      <c r="WXD16" s="156"/>
      <c r="WXE16" s="156"/>
      <c r="WXF16" s="156"/>
      <c r="WXG16" s="156"/>
      <c r="WXH16" s="156"/>
      <c r="WXI16" s="156"/>
      <c r="WXJ16" s="156"/>
      <c r="WXK16" s="156"/>
      <c r="WXL16" s="156"/>
      <c r="WXM16" s="156"/>
      <c r="WXN16" s="156"/>
      <c r="WXO16" s="156"/>
      <c r="WXP16" s="156"/>
      <c r="WXQ16" s="156"/>
      <c r="WXR16" s="156"/>
      <c r="WXS16" s="156"/>
      <c r="WXT16" s="156"/>
      <c r="WXU16" s="156"/>
      <c r="WXV16" s="156"/>
      <c r="WXW16" s="156"/>
      <c r="WXX16" s="156"/>
      <c r="WXY16" s="156"/>
      <c r="WXZ16" s="156"/>
      <c r="WYA16" s="156"/>
      <c r="WYB16" s="156"/>
      <c r="WYC16" s="156"/>
      <c r="WYD16" s="156"/>
      <c r="WYE16" s="156"/>
      <c r="WYF16" s="156"/>
      <c r="WYG16" s="156"/>
      <c r="WYH16" s="156"/>
      <c r="WYI16" s="156"/>
      <c r="WYJ16" s="156"/>
      <c r="WYK16" s="156"/>
      <c r="WYL16" s="156"/>
      <c r="WYM16" s="156"/>
      <c r="WYN16" s="156"/>
      <c r="WYO16" s="156"/>
      <c r="WYP16" s="156"/>
      <c r="WYQ16" s="156"/>
      <c r="WYR16" s="156"/>
      <c r="WYS16" s="156"/>
      <c r="WYT16" s="156"/>
      <c r="WYU16" s="156"/>
      <c r="WYV16" s="156"/>
      <c r="WYW16" s="156"/>
      <c r="WYX16" s="156"/>
      <c r="WYY16" s="156"/>
      <c r="WYZ16" s="156"/>
      <c r="WZA16" s="156"/>
      <c r="WZB16" s="156"/>
      <c r="WZC16" s="156"/>
      <c r="WZD16" s="156"/>
      <c r="WZE16" s="156"/>
      <c r="WZF16" s="156"/>
      <c r="WZG16" s="156"/>
      <c r="WZH16" s="156"/>
      <c r="WZI16" s="156"/>
      <c r="WZJ16" s="156"/>
      <c r="WZK16" s="156"/>
      <c r="WZL16" s="156"/>
      <c r="WZM16" s="156"/>
      <c r="WZN16" s="156"/>
      <c r="WZO16" s="156"/>
      <c r="WZP16" s="156"/>
      <c r="WZQ16" s="156"/>
      <c r="WZR16" s="156"/>
      <c r="WZS16" s="156"/>
      <c r="WZT16" s="156"/>
      <c r="WZU16" s="156"/>
      <c r="WZV16" s="156"/>
      <c r="WZW16" s="156"/>
      <c r="WZX16" s="156"/>
      <c r="WZY16" s="156"/>
      <c r="WZZ16" s="156"/>
      <c r="XAA16" s="156"/>
      <c r="XAB16" s="156"/>
      <c r="XAC16" s="156"/>
      <c r="XAD16" s="156"/>
      <c r="XAE16" s="156"/>
      <c r="XAF16" s="156"/>
      <c r="XAG16" s="156"/>
      <c r="XAH16" s="156"/>
      <c r="XAI16" s="156"/>
      <c r="XAJ16" s="156"/>
      <c r="XAK16" s="156"/>
      <c r="XAL16" s="156"/>
      <c r="XAM16" s="156"/>
      <c r="XAN16" s="156"/>
      <c r="XAO16" s="156"/>
      <c r="XAP16" s="156"/>
      <c r="XAQ16" s="156"/>
      <c r="XAR16" s="156"/>
      <c r="XAS16" s="156"/>
      <c r="XAT16" s="156"/>
      <c r="XAU16" s="156"/>
      <c r="XAV16" s="156"/>
      <c r="XAW16" s="156"/>
      <c r="XAX16" s="156"/>
      <c r="XAY16" s="156"/>
      <c r="XAZ16" s="156"/>
      <c r="XBA16" s="156"/>
      <c r="XBB16" s="156"/>
      <c r="XBC16" s="156"/>
      <c r="XBD16" s="156"/>
      <c r="XBE16" s="156"/>
      <c r="XBF16" s="156"/>
      <c r="XBG16" s="156"/>
      <c r="XBH16" s="156"/>
      <c r="XBI16" s="156"/>
      <c r="XBJ16" s="156"/>
      <c r="XBK16" s="156"/>
      <c r="XBL16" s="156"/>
      <c r="XBM16" s="156"/>
      <c r="XBN16" s="156"/>
      <c r="XBO16" s="156"/>
      <c r="XBP16" s="156"/>
      <c r="XBQ16" s="156"/>
      <c r="XBR16" s="156"/>
      <c r="XBS16" s="156"/>
      <c r="XBT16" s="156"/>
      <c r="XBU16" s="156"/>
      <c r="XBV16" s="156"/>
      <c r="XBW16" s="156"/>
      <c r="XBX16" s="156"/>
      <c r="XBY16" s="156"/>
      <c r="XBZ16" s="156"/>
      <c r="XCA16" s="156"/>
      <c r="XCB16" s="156"/>
      <c r="XCC16" s="156"/>
      <c r="XCD16" s="156"/>
      <c r="XCE16" s="156"/>
      <c r="XCF16" s="156"/>
      <c r="XCG16" s="156"/>
      <c r="XCH16" s="156"/>
      <c r="XCI16" s="156"/>
      <c r="XCJ16" s="156"/>
      <c r="XCK16" s="156"/>
      <c r="XCL16" s="156"/>
      <c r="XCM16" s="156"/>
      <c r="XCN16" s="156"/>
      <c r="XCO16" s="156"/>
      <c r="XCP16" s="156"/>
      <c r="XCQ16" s="156"/>
      <c r="XCR16" s="156"/>
      <c r="XCS16" s="156"/>
      <c r="XCT16" s="156"/>
      <c r="XCU16" s="156"/>
      <c r="XCV16" s="156"/>
      <c r="XCW16" s="156"/>
      <c r="XCX16" s="156"/>
      <c r="XCY16" s="156"/>
      <c r="XCZ16" s="156"/>
      <c r="XDA16" s="156"/>
      <c r="XDB16" s="156"/>
      <c r="XDC16" s="156"/>
      <c r="XDD16" s="156"/>
      <c r="XDE16" s="156"/>
      <c r="XDF16" s="156"/>
      <c r="XDG16" s="156"/>
      <c r="XDH16" s="156"/>
      <c r="XDI16" s="156"/>
      <c r="XDJ16" s="156"/>
      <c r="XDK16" s="156"/>
      <c r="XDL16" s="156"/>
      <c r="XDM16" s="156"/>
      <c r="XDN16" s="156"/>
      <c r="XDO16" s="156"/>
      <c r="XDP16" s="156"/>
      <c r="XDQ16" s="156"/>
      <c r="XDR16" s="156"/>
      <c r="XDS16" s="156"/>
      <c r="XDT16" s="156"/>
      <c r="XDU16" s="156"/>
      <c r="XDV16" s="156"/>
      <c r="XDW16" s="156"/>
      <c r="XDX16" s="156"/>
      <c r="XDY16" s="156"/>
      <c r="XDZ16" s="156"/>
      <c r="XEA16" s="156"/>
      <c r="XEB16" s="156"/>
      <c r="XEC16" s="156"/>
      <c r="XED16" s="156"/>
      <c r="XEE16" s="156"/>
      <c r="XEF16" s="156"/>
      <c r="XEG16" s="156"/>
      <c r="XEH16" s="156"/>
      <c r="XEI16" s="156"/>
      <c r="XEJ16" s="156"/>
      <c r="XEK16" s="156"/>
      <c r="XEL16" s="156"/>
      <c r="XEM16" s="156"/>
      <c r="XEN16" s="156"/>
      <c r="XEO16" s="156"/>
      <c r="XEP16" s="156"/>
      <c r="XEQ16" s="156"/>
      <c r="XER16" s="156"/>
      <c r="XES16" s="156"/>
      <c r="XET16" s="156"/>
      <c r="XEU16" s="156"/>
      <c r="XEV16" s="156"/>
      <c r="XEW16" s="156"/>
      <c r="XEX16" s="156"/>
      <c r="XEY16" s="156"/>
      <c r="XEZ16" s="156"/>
      <c r="XFA16" s="156"/>
      <c r="XFB16" s="156"/>
    </row>
    <row r="17" spans="1:16382" hidden="1">
      <c r="A17" s="156"/>
      <c r="B17" s="156"/>
      <c r="C17" s="156"/>
      <c r="D17" s="156"/>
      <c r="E17" s="156"/>
      <c r="F17" s="156"/>
      <c r="G17" s="156"/>
      <c r="H17" s="156"/>
      <c r="I17" s="156"/>
      <c r="J17" s="156"/>
      <c r="K17" s="156"/>
      <c r="L17" s="156"/>
      <c r="M17" s="156" t="s">
        <v>372</v>
      </c>
      <c r="N17" s="156"/>
      <c r="O17" s="156"/>
      <c r="P17" s="156">
        <f>P16</f>
        <v>32000</v>
      </c>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56"/>
      <c r="CG17" s="156"/>
      <c r="CH17" s="156"/>
      <c r="CI17" s="156"/>
      <c r="CJ17" s="156"/>
      <c r="CK17" s="156"/>
      <c r="CL17" s="156"/>
      <c r="CM17" s="156"/>
      <c r="CN17" s="156"/>
      <c r="CO17" s="156"/>
      <c r="CP17" s="156"/>
      <c r="CQ17" s="156"/>
      <c r="CR17" s="156"/>
      <c r="CS17" s="156"/>
      <c r="CT17" s="156"/>
      <c r="CU17" s="156"/>
      <c r="CV17" s="156"/>
      <c r="CW17" s="156"/>
      <c r="CX17" s="156"/>
      <c r="CY17" s="156"/>
      <c r="CZ17" s="156"/>
      <c r="DA17" s="156"/>
      <c r="DB17" s="156"/>
      <c r="DC17" s="156"/>
      <c r="DD17" s="156"/>
      <c r="DE17" s="156"/>
      <c r="DF17" s="156"/>
      <c r="DG17" s="156"/>
      <c r="DH17" s="156"/>
      <c r="DI17" s="156"/>
      <c r="DJ17" s="156"/>
      <c r="DK17" s="156"/>
      <c r="DL17" s="156"/>
      <c r="DM17" s="156"/>
      <c r="DN17" s="156"/>
      <c r="DO17" s="156"/>
      <c r="DP17" s="156"/>
      <c r="DQ17" s="156"/>
      <c r="DR17" s="156"/>
      <c r="DS17" s="156"/>
      <c r="DT17" s="156"/>
      <c r="DU17" s="156"/>
      <c r="DV17" s="156"/>
      <c r="DW17" s="156"/>
      <c r="DX17" s="156"/>
      <c r="DY17" s="156"/>
      <c r="DZ17" s="156"/>
      <c r="EA17" s="156"/>
      <c r="EB17" s="156"/>
      <c r="EC17" s="156"/>
      <c r="ED17" s="156"/>
      <c r="EE17" s="156"/>
      <c r="EF17" s="156"/>
      <c r="EG17" s="156"/>
      <c r="EH17" s="156"/>
      <c r="EI17" s="156"/>
      <c r="EJ17" s="156"/>
      <c r="EK17" s="156"/>
      <c r="EL17" s="156"/>
      <c r="EM17" s="156"/>
      <c r="EN17" s="156"/>
      <c r="EO17" s="156"/>
      <c r="EP17" s="156"/>
      <c r="EQ17" s="156"/>
      <c r="ER17" s="156"/>
      <c r="ES17" s="156"/>
      <c r="ET17" s="156"/>
      <c r="EU17" s="156"/>
      <c r="EV17" s="156"/>
      <c r="EW17" s="156"/>
      <c r="EX17" s="156"/>
      <c r="EY17" s="156"/>
      <c r="EZ17" s="156"/>
      <c r="FA17" s="156"/>
      <c r="FB17" s="156"/>
      <c r="FC17" s="156"/>
      <c r="FD17" s="156"/>
      <c r="FE17" s="156"/>
      <c r="FF17" s="156"/>
      <c r="FG17" s="156"/>
      <c r="FH17" s="156"/>
      <c r="FI17" s="156"/>
      <c r="FJ17" s="156"/>
      <c r="FK17" s="156"/>
      <c r="FL17" s="156"/>
      <c r="FM17" s="156"/>
      <c r="FN17" s="156"/>
      <c r="FO17" s="156"/>
      <c r="FP17" s="156"/>
      <c r="FQ17" s="156"/>
      <c r="FR17" s="156"/>
      <c r="FS17" s="156"/>
      <c r="FT17" s="156"/>
      <c r="FU17" s="156"/>
      <c r="FV17" s="156"/>
      <c r="FW17" s="156"/>
      <c r="FX17" s="156"/>
      <c r="FY17" s="156"/>
      <c r="FZ17" s="156"/>
      <c r="GA17" s="156"/>
      <c r="GB17" s="156"/>
      <c r="GC17" s="156"/>
      <c r="GD17" s="156"/>
      <c r="GE17" s="156"/>
      <c r="GF17" s="156"/>
      <c r="GG17" s="156"/>
      <c r="GH17" s="156"/>
      <c r="GI17" s="156"/>
      <c r="GJ17" s="156"/>
      <c r="GK17" s="156"/>
      <c r="GL17" s="156"/>
      <c r="GM17" s="156"/>
      <c r="GN17" s="156"/>
      <c r="GO17" s="156"/>
      <c r="GP17" s="156"/>
      <c r="GQ17" s="156"/>
      <c r="GR17" s="156"/>
      <c r="GS17" s="156"/>
      <c r="GT17" s="156"/>
      <c r="GU17" s="156"/>
      <c r="GV17" s="156"/>
      <c r="GW17" s="156"/>
      <c r="GX17" s="156"/>
      <c r="GY17" s="156"/>
      <c r="GZ17" s="156"/>
      <c r="HA17" s="156"/>
      <c r="HB17" s="156"/>
      <c r="HC17" s="156"/>
      <c r="HD17" s="156"/>
      <c r="HE17" s="156"/>
      <c r="HF17" s="156"/>
      <c r="HG17" s="156"/>
      <c r="HH17" s="156"/>
      <c r="HI17" s="156"/>
      <c r="HJ17" s="156"/>
      <c r="HK17" s="156"/>
      <c r="HL17" s="156"/>
      <c r="HM17" s="156"/>
      <c r="HN17" s="156"/>
      <c r="HO17" s="156"/>
      <c r="HP17" s="156"/>
      <c r="HQ17" s="156"/>
      <c r="HR17" s="156"/>
      <c r="HS17" s="156"/>
      <c r="HT17" s="156"/>
      <c r="HU17" s="156"/>
      <c r="HV17" s="156"/>
      <c r="HW17" s="156"/>
      <c r="HX17" s="156"/>
      <c r="HY17" s="156"/>
      <c r="HZ17" s="156"/>
      <c r="IA17" s="156"/>
      <c r="IB17" s="156"/>
      <c r="IC17" s="156"/>
      <c r="ID17" s="156"/>
      <c r="IE17" s="156"/>
      <c r="IF17" s="156"/>
      <c r="IG17" s="156"/>
      <c r="IH17" s="156"/>
      <c r="II17" s="156"/>
      <c r="IJ17" s="156"/>
      <c r="IK17" s="156"/>
      <c r="IL17" s="156"/>
      <c r="IM17" s="156"/>
      <c r="IN17" s="156"/>
      <c r="IO17" s="156"/>
      <c r="IP17" s="156"/>
      <c r="IQ17" s="156"/>
      <c r="IR17" s="156"/>
      <c r="IS17" s="156"/>
      <c r="IT17" s="156"/>
      <c r="IU17" s="156"/>
      <c r="IV17" s="156"/>
      <c r="IW17" s="156"/>
      <c r="IX17" s="156"/>
      <c r="IY17" s="156"/>
      <c r="IZ17" s="156"/>
      <c r="JA17" s="156"/>
      <c r="JB17" s="156"/>
      <c r="JC17" s="156"/>
      <c r="JD17" s="156"/>
      <c r="JE17" s="156"/>
      <c r="JF17" s="156"/>
      <c r="JG17" s="156"/>
      <c r="JH17" s="156"/>
      <c r="JI17" s="156"/>
      <c r="JJ17" s="156"/>
      <c r="JK17" s="156"/>
      <c r="JL17" s="156"/>
      <c r="JM17" s="156"/>
      <c r="JN17" s="156"/>
      <c r="JO17" s="156"/>
      <c r="JP17" s="156"/>
      <c r="JQ17" s="156"/>
      <c r="JR17" s="156"/>
      <c r="JS17" s="156"/>
      <c r="JT17" s="156"/>
      <c r="JU17" s="156"/>
      <c r="JV17" s="156"/>
      <c r="JW17" s="156"/>
      <c r="JX17" s="156"/>
      <c r="JY17" s="156"/>
      <c r="JZ17" s="156"/>
      <c r="KA17" s="156"/>
      <c r="KB17" s="156"/>
      <c r="KC17" s="156"/>
      <c r="KD17" s="156"/>
      <c r="KE17" s="156"/>
      <c r="KF17" s="156"/>
      <c r="KG17" s="156"/>
      <c r="KH17" s="156"/>
      <c r="KI17" s="156"/>
      <c r="KJ17" s="156"/>
      <c r="KK17" s="156"/>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6"/>
      <c r="VB17" s="156"/>
      <c r="VC17" s="156"/>
      <c r="VD17" s="156"/>
      <c r="VE17" s="156"/>
      <c r="VF17" s="156"/>
      <c r="VG17" s="156"/>
      <c r="VH17" s="156"/>
      <c r="VI17" s="156"/>
      <c r="VJ17" s="156"/>
      <c r="VK17" s="156"/>
      <c r="VL17" s="156"/>
      <c r="VM17" s="156"/>
      <c r="VN17" s="156"/>
      <c r="VO17" s="156"/>
      <c r="VP17" s="156"/>
      <c r="VQ17" s="156"/>
      <c r="VR17" s="156"/>
      <c r="VS17" s="156"/>
      <c r="VT17" s="156"/>
      <c r="VU17" s="156"/>
      <c r="VV17" s="156"/>
      <c r="VW17" s="156"/>
      <c r="VX17" s="156"/>
      <c r="VY17" s="156"/>
      <c r="VZ17" s="156"/>
      <c r="WA17" s="156"/>
      <c r="WB17" s="156"/>
      <c r="WC17" s="156"/>
      <c r="WD17" s="156"/>
      <c r="WE17" s="156"/>
      <c r="WF17" s="156"/>
      <c r="WG17" s="156"/>
      <c r="WH17" s="156"/>
      <c r="WI17" s="156"/>
      <c r="WJ17" s="156"/>
      <c r="WK17" s="156"/>
      <c r="WL17" s="156"/>
      <c r="WM17" s="156"/>
      <c r="WN17" s="156"/>
      <c r="WO17" s="156"/>
      <c r="WP17" s="156"/>
      <c r="WQ17" s="156"/>
      <c r="WR17" s="156"/>
      <c r="WS17" s="156"/>
      <c r="WT17" s="156"/>
      <c r="WU17" s="156"/>
      <c r="WV17" s="156"/>
      <c r="WW17" s="156"/>
      <c r="WX17" s="156"/>
      <c r="WY17" s="156"/>
      <c r="WZ17" s="156"/>
      <c r="XA17" s="156"/>
      <c r="XB17" s="156"/>
      <c r="XC17" s="156"/>
      <c r="XD17" s="156"/>
      <c r="XE17" s="156"/>
      <c r="XF17" s="156"/>
      <c r="XG17" s="156"/>
      <c r="XH17" s="156"/>
      <c r="XI17" s="156"/>
      <c r="XJ17" s="156"/>
      <c r="XK17" s="156"/>
      <c r="XL17" s="156"/>
      <c r="XM17" s="156"/>
      <c r="XN17" s="156"/>
      <c r="XO17" s="156"/>
      <c r="XP17" s="156"/>
      <c r="XQ17" s="156"/>
      <c r="XR17" s="156"/>
      <c r="XS17" s="156"/>
      <c r="XT17" s="156"/>
      <c r="XU17" s="156"/>
      <c r="XV17" s="156"/>
      <c r="XW17" s="156"/>
      <c r="XX17" s="156"/>
      <c r="XY17" s="156"/>
      <c r="XZ17" s="156"/>
      <c r="YA17" s="156"/>
      <c r="YB17" s="156"/>
      <c r="YC17" s="156"/>
      <c r="YD17" s="156"/>
      <c r="YE17" s="156"/>
      <c r="YF17" s="156"/>
      <c r="YG17" s="156"/>
      <c r="YH17" s="156"/>
      <c r="YI17" s="156"/>
      <c r="YJ17" s="156"/>
      <c r="YK17" s="156"/>
      <c r="YL17" s="156"/>
      <c r="YM17" s="156"/>
      <c r="YN17" s="156"/>
      <c r="YO17" s="156"/>
      <c r="YP17" s="156"/>
      <c r="YQ17" s="156"/>
      <c r="YR17" s="156"/>
      <c r="YS17" s="156"/>
      <c r="YT17" s="156"/>
      <c r="YU17" s="156"/>
      <c r="YV17" s="156"/>
      <c r="YW17" s="156"/>
      <c r="YX17" s="156"/>
      <c r="YY17" s="156"/>
      <c r="YZ17" s="156"/>
      <c r="ZA17" s="156"/>
      <c r="ZB17" s="156"/>
      <c r="ZC17" s="156"/>
      <c r="ZD17" s="156"/>
      <c r="ZE17" s="156"/>
      <c r="ZF17" s="156"/>
      <c r="ZG17" s="156"/>
      <c r="ZH17" s="156"/>
      <c r="ZI17" s="156"/>
      <c r="ZJ17" s="156"/>
      <c r="ZK17" s="156"/>
      <c r="ZL17" s="156"/>
      <c r="ZM17" s="156"/>
      <c r="ZN17" s="156"/>
      <c r="ZO17" s="156"/>
      <c r="ZP17" s="156"/>
      <c r="ZQ17" s="156"/>
      <c r="ZR17" s="156"/>
      <c r="ZS17" s="156"/>
      <c r="ZT17" s="156"/>
      <c r="ZU17" s="156"/>
      <c r="ZV17" s="156"/>
      <c r="ZW17" s="156"/>
      <c r="ZX17" s="156"/>
      <c r="ZY17" s="156"/>
      <c r="ZZ17" s="156"/>
      <c r="AAA17" s="156"/>
      <c r="AAB17" s="156"/>
      <c r="AAC17" s="156"/>
      <c r="AAD17" s="156"/>
      <c r="AAE17" s="156"/>
      <c r="AAF17" s="156"/>
      <c r="AAG17" s="156"/>
      <c r="AAH17" s="156"/>
      <c r="AAI17" s="156"/>
      <c r="AAJ17" s="156"/>
      <c r="AAK17" s="156"/>
      <c r="AAL17" s="156"/>
      <c r="AAM17" s="156"/>
      <c r="AAN17" s="156"/>
      <c r="AAO17" s="156"/>
      <c r="AAP17" s="156"/>
      <c r="AAQ17" s="156"/>
      <c r="AAR17" s="156"/>
      <c r="AAS17" s="156"/>
      <c r="AAT17" s="156"/>
      <c r="AAU17" s="156"/>
      <c r="AAV17" s="156"/>
      <c r="AAW17" s="156"/>
      <c r="AAX17" s="156"/>
      <c r="AAY17" s="156"/>
      <c r="AAZ17" s="156"/>
      <c r="ABA17" s="156"/>
      <c r="ABB17" s="156"/>
      <c r="ABC17" s="156"/>
      <c r="ABD17" s="156"/>
      <c r="ABE17" s="156"/>
      <c r="ABF17" s="156"/>
      <c r="ABG17" s="156"/>
      <c r="ABH17" s="156"/>
      <c r="ABI17" s="156"/>
      <c r="ABJ17" s="156"/>
      <c r="ABK17" s="156"/>
      <c r="ABL17" s="156"/>
      <c r="ABM17" s="156"/>
      <c r="ABN17" s="156"/>
      <c r="ABO17" s="156"/>
      <c r="ABP17" s="156"/>
      <c r="ABQ17" s="156"/>
      <c r="ABR17" s="156"/>
      <c r="ABS17" s="156"/>
      <c r="ABT17" s="156"/>
      <c r="ABU17" s="156"/>
      <c r="ABV17" s="156"/>
      <c r="ABW17" s="156"/>
      <c r="ABX17" s="156"/>
      <c r="ABY17" s="156"/>
      <c r="ABZ17" s="156"/>
      <c r="ACA17" s="156"/>
      <c r="ACB17" s="156"/>
      <c r="ACC17" s="156"/>
      <c r="ACD17" s="156"/>
      <c r="ACE17" s="156"/>
      <c r="ACF17" s="156"/>
      <c r="ACG17" s="156"/>
      <c r="ACH17" s="156"/>
      <c r="ACI17" s="156"/>
      <c r="ACJ17" s="156"/>
      <c r="ACK17" s="156"/>
      <c r="ACL17" s="156"/>
      <c r="ACM17" s="156"/>
      <c r="ACN17" s="156"/>
      <c r="ACO17" s="156"/>
      <c r="ACP17" s="156"/>
      <c r="ACQ17" s="156"/>
      <c r="ACR17" s="156"/>
      <c r="ACS17" s="156"/>
      <c r="ACT17" s="156"/>
      <c r="ACU17" s="156"/>
      <c r="ACV17" s="156"/>
      <c r="ACW17" s="156"/>
      <c r="ACX17" s="156"/>
      <c r="ACY17" s="156"/>
      <c r="ACZ17" s="156"/>
      <c r="ADA17" s="156"/>
      <c r="ADB17" s="156"/>
      <c r="ADC17" s="156"/>
      <c r="ADD17" s="156"/>
      <c r="ADE17" s="156"/>
      <c r="ADF17" s="156"/>
      <c r="ADG17" s="156"/>
      <c r="ADH17" s="156"/>
      <c r="ADI17" s="156"/>
      <c r="ADJ17" s="156"/>
      <c r="ADK17" s="156"/>
      <c r="ADL17" s="156"/>
      <c r="ADM17" s="156"/>
      <c r="ADN17" s="156"/>
      <c r="ADO17" s="156"/>
      <c r="ADP17" s="156"/>
      <c r="ADQ17" s="156"/>
      <c r="ADR17" s="156"/>
      <c r="ADS17" s="156"/>
      <c r="ADT17" s="156"/>
      <c r="ADU17" s="156"/>
      <c r="ADV17" s="156"/>
      <c r="ADW17" s="156"/>
      <c r="ADX17" s="156"/>
      <c r="ADY17" s="156"/>
      <c r="ADZ17" s="156"/>
      <c r="AEA17" s="156"/>
      <c r="AEB17" s="156"/>
      <c r="AEC17" s="156"/>
      <c r="AED17" s="156"/>
      <c r="AEE17" s="156"/>
      <c r="AEF17" s="156"/>
      <c r="AEG17" s="156"/>
      <c r="AEH17" s="156"/>
      <c r="AEI17" s="156"/>
      <c r="AEJ17" s="156"/>
      <c r="AEK17" s="156"/>
      <c r="AEL17" s="156"/>
      <c r="AEM17" s="156"/>
      <c r="AEN17" s="156"/>
      <c r="AEO17" s="156"/>
      <c r="AEP17" s="156"/>
      <c r="AEQ17" s="156"/>
      <c r="AER17" s="156"/>
      <c r="AES17" s="156"/>
      <c r="AET17" s="156"/>
      <c r="AEU17" s="156"/>
      <c r="AEV17" s="156"/>
      <c r="AEW17" s="156"/>
      <c r="AEX17" s="156"/>
      <c r="AEY17" s="156"/>
      <c r="AEZ17" s="156"/>
      <c r="AFA17" s="156"/>
      <c r="AFB17" s="156"/>
      <c r="AFC17" s="156"/>
      <c r="AFD17" s="156"/>
      <c r="AFE17" s="156"/>
      <c r="AFF17" s="156"/>
      <c r="AFG17" s="156"/>
      <c r="AFH17" s="156"/>
      <c r="AFI17" s="156"/>
      <c r="AFJ17" s="156"/>
      <c r="AFK17" s="156"/>
      <c r="AFL17" s="156"/>
      <c r="AFM17" s="156"/>
      <c r="AFN17" s="156"/>
      <c r="AFO17" s="156"/>
      <c r="AFP17" s="156"/>
      <c r="AFQ17" s="156"/>
      <c r="AFR17" s="156"/>
      <c r="AFS17" s="156"/>
      <c r="AFT17" s="156"/>
      <c r="AFU17" s="156"/>
      <c r="AFV17" s="156"/>
      <c r="AFW17" s="156"/>
      <c r="AFX17" s="156"/>
      <c r="AFY17" s="156"/>
      <c r="AFZ17" s="156"/>
      <c r="AGA17" s="156"/>
      <c r="AGB17" s="156"/>
      <c r="AGC17" s="156"/>
      <c r="AGD17" s="156"/>
      <c r="AGE17" s="156"/>
      <c r="AGF17" s="156"/>
      <c r="AGG17" s="156"/>
      <c r="AGH17" s="156"/>
      <c r="AGI17" s="156"/>
      <c r="AGJ17" s="156"/>
      <c r="AGK17" s="156"/>
      <c r="AGL17" s="156"/>
      <c r="AGM17" s="156"/>
      <c r="AGN17" s="156"/>
      <c r="AGO17" s="156"/>
      <c r="AGP17" s="156"/>
      <c r="AGQ17" s="156"/>
      <c r="AGR17" s="156"/>
      <c r="AGS17" s="156"/>
      <c r="AGT17" s="156"/>
      <c r="AGU17" s="156"/>
      <c r="AGV17" s="156"/>
      <c r="AGW17" s="156"/>
      <c r="AGX17" s="156"/>
      <c r="AGY17" s="156"/>
      <c r="AGZ17" s="156"/>
      <c r="AHA17" s="156"/>
      <c r="AHB17" s="156"/>
      <c r="AHC17" s="156"/>
      <c r="AHD17" s="156"/>
      <c r="AHE17" s="156"/>
      <c r="AHF17" s="156"/>
      <c r="AHG17" s="156"/>
      <c r="AHH17" s="156"/>
      <c r="AHI17" s="156"/>
      <c r="AHJ17" s="156"/>
      <c r="AHK17" s="156"/>
      <c r="AHL17" s="156"/>
      <c r="AHM17" s="156"/>
      <c r="AHN17" s="156"/>
      <c r="AHO17" s="156"/>
      <c r="AHP17" s="156"/>
      <c r="AHQ17" s="156"/>
      <c r="AHR17" s="156"/>
      <c r="AHS17" s="156"/>
      <c r="AHT17" s="156"/>
      <c r="AHU17" s="156"/>
      <c r="AHV17" s="156"/>
      <c r="AHW17" s="156"/>
      <c r="AHX17" s="156"/>
      <c r="AHY17" s="156"/>
      <c r="AHZ17" s="156"/>
      <c r="AIA17" s="156"/>
      <c r="AIB17" s="156"/>
      <c r="AIC17" s="156"/>
      <c r="AID17" s="156"/>
      <c r="AIE17" s="156"/>
      <c r="AIF17" s="156"/>
      <c r="AIG17" s="156"/>
      <c r="AIH17" s="156"/>
      <c r="AII17" s="156"/>
      <c r="AIJ17" s="156"/>
      <c r="AIK17" s="156"/>
      <c r="AIL17" s="156"/>
      <c r="AIM17" s="156"/>
      <c r="AIN17" s="156"/>
      <c r="AIO17" s="156"/>
      <c r="AIP17" s="156"/>
      <c r="AIQ17" s="156"/>
      <c r="AIR17" s="156"/>
      <c r="AIS17" s="156"/>
      <c r="AIT17" s="156"/>
      <c r="AIU17" s="156"/>
      <c r="AIV17" s="156"/>
      <c r="AIW17" s="156"/>
      <c r="AIX17" s="156"/>
      <c r="AIY17" s="156"/>
      <c r="AIZ17" s="156"/>
      <c r="AJA17" s="156"/>
      <c r="AJB17" s="156"/>
      <c r="AJC17" s="156"/>
      <c r="AJD17" s="156"/>
      <c r="AJE17" s="156"/>
      <c r="AJF17" s="156"/>
      <c r="AJG17" s="156"/>
      <c r="AJH17" s="156"/>
      <c r="AJI17" s="156"/>
      <c r="AJJ17" s="156"/>
      <c r="AJK17" s="156"/>
      <c r="AJL17" s="156"/>
      <c r="AJM17" s="156"/>
      <c r="AJN17" s="156"/>
      <c r="AJO17" s="156"/>
      <c r="AJP17" s="156"/>
      <c r="AJQ17" s="156"/>
      <c r="AJR17" s="156"/>
      <c r="AJS17" s="156"/>
      <c r="AJT17" s="156"/>
      <c r="AJU17" s="156"/>
      <c r="AJV17" s="156"/>
      <c r="AJW17" s="156"/>
      <c r="AJX17" s="156"/>
      <c r="AJY17" s="156"/>
      <c r="AJZ17" s="156"/>
      <c r="AKA17" s="156"/>
      <c r="AKB17" s="156"/>
      <c r="AKC17" s="156"/>
      <c r="AKD17" s="156"/>
      <c r="AKE17" s="156"/>
      <c r="AKF17" s="156"/>
      <c r="AKG17" s="156"/>
      <c r="AKH17" s="156"/>
      <c r="AKI17" s="156"/>
      <c r="AKJ17" s="156"/>
      <c r="AKK17" s="156"/>
      <c r="AKL17" s="156"/>
      <c r="AKM17" s="156"/>
      <c r="AKN17" s="156"/>
      <c r="AKO17" s="156"/>
      <c r="AKP17" s="156"/>
      <c r="AKQ17" s="156"/>
      <c r="AKR17" s="156"/>
      <c r="AKS17" s="156"/>
      <c r="AKT17" s="156"/>
      <c r="AKU17" s="156"/>
      <c r="AKV17" s="156"/>
      <c r="AKW17" s="156"/>
      <c r="AKX17" s="156"/>
      <c r="AKY17" s="156"/>
      <c r="AKZ17" s="156"/>
      <c r="ALA17" s="156"/>
      <c r="ALB17" s="156"/>
      <c r="ALC17" s="156"/>
      <c r="ALD17" s="156"/>
      <c r="ALE17" s="156"/>
      <c r="ALF17" s="156"/>
      <c r="ALG17" s="156"/>
      <c r="ALH17" s="156"/>
      <c r="ALI17" s="156"/>
      <c r="ALJ17" s="156"/>
      <c r="ALK17" s="156"/>
      <c r="ALL17" s="156"/>
      <c r="ALM17" s="156"/>
      <c r="ALN17" s="156"/>
      <c r="ALO17" s="156"/>
      <c r="ALP17" s="156"/>
      <c r="ALQ17" s="156"/>
      <c r="ALR17" s="156"/>
      <c r="ALS17" s="156"/>
      <c r="ALT17" s="156"/>
      <c r="ALU17" s="156"/>
      <c r="ALV17" s="156"/>
      <c r="ALW17" s="156"/>
      <c r="ALX17" s="156"/>
      <c r="ALY17" s="156"/>
      <c r="ALZ17" s="156"/>
      <c r="AMA17" s="156"/>
      <c r="AMB17" s="156"/>
      <c r="AMC17" s="156"/>
      <c r="AMD17" s="156"/>
      <c r="AME17" s="156"/>
      <c r="AMF17" s="156"/>
      <c r="AMG17" s="156"/>
      <c r="AMH17" s="156"/>
      <c r="AMI17" s="156"/>
      <c r="AMJ17" s="156"/>
      <c r="AMK17" s="156"/>
      <c r="AML17" s="156"/>
      <c r="AMM17" s="156"/>
      <c r="AMN17" s="156"/>
      <c r="AMO17" s="156"/>
      <c r="AMP17" s="156"/>
      <c r="AMQ17" s="156"/>
      <c r="AMR17" s="156"/>
      <c r="AMS17" s="156"/>
      <c r="AMT17" s="156"/>
      <c r="AMU17" s="156"/>
      <c r="AMV17" s="156"/>
      <c r="AMW17" s="156"/>
      <c r="AMX17" s="156"/>
      <c r="AMY17" s="156"/>
      <c r="AMZ17" s="156"/>
      <c r="ANA17" s="156"/>
      <c r="ANB17" s="156"/>
      <c r="ANC17" s="156"/>
      <c r="AND17" s="156"/>
      <c r="ANE17" s="156"/>
      <c r="ANF17" s="156"/>
      <c r="ANG17" s="156"/>
      <c r="ANH17" s="156"/>
      <c r="ANI17" s="156"/>
      <c r="ANJ17" s="156"/>
      <c r="ANK17" s="156"/>
      <c r="ANL17" s="156"/>
      <c r="ANM17" s="156"/>
      <c r="ANN17" s="156"/>
      <c r="ANO17" s="156"/>
      <c r="ANP17" s="156"/>
      <c r="ANQ17" s="156"/>
      <c r="ANR17" s="156"/>
      <c r="ANS17" s="156"/>
      <c r="ANT17" s="156"/>
      <c r="ANU17" s="156"/>
      <c r="ANV17" s="156"/>
      <c r="ANW17" s="156"/>
      <c r="ANX17" s="156"/>
      <c r="ANY17" s="156"/>
      <c r="ANZ17" s="156"/>
      <c r="AOA17" s="156"/>
      <c r="AOB17" s="156"/>
      <c r="AOC17" s="156"/>
      <c r="AOD17" s="156"/>
      <c r="AOE17" s="156"/>
      <c r="AOF17" s="156"/>
      <c r="AOG17" s="156"/>
      <c r="AOH17" s="156"/>
      <c r="AOI17" s="156"/>
      <c r="AOJ17" s="156"/>
      <c r="AOK17" s="156"/>
      <c r="AOL17" s="156"/>
      <c r="AOM17" s="156"/>
      <c r="AON17" s="156"/>
      <c r="AOO17" s="156"/>
      <c r="AOP17" s="156"/>
      <c r="AOQ17" s="156"/>
      <c r="AOR17" s="156"/>
      <c r="AOS17" s="156"/>
      <c r="AOT17" s="156"/>
      <c r="AOU17" s="156"/>
      <c r="AOV17" s="156"/>
      <c r="AOW17" s="156"/>
      <c r="AOX17" s="156"/>
      <c r="AOY17" s="156"/>
      <c r="AOZ17" s="156"/>
      <c r="APA17" s="156"/>
      <c r="APB17" s="156"/>
      <c r="APC17" s="156"/>
      <c r="APD17" s="156"/>
      <c r="APE17" s="156"/>
      <c r="APF17" s="156"/>
      <c r="APG17" s="156"/>
      <c r="APH17" s="156"/>
      <c r="API17" s="156"/>
      <c r="APJ17" s="156"/>
      <c r="APK17" s="156"/>
      <c r="APL17" s="156"/>
      <c r="APM17" s="156"/>
      <c r="APN17" s="156"/>
      <c r="APO17" s="156"/>
      <c r="APP17" s="156"/>
      <c r="APQ17" s="156"/>
      <c r="APR17" s="156"/>
      <c r="APS17" s="156"/>
      <c r="APT17" s="156"/>
      <c r="APU17" s="156"/>
      <c r="APV17" s="156"/>
      <c r="APW17" s="156"/>
      <c r="APX17" s="156"/>
      <c r="APY17" s="156"/>
      <c r="APZ17" s="156"/>
      <c r="AQA17" s="156"/>
      <c r="AQB17" s="156"/>
      <c r="AQC17" s="156"/>
      <c r="AQD17" s="156"/>
      <c r="AQE17" s="156"/>
      <c r="AQF17" s="156"/>
      <c r="AQG17" s="156"/>
      <c r="AQH17" s="156"/>
      <c r="AQI17" s="156"/>
      <c r="AQJ17" s="156"/>
      <c r="AQK17" s="156"/>
      <c r="AQL17" s="156"/>
      <c r="AQM17" s="156"/>
      <c r="AQN17" s="156"/>
      <c r="AQO17" s="156"/>
      <c r="AQP17" s="156"/>
      <c r="AQQ17" s="156"/>
      <c r="AQR17" s="156"/>
      <c r="AQS17" s="156"/>
      <c r="AQT17" s="156"/>
      <c r="AQU17" s="156"/>
      <c r="AQV17" s="156"/>
      <c r="AQW17" s="156"/>
      <c r="AQX17" s="156"/>
      <c r="AQY17" s="156"/>
      <c r="AQZ17" s="156"/>
      <c r="ARA17" s="156"/>
      <c r="ARB17" s="156"/>
      <c r="ARC17" s="156"/>
      <c r="ARD17" s="156"/>
      <c r="ARE17" s="156"/>
      <c r="ARF17" s="156"/>
      <c r="ARG17" s="156"/>
      <c r="ARH17" s="156"/>
      <c r="ARI17" s="156"/>
      <c r="ARJ17" s="156"/>
      <c r="ARK17" s="156"/>
      <c r="ARL17" s="156"/>
      <c r="ARM17" s="156"/>
      <c r="ARN17" s="156"/>
      <c r="ARO17" s="156"/>
      <c r="ARP17" s="156"/>
      <c r="ARQ17" s="156"/>
      <c r="ARR17" s="156"/>
      <c r="ARS17" s="156"/>
      <c r="ART17" s="156"/>
      <c r="ARU17" s="156"/>
      <c r="ARV17" s="156"/>
      <c r="ARW17" s="156"/>
      <c r="ARX17" s="156"/>
      <c r="ARY17" s="156"/>
      <c r="ARZ17" s="156"/>
      <c r="ASA17" s="156"/>
      <c r="ASB17" s="156"/>
      <c r="ASC17" s="156"/>
      <c r="ASD17" s="156"/>
      <c r="ASE17" s="156"/>
      <c r="ASF17" s="156"/>
      <c r="ASG17" s="156"/>
      <c r="ASH17" s="156"/>
      <c r="ASI17" s="156"/>
      <c r="ASJ17" s="156"/>
      <c r="ASK17" s="156"/>
      <c r="ASL17" s="156"/>
      <c r="ASM17" s="156"/>
      <c r="ASN17" s="156"/>
      <c r="ASO17" s="156"/>
      <c r="ASP17" s="156"/>
      <c r="ASQ17" s="156"/>
      <c r="ASR17" s="156"/>
      <c r="ASS17" s="156"/>
      <c r="AST17" s="156"/>
      <c r="ASU17" s="156"/>
      <c r="ASV17" s="156"/>
      <c r="ASW17" s="156"/>
      <c r="ASX17" s="156"/>
      <c r="ASY17" s="156"/>
      <c r="ASZ17" s="156"/>
      <c r="ATA17" s="156"/>
      <c r="ATB17" s="156"/>
      <c r="ATC17" s="156"/>
      <c r="ATD17" s="156"/>
      <c r="ATE17" s="156"/>
      <c r="ATF17" s="156"/>
      <c r="ATG17" s="156"/>
      <c r="ATH17" s="156"/>
      <c r="ATI17" s="156"/>
      <c r="ATJ17" s="156"/>
      <c r="ATK17" s="156"/>
      <c r="ATL17" s="156"/>
      <c r="ATM17" s="156"/>
      <c r="ATN17" s="156"/>
      <c r="ATO17" s="156"/>
      <c r="ATP17" s="156"/>
      <c r="ATQ17" s="156"/>
      <c r="ATR17" s="156"/>
      <c r="ATS17" s="156"/>
      <c r="ATT17" s="156"/>
      <c r="ATU17" s="156"/>
      <c r="ATV17" s="156"/>
      <c r="ATW17" s="156"/>
      <c r="ATX17" s="156"/>
      <c r="ATY17" s="156"/>
      <c r="ATZ17" s="156"/>
      <c r="AUA17" s="156"/>
      <c r="AUB17" s="156"/>
      <c r="AUC17" s="156"/>
      <c r="AUD17" s="156"/>
      <c r="AUE17" s="156"/>
      <c r="AUF17" s="156"/>
      <c r="AUG17" s="156"/>
      <c r="AUH17" s="156"/>
      <c r="AUI17" s="156"/>
      <c r="AUJ17" s="156"/>
      <c r="AUK17" s="156"/>
      <c r="AUL17" s="156"/>
      <c r="AUM17" s="156"/>
      <c r="AUN17" s="156"/>
      <c r="AUO17" s="156"/>
      <c r="AUP17" s="156"/>
      <c r="AUQ17" s="156"/>
      <c r="AUR17" s="156"/>
      <c r="AUS17" s="156"/>
      <c r="AUT17" s="156"/>
      <c r="AUU17" s="156"/>
      <c r="AUV17" s="156"/>
      <c r="AUW17" s="156"/>
      <c r="AUX17" s="156"/>
      <c r="AUY17" s="156"/>
      <c r="AUZ17" s="156"/>
      <c r="AVA17" s="156"/>
      <c r="AVB17" s="156"/>
      <c r="AVC17" s="156"/>
      <c r="AVD17" s="156"/>
      <c r="AVE17" s="156"/>
      <c r="AVF17" s="156"/>
      <c r="AVG17" s="156"/>
      <c r="AVH17" s="156"/>
      <c r="AVI17" s="156"/>
      <c r="AVJ17" s="156"/>
      <c r="AVK17" s="156"/>
      <c r="AVL17" s="156"/>
      <c r="AVM17" s="156"/>
      <c r="AVN17" s="156"/>
      <c r="AVO17" s="156"/>
      <c r="AVP17" s="156"/>
      <c r="AVQ17" s="156"/>
      <c r="AVR17" s="156"/>
      <c r="AVS17" s="156"/>
      <c r="AVT17" s="156"/>
      <c r="AVU17" s="156"/>
      <c r="AVV17" s="156"/>
      <c r="AVW17" s="156"/>
      <c r="AVX17" s="156"/>
      <c r="AVY17" s="156"/>
      <c r="AVZ17" s="156"/>
      <c r="AWA17" s="156"/>
      <c r="AWB17" s="156"/>
      <c r="AWC17" s="156"/>
      <c r="AWD17" s="156"/>
      <c r="AWE17" s="156"/>
      <c r="AWF17" s="156"/>
      <c r="AWG17" s="156"/>
      <c r="AWH17" s="156"/>
      <c r="AWI17" s="156"/>
      <c r="AWJ17" s="156"/>
      <c r="AWK17" s="156"/>
      <c r="AWL17" s="156"/>
      <c r="AWM17" s="156"/>
      <c r="AWN17" s="156"/>
      <c r="AWO17" s="156"/>
      <c r="AWP17" s="156"/>
      <c r="AWQ17" s="156"/>
      <c r="AWR17" s="156"/>
      <c r="AWS17" s="156"/>
      <c r="AWT17" s="156"/>
      <c r="AWU17" s="156"/>
      <c r="AWV17" s="156"/>
      <c r="AWW17" s="156"/>
      <c r="AWX17" s="156"/>
      <c r="AWY17" s="156"/>
      <c r="AWZ17" s="156"/>
      <c r="AXA17" s="156"/>
      <c r="AXB17" s="156"/>
      <c r="AXC17" s="156"/>
      <c r="AXD17" s="156"/>
      <c r="AXE17" s="156"/>
      <c r="AXF17" s="156"/>
      <c r="AXG17" s="156"/>
      <c r="AXH17" s="156"/>
      <c r="AXI17" s="156"/>
      <c r="AXJ17" s="156"/>
      <c r="AXK17" s="156"/>
      <c r="AXL17" s="156"/>
      <c r="AXM17" s="156"/>
      <c r="AXN17" s="156"/>
      <c r="AXO17" s="156"/>
      <c r="AXP17" s="156"/>
      <c r="AXQ17" s="156"/>
      <c r="AXR17" s="156"/>
      <c r="AXS17" s="156"/>
      <c r="AXT17" s="156"/>
      <c r="AXU17" s="156"/>
      <c r="AXV17" s="156"/>
      <c r="AXW17" s="156"/>
      <c r="AXX17" s="156"/>
      <c r="AXY17" s="156"/>
      <c r="AXZ17" s="156"/>
      <c r="AYA17" s="156"/>
      <c r="AYB17" s="156"/>
      <c r="AYC17" s="156"/>
      <c r="AYD17" s="156"/>
      <c r="AYE17" s="156"/>
      <c r="AYF17" s="156"/>
      <c r="AYG17" s="156"/>
      <c r="AYH17" s="156"/>
      <c r="AYI17" s="156"/>
      <c r="AYJ17" s="156"/>
      <c r="AYK17" s="156"/>
      <c r="AYL17" s="156"/>
      <c r="AYM17" s="156"/>
      <c r="AYN17" s="156"/>
      <c r="AYO17" s="156"/>
      <c r="AYP17" s="156"/>
      <c r="AYQ17" s="156"/>
      <c r="AYR17" s="156"/>
      <c r="AYS17" s="156"/>
      <c r="AYT17" s="156"/>
      <c r="AYU17" s="156"/>
      <c r="AYV17" s="156"/>
      <c r="AYW17" s="156"/>
      <c r="AYX17" s="156"/>
      <c r="AYY17" s="156"/>
      <c r="AYZ17" s="156"/>
      <c r="AZA17" s="156"/>
      <c r="AZB17" s="156"/>
      <c r="AZC17" s="156"/>
      <c r="AZD17" s="156"/>
      <c r="AZE17" s="156"/>
      <c r="AZF17" s="156"/>
      <c r="AZG17" s="156"/>
      <c r="AZH17" s="156"/>
      <c r="AZI17" s="156"/>
      <c r="AZJ17" s="156"/>
      <c r="AZK17" s="156"/>
      <c r="AZL17" s="156"/>
      <c r="AZM17" s="156"/>
      <c r="AZN17" s="156"/>
      <c r="AZO17" s="156"/>
      <c r="AZP17" s="156"/>
      <c r="AZQ17" s="156"/>
      <c r="AZR17" s="156"/>
      <c r="AZS17" s="156"/>
      <c r="AZT17" s="156"/>
      <c r="AZU17" s="156"/>
      <c r="AZV17" s="156"/>
      <c r="AZW17" s="156"/>
      <c r="AZX17" s="156"/>
      <c r="AZY17" s="156"/>
      <c r="AZZ17" s="156"/>
      <c r="BAA17" s="156"/>
      <c r="BAB17" s="156"/>
      <c r="BAC17" s="156"/>
      <c r="BAD17" s="156"/>
      <c r="BAE17" s="156"/>
      <c r="BAF17" s="156"/>
      <c r="BAG17" s="156"/>
      <c r="BAH17" s="156"/>
      <c r="BAI17" s="156"/>
      <c r="BAJ17" s="156"/>
      <c r="BAK17" s="156"/>
      <c r="BAL17" s="156"/>
      <c r="BAM17" s="156"/>
      <c r="BAN17" s="156"/>
      <c r="BAO17" s="156"/>
      <c r="BAP17" s="156"/>
      <c r="BAQ17" s="156"/>
      <c r="BAR17" s="156"/>
      <c r="BAS17" s="156"/>
      <c r="BAT17" s="156"/>
      <c r="BAU17" s="156"/>
      <c r="BAV17" s="156"/>
      <c r="BAW17" s="156"/>
      <c r="BAX17" s="156"/>
      <c r="BAY17" s="156"/>
      <c r="BAZ17" s="156"/>
      <c r="BBA17" s="156"/>
      <c r="BBB17" s="156"/>
      <c r="BBC17" s="156"/>
      <c r="BBD17" s="156"/>
      <c r="BBE17" s="156"/>
      <c r="BBF17" s="156"/>
      <c r="BBG17" s="156"/>
      <c r="BBH17" s="156"/>
      <c r="BBI17" s="156"/>
      <c r="BBJ17" s="156"/>
      <c r="BBK17" s="156"/>
      <c r="BBL17" s="156"/>
      <c r="BBM17" s="156"/>
      <c r="BBN17" s="156"/>
      <c r="BBO17" s="156"/>
      <c r="BBP17" s="156"/>
      <c r="BBQ17" s="156"/>
      <c r="BBR17" s="156"/>
      <c r="BBS17" s="156"/>
      <c r="BBT17" s="156"/>
      <c r="BBU17" s="156"/>
      <c r="BBV17" s="156"/>
      <c r="BBW17" s="156"/>
      <c r="BBX17" s="156"/>
      <c r="BBY17" s="156"/>
      <c r="BBZ17" s="156"/>
      <c r="BCA17" s="156"/>
      <c r="BCB17" s="156"/>
      <c r="BCC17" s="156"/>
      <c r="BCD17" s="156"/>
      <c r="BCE17" s="156"/>
      <c r="BCF17" s="156"/>
      <c r="BCG17" s="156"/>
      <c r="BCH17" s="156"/>
      <c r="BCI17" s="156"/>
      <c r="BCJ17" s="156"/>
      <c r="BCK17" s="156"/>
      <c r="BCL17" s="156"/>
      <c r="BCM17" s="156"/>
      <c r="BCN17" s="156"/>
      <c r="BCO17" s="156"/>
      <c r="BCP17" s="156"/>
      <c r="BCQ17" s="156"/>
      <c r="BCR17" s="156"/>
      <c r="BCS17" s="156"/>
      <c r="BCT17" s="156"/>
      <c r="BCU17" s="156"/>
      <c r="BCV17" s="156"/>
      <c r="BCW17" s="156"/>
      <c r="BCX17" s="156"/>
      <c r="BCY17" s="156"/>
      <c r="BCZ17" s="156"/>
      <c r="BDA17" s="156"/>
      <c r="BDB17" s="156"/>
      <c r="BDC17" s="156"/>
      <c r="BDD17" s="156"/>
      <c r="BDE17" s="156"/>
      <c r="BDF17" s="156"/>
      <c r="BDG17" s="156"/>
      <c r="BDH17" s="156"/>
      <c r="BDI17" s="156"/>
      <c r="BDJ17" s="156"/>
      <c r="BDK17" s="156"/>
      <c r="BDL17" s="156"/>
      <c r="BDM17" s="156"/>
      <c r="BDN17" s="156"/>
      <c r="BDO17" s="156"/>
      <c r="BDP17" s="156"/>
      <c r="BDQ17" s="156"/>
      <c r="BDR17" s="156"/>
      <c r="BDS17" s="156"/>
      <c r="BDT17" s="156"/>
      <c r="BDU17" s="156"/>
      <c r="BDV17" s="156"/>
      <c r="BDW17" s="156"/>
      <c r="BDX17" s="156"/>
      <c r="BDY17" s="156"/>
      <c r="BDZ17" s="156"/>
      <c r="BEA17" s="156"/>
      <c r="BEB17" s="156"/>
      <c r="BEC17" s="156"/>
      <c r="BED17" s="156"/>
      <c r="BEE17" s="156"/>
      <c r="BEF17" s="156"/>
      <c r="BEG17" s="156"/>
      <c r="BEH17" s="156"/>
      <c r="BEI17" s="156"/>
      <c r="BEJ17" s="156"/>
      <c r="BEK17" s="156"/>
      <c r="BEL17" s="156"/>
      <c r="BEM17" s="156"/>
      <c r="BEN17" s="156"/>
      <c r="BEO17" s="156"/>
      <c r="BEP17" s="156"/>
      <c r="BEQ17" s="156"/>
      <c r="BER17" s="156"/>
      <c r="BES17" s="156"/>
      <c r="BET17" s="156"/>
      <c r="BEU17" s="156"/>
      <c r="BEV17" s="156"/>
      <c r="BEW17" s="156"/>
      <c r="BEX17" s="156"/>
      <c r="BEY17" s="156"/>
      <c r="BEZ17" s="156"/>
      <c r="BFA17" s="156"/>
      <c r="BFB17" s="156"/>
      <c r="BFC17" s="156"/>
      <c r="BFD17" s="156"/>
      <c r="BFE17" s="156"/>
      <c r="BFF17" s="156"/>
      <c r="BFG17" s="156"/>
      <c r="BFH17" s="156"/>
      <c r="BFI17" s="156"/>
      <c r="BFJ17" s="156"/>
      <c r="BFK17" s="156"/>
      <c r="BFL17" s="156"/>
      <c r="BFM17" s="156"/>
      <c r="BFN17" s="156"/>
      <c r="BFO17" s="156"/>
      <c r="BFP17" s="156"/>
      <c r="BFQ17" s="156"/>
      <c r="BFR17" s="156"/>
      <c r="BFS17" s="156"/>
      <c r="BFT17" s="156"/>
      <c r="BFU17" s="156"/>
      <c r="BFV17" s="156"/>
      <c r="BFW17" s="156"/>
      <c r="BFX17" s="156"/>
      <c r="BFY17" s="156"/>
      <c r="BFZ17" s="156"/>
      <c r="BGA17" s="156"/>
      <c r="BGB17" s="156"/>
      <c r="BGC17" s="156"/>
      <c r="BGD17" s="156"/>
      <c r="BGE17" s="156"/>
      <c r="BGF17" s="156"/>
      <c r="BGG17" s="156"/>
      <c r="BGH17" s="156"/>
      <c r="BGI17" s="156"/>
      <c r="BGJ17" s="156"/>
      <c r="BGK17" s="156"/>
      <c r="BGL17" s="156"/>
      <c r="BGM17" s="156"/>
      <c r="BGN17" s="156"/>
      <c r="BGO17" s="156"/>
      <c r="BGP17" s="156"/>
      <c r="BGQ17" s="156"/>
      <c r="BGR17" s="156"/>
      <c r="BGS17" s="156"/>
      <c r="BGT17" s="156"/>
      <c r="BGU17" s="156"/>
      <c r="BGV17" s="156"/>
      <c r="BGW17" s="156"/>
      <c r="BGX17" s="156"/>
      <c r="BGY17" s="156"/>
      <c r="BGZ17" s="156"/>
      <c r="BHA17" s="156"/>
      <c r="BHB17" s="156"/>
      <c r="BHC17" s="156"/>
      <c r="BHD17" s="156"/>
      <c r="BHE17" s="156"/>
      <c r="BHF17" s="156"/>
      <c r="BHG17" s="156"/>
      <c r="BHH17" s="156"/>
      <c r="BHI17" s="156"/>
      <c r="BHJ17" s="156"/>
      <c r="BHK17" s="156"/>
      <c r="BHL17" s="156"/>
      <c r="BHM17" s="156"/>
      <c r="BHN17" s="156"/>
      <c r="BHO17" s="156"/>
      <c r="BHP17" s="156"/>
      <c r="BHQ17" s="156"/>
      <c r="BHR17" s="156"/>
      <c r="BHS17" s="156"/>
      <c r="BHT17" s="156"/>
      <c r="BHU17" s="156"/>
      <c r="BHV17" s="156"/>
      <c r="BHW17" s="156"/>
      <c r="BHX17" s="156"/>
      <c r="BHY17" s="156"/>
      <c r="BHZ17" s="156"/>
      <c r="BIA17" s="156"/>
      <c r="BIB17" s="156"/>
      <c r="BIC17" s="156"/>
      <c r="BID17" s="156"/>
      <c r="BIE17" s="156"/>
      <c r="BIF17" s="156"/>
      <c r="BIG17" s="156"/>
      <c r="BIH17" s="156"/>
      <c r="BII17" s="156"/>
      <c r="BIJ17" s="156"/>
      <c r="BIK17" s="156"/>
      <c r="BIL17" s="156"/>
      <c r="BIM17" s="156"/>
      <c r="BIN17" s="156"/>
      <c r="BIO17" s="156"/>
      <c r="BIP17" s="156"/>
      <c r="BIQ17" s="156"/>
      <c r="BIR17" s="156"/>
      <c r="BIS17" s="156"/>
      <c r="BIT17" s="156"/>
      <c r="BIU17" s="156"/>
      <c r="BIV17" s="156"/>
      <c r="BIW17" s="156"/>
      <c r="BIX17" s="156"/>
      <c r="BIY17" s="156"/>
      <c r="BIZ17" s="156"/>
      <c r="BJA17" s="156"/>
      <c r="BJB17" s="156"/>
      <c r="BJC17" s="156"/>
      <c r="BJD17" s="156"/>
      <c r="BJE17" s="156"/>
      <c r="BJF17" s="156"/>
      <c r="BJG17" s="156"/>
      <c r="BJH17" s="156"/>
      <c r="BJI17" s="156"/>
      <c r="BJJ17" s="156"/>
      <c r="BJK17" s="156"/>
      <c r="BJL17" s="156"/>
      <c r="BJM17" s="156"/>
      <c r="BJN17" s="156"/>
      <c r="BJO17" s="156"/>
      <c r="BJP17" s="156"/>
      <c r="BJQ17" s="156"/>
      <c r="BJR17" s="156"/>
      <c r="BJS17" s="156"/>
      <c r="BJT17" s="156"/>
      <c r="BJU17" s="156"/>
      <c r="BJV17" s="156"/>
      <c r="BJW17" s="156"/>
      <c r="BJX17" s="156"/>
      <c r="BJY17" s="156"/>
      <c r="BJZ17" s="156"/>
      <c r="BKA17" s="156"/>
      <c r="BKB17" s="156"/>
      <c r="BKC17" s="156"/>
      <c r="BKD17" s="156"/>
      <c r="BKE17" s="156"/>
      <c r="BKF17" s="156"/>
      <c r="BKG17" s="156"/>
      <c r="BKH17" s="156"/>
      <c r="BKI17" s="156"/>
      <c r="BKJ17" s="156"/>
      <c r="BKK17" s="156"/>
      <c r="BKL17" s="156"/>
      <c r="BKM17" s="156"/>
      <c r="BKN17" s="156"/>
      <c r="BKO17" s="156"/>
      <c r="BKP17" s="156"/>
      <c r="BKQ17" s="156"/>
      <c r="BKR17" s="156"/>
      <c r="BKS17" s="156"/>
      <c r="BKT17" s="156"/>
      <c r="BKU17" s="156"/>
      <c r="BKV17" s="156"/>
      <c r="BKW17" s="156"/>
      <c r="BKX17" s="156"/>
      <c r="BKY17" s="156"/>
      <c r="BKZ17" s="156"/>
      <c r="BLA17" s="156"/>
      <c r="BLB17" s="156"/>
      <c r="BLC17" s="156"/>
      <c r="BLD17" s="156"/>
      <c r="BLE17" s="156"/>
      <c r="BLF17" s="156"/>
      <c r="BLG17" s="156"/>
      <c r="BLH17" s="156"/>
      <c r="BLI17" s="156"/>
      <c r="BLJ17" s="156"/>
      <c r="BLK17" s="156"/>
      <c r="BLL17" s="156"/>
      <c r="BLM17" s="156"/>
      <c r="BLN17" s="156"/>
      <c r="BLO17" s="156"/>
      <c r="BLP17" s="156"/>
      <c r="BLQ17" s="156"/>
      <c r="BLR17" s="156"/>
      <c r="BLS17" s="156"/>
      <c r="BLT17" s="156"/>
      <c r="BLU17" s="156"/>
      <c r="BLV17" s="156"/>
      <c r="BLW17" s="156"/>
      <c r="BLX17" s="156"/>
      <c r="BLY17" s="156"/>
      <c r="BLZ17" s="156"/>
      <c r="BMA17" s="156"/>
      <c r="BMB17" s="156"/>
      <c r="BMC17" s="156"/>
      <c r="BMD17" s="156"/>
      <c r="BME17" s="156"/>
      <c r="BMF17" s="156"/>
      <c r="BMG17" s="156"/>
      <c r="BMH17" s="156"/>
      <c r="BMI17" s="156"/>
      <c r="BMJ17" s="156"/>
      <c r="BMK17" s="156"/>
      <c r="BML17" s="156"/>
      <c r="BMM17" s="156"/>
      <c r="BMN17" s="156"/>
      <c r="BMO17" s="156"/>
      <c r="BMP17" s="156"/>
      <c r="BMQ17" s="156"/>
      <c r="BMR17" s="156"/>
      <c r="BMS17" s="156"/>
      <c r="BMT17" s="156"/>
      <c r="BMU17" s="156"/>
      <c r="BMV17" s="156"/>
      <c r="BMW17" s="156"/>
      <c r="BMX17" s="156"/>
      <c r="BMY17" s="156"/>
      <c r="BMZ17" s="156"/>
      <c r="BNA17" s="156"/>
      <c r="BNB17" s="156"/>
      <c r="BNC17" s="156"/>
      <c r="BND17" s="156"/>
      <c r="BNE17" s="156"/>
      <c r="BNF17" s="156"/>
      <c r="BNG17" s="156"/>
      <c r="BNH17" s="156"/>
      <c r="BNI17" s="156"/>
      <c r="BNJ17" s="156"/>
      <c r="BNK17" s="156"/>
      <c r="BNL17" s="156"/>
      <c r="BNM17" s="156"/>
      <c r="BNN17" s="156"/>
      <c r="BNO17" s="156"/>
      <c r="BNP17" s="156"/>
      <c r="BNQ17" s="156"/>
      <c r="BNR17" s="156"/>
      <c r="BNS17" s="156"/>
      <c r="BNT17" s="156"/>
      <c r="BNU17" s="156"/>
      <c r="BNV17" s="156"/>
      <c r="BNW17" s="156"/>
      <c r="BNX17" s="156"/>
      <c r="BNY17" s="156"/>
      <c r="BNZ17" s="156"/>
      <c r="BOA17" s="156"/>
      <c r="BOB17" s="156"/>
      <c r="BOC17" s="156"/>
      <c r="BOD17" s="156"/>
      <c r="BOE17" s="156"/>
      <c r="BOF17" s="156"/>
      <c r="BOG17" s="156"/>
      <c r="BOH17" s="156"/>
      <c r="BOI17" s="156"/>
      <c r="BOJ17" s="156"/>
      <c r="BOK17" s="156"/>
      <c r="BOL17" s="156"/>
      <c r="BOM17" s="156"/>
      <c r="BON17" s="156"/>
      <c r="BOO17" s="156"/>
      <c r="BOP17" s="156"/>
      <c r="BOQ17" s="156"/>
      <c r="BOR17" s="156"/>
      <c r="BOS17" s="156"/>
      <c r="BOT17" s="156"/>
      <c r="BOU17" s="156"/>
      <c r="BOV17" s="156"/>
      <c r="BOW17" s="156"/>
      <c r="BOX17" s="156"/>
      <c r="BOY17" s="156"/>
      <c r="BOZ17" s="156"/>
      <c r="BPA17" s="156"/>
      <c r="BPB17" s="156"/>
      <c r="BPC17" s="156"/>
      <c r="BPD17" s="156"/>
      <c r="BPE17" s="156"/>
      <c r="BPF17" s="156"/>
      <c r="BPG17" s="156"/>
      <c r="BPH17" s="156"/>
      <c r="BPI17" s="156"/>
      <c r="BPJ17" s="156"/>
      <c r="BPK17" s="156"/>
      <c r="BPL17" s="156"/>
      <c r="BPM17" s="156"/>
      <c r="BPN17" s="156"/>
      <c r="BPO17" s="156"/>
      <c r="BPP17" s="156"/>
      <c r="BPQ17" s="156"/>
      <c r="BPR17" s="156"/>
      <c r="BPS17" s="156"/>
      <c r="BPT17" s="156"/>
      <c r="BPU17" s="156"/>
      <c r="BPV17" s="156"/>
      <c r="BPW17" s="156"/>
      <c r="BPX17" s="156"/>
      <c r="BPY17" s="156"/>
      <c r="BPZ17" s="156"/>
      <c r="BQA17" s="156"/>
      <c r="BQB17" s="156"/>
      <c r="BQC17" s="156"/>
      <c r="BQD17" s="156"/>
      <c r="BQE17" s="156"/>
      <c r="BQF17" s="156"/>
      <c r="BQG17" s="156"/>
      <c r="BQH17" s="156"/>
      <c r="BQI17" s="156"/>
      <c r="BQJ17" s="156"/>
      <c r="BQK17" s="156"/>
      <c r="BQL17" s="156"/>
      <c r="BQM17" s="156"/>
      <c r="BQN17" s="156"/>
      <c r="BQO17" s="156"/>
      <c r="BQP17" s="156"/>
      <c r="BQQ17" s="156"/>
      <c r="BQR17" s="156"/>
      <c r="BQS17" s="156"/>
      <c r="BQT17" s="156"/>
      <c r="BQU17" s="156"/>
      <c r="BQV17" s="156"/>
      <c r="BQW17" s="156"/>
      <c r="BQX17" s="156"/>
      <c r="BQY17" s="156"/>
      <c r="BQZ17" s="156"/>
      <c r="BRA17" s="156"/>
      <c r="BRB17" s="156"/>
      <c r="BRC17" s="156"/>
      <c r="BRD17" s="156"/>
      <c r="BRE17" s="156"/>
      <c r="BRF17" s="156"/>
      <c r="BRG17" s="156"/>
      <c r="BRH17" s="156"/>
      <c r="BRI17" s="156"/>
      <c r="BRJ17" s="156"/>
      <c r="BRK17" s="156"/>
      <c r="BRL17" s="156"/>
      <c r="BRM17" s="156"/>
      <c r="BRN17" s="156"/>
      <c r="BRO17" s="156"/>
      <c r="BRP17" s="156"/>
      <c r="BRQ17" s="156"/>
      <c r="BRR17" s="156"/>
      <c r="BRS17" s="156"/>
      <c r="BRT17" s="156"/>
      <c r="BRU17" s="156"/>
      <c r="BRV17" s="156"/>
      <c r="BRW17" s="156"/>
      <c r="BRX17" s="156"/>
      <c r="BRY17" s="156"/>
      <c r="BRZ17" s="156"/>
      <c r="BSA17" s="156"/>
      <c r="BSB17" s="156"/>
      <c r="BSC17" s="156"/>
      <c r="BSD17" s="156"/>
      <c r="BSE17" s="156"/>
      <c r="BSF17" s="156"/>
      <c r="BSG17" s="156"/>
      <c r="BSH17" s="156"/>
      <c r="BSI17" s="156"/>
      <c r="BSJ17" s="156"/>
      <c r="BSK17" s="156"/>
      <c r="BSL17" s="156"/>
      <c r="BSM17" s="156"/>
      <c r="BSN17" s="156"/>
      <c r="BSO17" s="156"/>
      <c r="BSP17" s="156"/>
      <c r="BSQ17" s="156"/>
      <c r="BSR17" s="156"/>
      <c r="BSS17" s="156"/>
      <c r="BST17" s="156"/>
      <c r="BSU17" s="156"/>
      <c r="BSV17" s="156"/>
      <c r="BSW17" s="156"/>
      <c r="BSX17" s="156"/>
      <c r="BSY17" s="156"/>
      <c r="BSZ17" s="156"/>
      <c r="BTA17" s="156"/>
      <c r="BTB17" s="156"/>
      <c r="BTC17" s="156"/>
      <c r="BTD17" s="156"/>
      <c r="BTE17" s="156"/>
      <c r="BTF17" s="156"/>
      <c r="BTG17" s="156"/>
      <c r="BTH17" s="156"/>
      <c r="BTI17" s="156"/>
      <c r="BTJ17" s="156"/>
      <c r="BTK17" s="156"/>
      <c r="BTL17" s="156"/>
      <c r="BTM17" s="156"/>
      <c r="BTN17" s="156"/>
      <c r="BTO17" s="156"/>
      <c r="BTP17" s="156"/>
      <c r="BTQ17" s="156"/>
      <c r="BTR17" s="156"/>
      <c r="BTS17" s="156"/>
      <c r="BTT17" s="156"/>
      <c r="BTU17" s="156"/>
      <c r="BTV17" s="156"/>
      <c r="BTW17" s="156"/>
      <c r="BTX17" s="156"/>
      <c r="BTY17" s="156"/>
      <c r="BTZ17" s="156"/>
      <c r="BUA17" s="156"/>
      <c r="BUB17" s="156"/>
      <c r="BUC17" s="156"/>
      <c r="BUD17" s="156"/>
      <c r="BUE17" s="156"/>
      <c r="BUF17" s="156"/>
      <c r="BUG17" s="156"/>
      <c r="BUH17" s="156"/>
      <c r="BUI17" s="156"/>
      <c r="BUJ17" s="156"/>
      <c r="BUK17" s="156"/>
      <c r="BUL17" s="156"/>
      <c r="BUM17" s="156"/>
      <c r="BUN17" s="156"/>
      <c r="BUO17" s="156"/>
      <c r="BUP17" s="156"/>
      <c r="BUQ17" s="156"/>
      <c r="BUR17" s="156"/>
      <c r="BUS17" s="156"/>
      <c r="BUT17" s="156"/>
      <c r="BUU17" s="156"/>
      <c r="BUV17" s="156"/>
      <c r="BUW17" s="156"/>
      <c r="BUX17" s="156"/>
      <c r="BUY17" s="156"/>
      <c r="BUZ17" s="156"/>
      <c r="BVA17" s="156"/>
      <c r="BVB17" s="156"/>
      <c r="BVC17" s="156"/>
      <c r="BVD17" s="156"/>
      <c r="BVE17" s="156"/>
      <c r="BVF17" s="156"/>
      <c r="BVG17" s="156"/>
      <c r="BVH17" s="156"/>
      <c r="BVI17" s="156"/>
      <c r="BVJ17" s="156"/>
      <c r="BVK17" s="156"/>
      <c r="BVL17" s="156"/>
      <c r="BVM17" s="156"/>
      <c r="BVN17" s="156"/>
      <c r="BVO17" s="156"/>
      <c r="BVP17" s="156"/>
      <c r="BVQ17" s="156"/>
      <c r="BVR17" s="156"/>
      <c r="BVS17" s="156"/>
      <c r="BVT17" s="156"/>
      <c r="BVU17" s="156"/>
      <c r="BVV17" s="156"/>
      <c r="BVW17" s="156"/>
      <c r="BVX17" s="156"/>
      <c r="BVY17" s="156"/>
      <c r="BVZ17" s="156"/>
      <c r="BWA17" s="156"/>
      <c r="BWB17" s="156"/>
      <c r="BWC17" s="156"/>
      <c r="BWD17" s="156"/>
      <c r="BWE17" s="156"/>
      <c r="BWF17" s="156"/>
      <c r="BWG17" s="156"/>
      <c r="BWH17" s="156"/>
      <c r="BWI17" s="156"/>
      <c r="BWJ17" s="156"/>
      <c r="BWK17" s="156"/>
      <c r="BWL17" s="156"/>
      <c r="BWM17" s="156"/>
      <c r="BWN17" s="156"/>
      <c r="BWO17" s="156"/>
      <c r="BWP17" s="156"/>
      <c r="BWQ17" s="156"/>
      <c r="BWR17" s="156"/>
      <c r="BWS17" s="156"/>
      <c r="BWT17" s="156"/>
      <c r="BWU17" s="156"/>
      <c r="BWV17" s="156"/>
      <c r="BWW17" s="156"/>
      <c r="BWX17" s="156"/>
      <c r="BWY17" s="156"/>
      <c r="BWZ17" s="156"/>
      <c r="BXA17" s="156"/>
      <c r="BXB17" s="156"/>
      <c r="BXC17" s="156"/>
      <c r="BXD17" s="156"/>
      <c r="BXE17" s="156"/>
      <c r="BXF17" s="156"/>
      <c r="BXG17" s="156"/>
      <c r="BXH17" s="156"/>
      <c r="BXI17" s="156"/>
      <c r="BXJ17" s="156"/>
      <c r="BXK17" s="156"/>
      <c r="BXL17" s="156"/>
      <c r="BXM17" s="156"/>
      <c r="BXN17" s="156"/>
      <c r="BXO17" s="156"/>
      <c r="BXP17" s="156"/>
      <c r="BXQ17" s="156"/>
      <c r="BXR17" s="156"/>
      <c r="BXS17" s="156"/>
      <c r="BXT17" s="156"/>
      <c r="BXU17" s="156"/>
      <c r="BXV17" s="156"/>
      <c r="BXW17" s="156"/>
      <c r="BXX17" s="156"/>
      <c r="BXY17" s="156"/>
      <c r="BXZ17" s="156"/>
      <c r="BYA17" s="156"/>
      <c r="BYB17" s="156"/>
      <c r="BYC17" s="156"/>
      <c r="BYD17" s="156"/>
      <c r="BYE17" s="156"/>
      <c r="BYF17" s="156"/>
      <c r="BYG17" s="156"/>
      <c r="BYH17" s="156"/>
      <c r="BYI17" s="156"/>
      <c r="BYJ17" s="156"/>
      <c r="BYK17" s="156"/>
      <c r="BYL17" s="156"/>
      <c r="BYM17" s="156"/>
      <c r="BYN17" s="156"/>
      <c r="BYO17" s="156"/>
      <c r="BYP17" s="156"/>
      <c r="BYQ17" s="156"/>
      <c r="BYR17" s="156"/>
      <c r="BYS17" s="156"/>
      <c r="BYT17" s="156"/>
      <c r="BYU17" s="156"/>
      <c r="BYV17" s="156"/>
      <c r="BYW17" s="156"/>
      <c r="BYX17" s="156"/>
      <c r="BYY17" s="156"/>
      <c r="BYZ17" s="156"/>
      <c r="BZA17" s="156"/>
      <c r="BZB17" s="156"/>
      <c r="BZC17" s="156"/>
      <c r="BZD17" s="156"/>
      <c r="BZE17" s="156"/>
      <c r="BZF17" s="156"/>
      <c r="BZG17" s="156"/>
      <c r="BZH17" s="156"/>
      <c r="BZI17" s="156"/>
      <c r="BZJ17" s="156"/>
      <c r="BZK17" s="156"/>
      <c r="BZL17" s="156"/>
      <c r="BZM17" s="156"/>
      <c r="BZN17" s="156"/>
      <c r="BZO17" s="156"/>
      <c r="BZP17" s="156"/>
      <c r="BZQ17" s="156"/>
      <c r="BZR17" s="156"/>
      <c r="BZS17" s="156"/>
      <c r="BZT17" s="156"/>
      <c r="BZU17" s="156"/>
      <c r="BZV17" s="156"/>
      <c r="BZW17" s="156"/>
      <c r="BZX17" s="156"/>
      <c r="BZY17" s="156"/>
      <c r="BZZ17" s="156"/>
      <c r="CAA17" s="156"/>
      <c r="CAB17" s="156"/>
      <c r="CAC17" s="156"/>
      <c r="CAD17" s="156"/>
      <c r="CAE17" s="156"/>
      <c r="CAF17" s="156"/>
      <c r="CAG17" s="156"/>
      <c r="CAH17" s="156"/>
      <c r="CAI17" s="156"/>
      <c r="CAJ17" s="156"/>
      <c r="CAK17" s="156"/>
      <c r="CAL17" s="156"/>
      <c r="CAM17" s="156"/>
      <c r="CAN17" s="156"/>
      <c r="CAO17" s="156"/>
      <c r="CAP17" s="156"/>
      <c r="CAQ17" s="156"/>
      <c r="CAR17" s="156"/>
      <c r="CAS17" s="156"/>
      <c r="CAT17" s="156"/>
      <c r="CAU17" s="156"/>
      <c r="CAV17" s="156"/>
      <c r="CAW17" s="156"/>
      <c r="CAX17" s="156"/>
      <c r="CAY17" s="156"/>
      <c r="CAZ17" s="156"/>
      <c r="CBA17" s="156"/>
      <c r="CBB17" s="156"/>
      <c r="CBC17" s="156"/>
      <c r="CBD17" s="156"/>
      <c r="CBE17" s="156"/>
      <c r="CBF17" s="156"/>
      <c r="CBG17" s="156"/>
      <c r="CBH17" s="156"/>
      <c r="CBI17" s="156"/>
      <c r="CBJ17" s="156"/>
      <c r="CBK17" s="156"/>
      <c r="CBL17" s="156"/>
      <c r="CBM17" s="156"/>
      <c r="CBN17" s="156"/>
      <c r="CBO17" s="156"/>
      <c r="CBP17" s="156"/>
      <c r="CBQ17" s="156"/>
      <c r="CBR17" s="156"/>
      <c r="CBS17" s="156"/>
      <c r="CBT17" s="156"/>
      <c r="CBU17" s="156"/>
      <c r="CBV17" s="156"/>
      <c r="CBW17" s="156"/>
      <c r="CBX17" s="156"/>
      <c r="CBY17" s="156"/>
      <c r="CBZ17" s="156"/>
      <c r="CCA17" s="156"/>
      <c r="CCB17" s="156"/>
      <c r="CCC17" s="156"/>
      <c r="CCD17" s="156"/>
      <c r="CCE17" s="156"/>
      <c r="CCF17" s="156"/>
      <c r="CCG17" s="156"/>
      <c r="CCH17" s="156"/>
      <c r="CCI17" s="156"/>
      <c r="CCJ17" s="156"/>
      <c r="CCK17" s="156"/>
      <c r="CCL17" s="156"/>
      <c r="CCM17" s="156"/>
      <c r="CCN17" s="156"/>
      <c r="CCO17" s="156"/>
      <c r="CCP17" s="156"/>
      <c r="CCQ17" s="156"/>
      <c r="CCR17" s="156"/>
      <c r="CCS17" s="156"/>
      <c r="CCT17" s="156"/>
      <c r="CCU17" s="156"/>
      <c r="CCV17" s="156"/>
      <c r="CCW17" s="156"/>
      <c r="CCX17" s="156"/>
      <c r="CCY17" s="156"/>
      <c r="CCZ17" s="156"/>
      <c r="CDA17" s="156"/>
      <c r="CDB17" s="156"/>
      <c r="CDC17" s="156"/>
      <c r="CDD17" s="156"/>
      <c r="CDE17" s="156"/>
      <c r="CDF17" s="156"/>
      <c r="CDG17" s="156"/>
      <c r="CDH17" s="156"/>
      <c r="CDI17" s="156"/>
      <c r="CDJ17" s="156"/>
      <c r="CDK17" s="156"/>
      <c r="CDL17" s="156"/>
      <c r="CDM17" s="156"/>
      <c r="CDN17" s="156"/>
      <c r="CDO17" s="156"/>
      <c r="CDP17" s="156"/>
      <c r="CDQ17" s="156"/>
      <c r="CDR17" s="156"/>
      <c r="CDS17" s="156"/>
      <c r="CDT17" s="156"/>
      <c r="CDU17" s="156"/>
      <c r="CDV17" s="156"/>
      <c r="CDW17" s="156"/>
      <c r="CDX17" s="156"/>
      <c r="CDY17" s="156"/>
      <c r="CDZ17" s="156"/>
      <c r="CEA17" s="156"/>
      <c r="CEB17" s="156"/>
      <c r="CEC17" s="156"/>
      <c r="CED17" s="156"/>
      <c r="CEE17" s="156"/>
      <c r="CEF17" s="156"/>
      <c r="CEG17" s="156"/>
      <c r="CEH17" s="156"/>
      <c r="CEI17" s="156"/>
      <c r="CEJ17" s="156"/>
      <c r="CEK17" s="156"/>
      <c r="CEL17" s="156"/>
      <c r="CEM17" s="156"/>
      <c r="CEN17" s="156"/>
      <c r="CEO17" s="156"/>
      <c r="CEP17" s="156"/>
      <c r="CEQ17" s="156"/>
      <c r="CER17" s="156"/>
      <c r="CES17" s="156"/>
      <c r="CET17" s="156"/>
      <c r="CEU17" s="156"/>
      <c r="CEV17" s="156"/>
      <c r="CEW17" s="156"/>
      <c r="CEX17" s="156"/>
      <c r="CEY17" s="156"/>
      <c r="CEZ17" s="156"/>
      <c r="CFA17" s="156"/>
      <c r="CFB17" s="156"/>
      <c r="CFC17" s="156"/>
      <c r="CFD17" s="156"/>
      <c r="CFE17" s="156"/>
      <c r="CFF17" s="156"/>
      <c r="CFG17" s="156"/>
      <c r="CFH17" s="156"/>
      <c r="CFI17" s="156"/>
      <c r="CFJ17" s="156"/>
      <c r="CFK17" s="156"/>
      <c r="CFL17" s="156"/>
      <c r="CFM17" s="156"/>
      <c r="CFN17" s="156"/>
      <c r="CFO17" s="156"/>
      <c r="CFP17" s="156"/>
      <c r="CFQ17" s="156"/>
      <c r="CFR17" s="156"/>
      <c r="CFS17" s="156"/>
      <c r="CFT17" s="156"/>
      <c r="CFU17" s="156"/>
      <c r="CFV17" s="156"/>
      <c r="CFW17" s="156"/>
      <c r="CFX17" s="156"/>
      <c r="CFY17" s="156"/>
      <c r="CFZ17" s="156"/>
      <c r="CGA17" s="156"/>
      <c r="CGB17" s="156"/>
      <c r="CGC17" s="156"/>
      <c r="CGD17" s="156"/>
      <c r="CGE17" s="156"/>
      <c r="CGF17" s="156"/>
      <c r="CGG17" s="156"/>
      <c r="CGH17" s="156"/>
      <c r="CGI17" s="156"/>
      <c r="CGJ17" s="156"/>
      <c r="CGK17" s="156"/>
      <c r="CGL17" s="156"/>
      <c r="CGM17" s="156"/>
      <c r="CGN17" s="156"/>
      <c r="CGO17" s="156"/>
      <c r="CGP17" s="156"/>
      <c r="CGQ17" s="156"/>
      <c r="CGR17" s="156"/>
      <c r="CGS17" s="156"/>
      <c r="CGT17" s="156"/>
      <c r="CGU17" s="156"/>
      <c r="CGV17" s="156"/>
      <c r="CGW17" s="156"/>
      <c r="CGX17" s="156"/>
      <c r="CGY17" s="156"/>
      <c r="CGZ17" s="156"/>
      <c r="CHA17" s="156"/>
      <c r="CHB17" s="156"/>
      <c r="CHC17" s="156"/>
      <c r="CHD17" s="156"/>
      <c r="CHE17" s="156"/>
      <c r="CHF17" s="156"/>
      <c r="CHG17" s="156"/>
      <c r="CHH17" s="156"/>
      <c r="CHI17" s="156"/>
      <c r="CHJ17" s="156"/>
      <c r="CHK17" s="156"/>
      <c r="CHL17" s="156"/>
      <c r="CHM17" s="156"/>
      <c r="CHN17" s="156"/>
      <c r="CHO17" s="156"/>
      <c r="CHP17" s="156"/>
      <c r="CHQ17" s="156"/>
      <c r="CHR17" s="156"/>
      <c r="CHS17" s="156"/>
      <c r="CHT17" s="156"/>
      <c r="CHU17" s="156"/>
      <c r="CHV17" s="156"/>
      <c r="CHW17" s="156"/>
      <c r="CHX17" s="156"/>
      <c r="CHY17" s="156"/>
      <c r="CHZ17" s="156"/>
      <c r="CIA17" s="156"/>
      <c r="CIB17" s="156"/>
      <c r="CIC17" s="156"/>
      <c r="CID17" s="156"/>
      <c r="CIE17" s="156"/>
      <c r="CIF17" s="156"/>
      <c r="CIG17" s="156"/>
      <c r="CIH17" s="156"/>
      <c r="CII17" s="156"/>
      <c r="CIJ17" s="156"/>
      <c r="CIK17" s="156"/>
      <c r="CIL17" s="156"/>
      <c r="CIM17" s="156"/>
      <c r="CIN17" s="156"/>
      <c r="CIO17" s="156"/>
      <c r="CIP17" s="156"/>
      <c r="CIQ17" s="156"/>
      <c r="CIR17" s="156"/>
      <c r="CIS17" s="156"/>
      <c r="CIT17" s="156"/>
      <c r="CIU17" s="156"/>
      <c r="CIV17" s="156"/>
      <c r="CIW17" s="156"/>
      <c r="CIX17" s="156"/>
      <c r="CIY17" s="156"/>
      <c r="CIZ17" s="156"/>
      <c r="CJA17" s="156"/>
      <c r="CJB17" s="156"/>
      <c r="CJC17" s="156"/>
      <c r="CJD17" s="156"/>
      <c r="CJE17" s="156"/>
      <c r="CJF17" s="156"/>
      <c r="CJG17" s="156"/>
      <c r="CJH17" s="156"/>
      <c r="CJI17" s="156"/>
      <c r="CJJ17" s="156"/>
      <c r="CJK17" s="156"/>
      <c r="CJL17" s="156"/>
      <c r="CJM17" s="156"/>
      <c r="CJN17" s="156"/>
      <c r="CJO17" s="156"/>
      <c r="CJP17" s="156"/>
      <c r="CJQ17" s="156"/>
      <c r="CJR17" s="156"/>
      <c r="CJS17" s="156"/>
      <c r="CJT17" s="156"/>
      <c r="CJU17" s="156"/>
      <c r="CJV17" s="156"/>
      <c r="CJW17" s="156"/>
      <c r="CJX17" s="156"/>
      <c r="CJY17" s="156"/>
      <c r="CJZ17" s="156"/>
      <c r="CKA17" s="156"/>
      <c r="CKB17" s="156"/>
      <c r="CKC17" s="156"/>
      <c r="CKD17" s="156"/>
      <c r="CKE17" s="156"/>
      <c r="CKF17" s="156"/>
      <c r="CKG17" s="156"/>
      <c r="CKH17" s="156"/>
      <c r="CKI17" s="156"/>
      <c r="CKJ17" s="156"/>
      <c r="CKK17" s="156"/>
      <c r="CKL17" s="156"/>
      <c r="CKM17" s="156"/>
      <c r="CKN17" s="156"/>
      <c r="CKO17" s="156"/>
      <c r="CKP17" s="156"/>
      <c r="CKQ17" s="156"/>
      <c r="CKR17" s="156"/>
      <c r="CKS17" s="156"/>
      <c r="CKT17" s="156"/>
      <c r="CKU17" s="156"/>
      <c r="CKV17" s="156"/>
      <c r="CKW17" s="156"/>
      <c r="CKX17" s="156"/>
      <c r="CKY17" s="156"/>
      <c r="CKZ17" s="156"/>
      <c r="CLA17" s="156"/>
      <c r="CLB17" s="156"/>
      <c r="CLC17" s="156"/>
      <c r="CLD17" s="156"/>
      <c r="CLE17" s="156"/>
      <c r="CLF17" s="156"/>
      <c r="CLG17" s="156"/>
      <c r="CLH17" s="156"/>
      <c r="CLI17" s="156"/>
      <c r="CLJ17" s="156"/>
      <c r="CLK17" s="156"/>
      <c r="CLL17" s="156"/>
      <c r="CLM17" s="156"/>
      <c r="CLN17" s="156"/>
      <c r="CLO17" s="156"/>
      <c r="CLP17" s="156"/>
      <c r="CLQ17" s="156"/>
      <c r="CLR17" s="156"/>
      <c r="CLS17" s="156"/>
      <c r="CLT17" s="156"/>
      <c r="CLU17" s="156"/>
      <c r="CLV17" s="156"/>
      <c r="CLW17" s="156"/>
      <c r="CLX17" s="156"/>
      <c r="CLY17" s="156"/>
      <c r="CLZ17" s="156"/>
      <c r="CMA17" s="156"/>
      <c r="CMB17" s="156"/>
      <c r="CMC17" s="156"/>
      <c r="CMD17" s="156"/>
      <c r="CME17" s="156"/>
      <c r="CMF17" s="156"/>
      <c r="CMG17" s="156"/>
      <c r="CMH17" s="156"/>
      <c r="CMI17" s="156"/>
      <c r="CMJ17" s="156"/>
      <c r="CMK17" s="156"/>
      <c r="CML17" s="156"/>
      <c r="CMM17" s="156"/>
      <c r="CMN17" s="156"/>
      <c r="CMO17" s="156"/>
      <c r="CMP17" s="156"/>
      <c r="CMQ17" s="156"/>
      <c r="CMR17" s="156"/>
      <c r="CMS17" s="156"/>
      <c r="CMT17" s="156"/>
      <c r="CMU17" s="156"/>
      <c r="CMV17" s="156"/>
      <c r="CMW17" s="156"/>
      <c r="CMX17" s="156"/>
      <c r="CMY17" s="156"/>
      <c r="CMZ17" s="156"/>
      <c r="CNA17" s="156"/>
      <c r="CNB17" s="156"/>
      <c r="CNC17" s="156"/>
      <c r="CND17" s="156"/>
      <c r="CNE17" s="156"/>
      <c r="CNF17" s="156"/>
      <c r="CNG17" s="156"/>
      <c r="CNH17" s="156"/>
      <c r="CNI17" s="156"/>
      <c r="CNJ17" s="156"/>
      <c r="CNK17" s="156"/>
      <c r="CNL17" s="156"/>
      <c r="CNM17" s="156"/>
      <c r="CNN17" s="156"/>
      <c r="CNO17" s="156"/>
      <c r="CNP17" s="156"/>
      <c r="CNQ17" s="156"/>
      <c r="CNR17" s="156"/>
      <c r="CNS17" s="156"/>
      <c r="CNT17" s="156"/>
      <c r="CNU17" s="156"/>
      <c r="CNV17" s="156"/>
      <c r="CNW17" s="156"/>
      <c r="CNX17" s="156"/>
      <c r="CNY17" s="156"/>
      <c r="CNZ17" s="156"/>
      <c r="COA17" s="156"/>
      <c r="COB17" s="156"/>
      <c r="COC17" s="156"/>
      <c r="COD17" s="156"/>
      <c r="COE17" s="156"/>
      <c r="COF17" s="156"/>
      <c r="COG17" s="156"/>
      <c r="COH17" s="156"/>
      <c r="COI17" s="156"/>
      <c r="COJ17" s="156"/>
      <c r="COK17" s="156"/>
      <c r="COL17" s="156"/>
      <c r="COM17" s="156"/>
      <c r="CON17" s="156"/>
      <c r="COO17" s="156"/>
      <c r="COP17" s="156"/>
      <c r="COQ17" s="156"/>
      <c r="COR17" s="156"/>
      <c r="COS17" s="156"/>
      <c r="COT17" s="156"/>
      <c r="COU17" s="156"/>
      <c r="COV17" s="156"/>
      <c r="COW17" s="156"/>
      <c r="COX17" s="156"/>
      <c r="COY17" s="156"/>
      <c r="COZ17" s="156"/>
      <c r="CPA17" s="156"/>
      <c r="CPB17" s="156"/>
      <c r="CPC17" s="156"/>
      <c r="CPD17" s="156"/>
      <c r="CPE17" s="156"/>
      <c r="CPF17" s="156"/>
      <c r="CPG17" s="156"/>
      <c r="CPH17" s="156"/>
      <c r="CPI17" s="156"/>
      <c r="CPJ17" s="156"/>
      <c r="CPK17" s="156"/>
      <c r="CPL17" s="156"/>
      <c r="CPM17" s="156"/>
      <c r="CPN17" s="156"/>
      <c r="CPO17" s="156"/>
      <c r="CPP17" s="156"/>
      <c r="CPQ17" s="156"/>
      <c r="CPR17" s="156"/>
      <c r="CPS17" s="156"/>
      <c r="CPT17" s="156"/>
      <c r="CPU17" s="156"/>
      <c r="CPV17" s="156"/>
      <c r="CPW17" s="156"/>
      <c r="CPX17" s="156"/>
      <c r="CPY17" s="156"/>
      <c r="CPZ17" s="156"/>
      <c r="CQA17" s="156"/>
      <c r="CQB17" s="156"/>
      <c r="CQC17" s="156"/>
      <c r="CQD17" s="156"/>
      <c r="CQE17" s="156"/>
      <c r="CQF17" s="156"/>
      <c r="CQG17" s="156"/>
      <c r="CQH17" s="156"/>
      <c r="CQI17" s="156"/>
      <c r="CQJ17" s="156"/>
      <c r="CQK17" s="156"/>
      <c r="CQL17" s="156"/>
      <c r="CQM17" s="156"/>
      <c r="CQN17" s="156"/>
      <c r="CQO17" s="156"/>
      <c r="CQP17" s="156"/>
      <c r="CQQ17" s="156"/>
      <c r="CQR17" s="156"/>
      <c r="CQS17" s="156"/>
      <c r="CQT17" s="156"/>
      <c r="CQU17" s="156"/>
      <c r="CQV17" s="156"/>
      <c r="CQW17" s="156"/>
      <c r="CQX17" s="156"/>
      <c r="CQY17" s="156"/>
      <c r="CQZ17" s="156"/>
      <c r="CRA17" s="156"/>
      <c r="CRB17" s="156"/>
      <c r="CRC17" s="156"/>
      <c r="CRD17" s="156"/>
      <c r="CRE17" s="156"/>
      <c r="CRF17" s="156"/>
      <c r="CRG17" s="156"/>
      <c r="CRH17" s="156"/>
      <c r="CRI17" s="156"/>
      <c r="CRJ17" s="156"/>
      <c r="CRK17" s="156"/>
      <c r="CRL17" s="156"/>
      <c r="CRM17" s="156"/>
      <c r="CRN17" s="156"/>
      <c r="CRO17" s="156"/>
      <c r="CRP17" s="156"/>
      <c r="CRQ17" s="156"/>
      <c r="CRR17" s="156"/>
      <c r="CRS17" s="156"/>
      <c r="CRT17" s="156"/>
      <c r="CRU17" s="156"/>
      <c r="CRV17" s="156"/>
      <c r="CRW17" s="156"/>
      <c r="CRX17" s="156"/>
      <c r="CRY17" s="156"/>
      <c r="CRZ17" s="156"/>
      <c r="CSA17" s="156"/>
      <c r="CSB17" s="156"/>
      <c r="CSC17" s="156"/>
      <c r="CSD17" s="156"/>
      <c r="CSE17" s="156"/>
      <c r="CSF17" s="156"/>
      <c r="CSG17" s="156"/>
      <c r="CSH17" s="156"/>
      <c r="CSI17" s="156"/>
      <c r="CSJ17" s="156"/>
      <c r="CSK17" s="156"/>
      <c r="CSL17" s="156"/>
      <c r="CSM17" s="156"/>
      <c r="CSN17" s="156"/>
      <c r="CSO17" s="156"/>
      <c r="CSP17" s="156"/>
      <c r="CSQ17" s="156"/>
      <c r="CSR17" s="156"/>
      <c r="CSS17" s="156"/>
      <c r="CST17" s="156"/>
      <c r="CSU17" s="156"/>
      <c r="CSV17" s="156"/>
      <c r="CSW17" s="156"/>
      <c r="CSX17" s="156"/>
      <c r="CSY17" s="156"/>
      <c r="CSZ17" s="156"/>
      <c r="CTA17" s="156"/>
      <c r="CTB17" s="156"/>
      <c r="CTC17" s="156"/>
      <c r="CTD17" s="156"/>
      <c r="CTE17" s="156"/>
      <c r="CTF17" s="156"/>
      <c r="CTG17" s="156"/>
      <c r="CTH17" s="156"/>
      <c r="CTI17" s="156"/>
      <c r="CTJ17" s="156"/>
      <c r="CTK17" s="156"/>
      <c r="CTL17" s="156"/>
      <c r="CTM17" s="156"/>
      <c r="CTN17" s="156"/>
      <c r="CTO17" s="156"/>
      <c r="CTP17" s="156"/>
      <c r="CTQ17" s="156"/>
      <c r="CTR17" s="156"/>
      <c r="CTS17" s="156"/>
      <c r="CTT17" s="156"/>
      <c r="CTU17" s="156"/>
      <c r="CTV17" s="156"/>
      <c r="CTW17" s="156"/>
      <c r="CTX17" s="156"/>
      <c r="CTY17" s="156"/>
      <c r="CTZ17" s="156"/>
      <c r="CUA17" s="156"/>
      <c r="CUB17" s="156"/>
      <c r="CUC17" s="156"/>
      <c r="CUD17" s="156"/>
      <c r="CUE17" s="156"/>
      <c r="CUF17" s="156"/>
      <c r="CUG17" s="156"/>
      <c r="CUH17" s="156"/>
      <c r="CUI17" s="156"/>
      <c r="CUJ17" s="156"/>
      <c r="CUK17" s="156"/>
      <c r="CUL17" s="156"/>
      <c r="CUM17" s="156"/>
      <c r="CUN17" s="156"/>
      <c r="CUO17" s="156"/>
      <c r="CUP17" s="156"/>
      <c r="CUQ17" s="156"/>
      <c r="CUR17" s="156"/>
      <c r="CUS17" s="156"/>
      <c r="CUT17" s="156"/>
      <c r="CUU17" s="156"/>
      <c r="CUV17" s="156"/>
      <c r="CUW17" s="156"/>
      <c r="CUX17" s="156"/>
      <c r="CUY17" s="156"/>
      <c r="CUZ17" s="156"/>
      <c r="CVA17" s="156"/>
      <c r="CVB17" s="156"/>
      <c r="CVC17" s="156"/>
      <c r="CVD17" s="156"/>
      <c r="CVE17" s="156"/>
      <c r="CVF17" s="156"/>
      <c r="CVG17" s="156"/>
      <c r="CVH17" s="156"/>
      <c r="CVI17" s="156"/>
      <c r="CVJ17" s="156"/>
      <c r="CVK17" s="156"/>
      <c r="CVL17" s="156"/>
      <c r="CVM17" s="156"/>
      <c r="CVN17" s="156"/>
      <c r="CVO17" s="156"/>
      <c r="CVP17" s="156"/>
      <c r="CVQ17" s="156"/>
      <c r="CVR17" s="156"/>
      <c r="CVS17" s="156"/>
      <c r="CVT17" s="156"/>
      <c r="CVU17" s="156"/>
      <c r="CVV17" s="156"/>
      <c r="CVW17" s="156"/>
      <c r="CVX17" s="156"/>
      <c r="CVY17" s="156"/>
      <c r="CVZ17" s="156"/>
      <c r="CWA17" s="156"/>
      <c r="CWB17" s="156"/>
      <c r="CWC17" s="156"/>
      <c r="CWD17" s="156"/>
      <c r="CWE17" s="156"/>
      <c r="CWF17" s="156"/>
      <c r="CWG17" s="156"/>
      <c r="CWH17" s="156"/>
      <c r="CWI17" s="156"/>
      <c r="CWJ17" s="156"/>
      <c r="CWK17" s="156"/>
      <c r="CWL17" s="156"/>
      <c r="CWM17" s="156"/>
      <c r="CWN17" s="156"/>
      <c r="CWO17" s="156"/>
      <c r="CWP17" s="156"/>
      <c r="CWQ17" s="156"/>
      <c r="CWR17" s="156"/>
      <c r="CWS17" s="156"/>
      <c r="CWT17" s="156"/>
      <c r="CWU17" s="156"/>
      <c r="CWV17" s="156"/>
      <c r="CWW17" s="156"/>
      <c r="CWX17" s="156"/>
      <c r="CWY17" s="156"/>
      <c r="CWZ17" s="156"/>
      <c r="CXA17" s="156"/>
      <c r="CXB17" s="156"/>
      <c r="CXC17" s="156"/>
      <c r="CXD17" s="156"/>
      <c r="CXE17" s="156"/>
      <c r="CXF17" s="156"/>
      <c r="CXG17" s="156"/>
      <c r="CXH17" s="156"/>
      <c r="CXI17" s="156"/>
      <c r="CXJ17" s="156"/>
      <c r="CXK17" s="156"/>
      <c r="CXL17" s="156"/>
      <c r="CXM17" s="156"/>
      <c r="CXN17" s="156"/>
      <c r="CXO17" s="156"/>
      <c r="CXP17" s="156"/>
      <c r="CXQ17" s="156"/>
      <c r="CXR17" s="156"/>
      <c r="CXS17" s="156"/>
      <c r="CXT17" s="156"/>
      <c r="CXU17" s="156"/>
      <c r="CXV17" s="156"/>
      <c r="CXW17" s="156"/>
      <c r="CXX17" s="156"/>
      <c r="CXY17" s="156"/>
      <c r="CXZ17" s="156"/>
      <c r="CYA17" s="156"/>
      <c r="CYB17" s="156"/>
      <c r="CYC17" s="156"/>
      <c r="CYD17" s="156"/>
      <c r="CYE17" s="156"/>
      <c r="CYF17" s="156"/>
      <c r="CYG17" s="156"/>
      <c r="CYH17" s="156"/>
      <c r="CYI17" s="156"/>
      <c r="CYJ17" s="156"/>
      <c r="CYK17" s="156"/>
      <c r="CYL17" s="156"/>
      <c r="CYM17" s="156"/>
      <c r="CYN17" s="156"/>
      <c r="CYO17" s="156"/>
      <c r="CYP17" s="156"/>
      <c r="CYQ17" s="156"/>
      <c r="CYR17" s="156"/>
      <c r="CYS17" s="156"/>
      <c r="CYT17" s="156"/>
      <c r="CYU17" s="156"/>
      <c r="CYV17" s="156"/>
      <c r="CYW17" s="156"/>
      <c r="CYX17" s="156"/>
      <c r="CYY17" s="156"/>
      <c r="CYZ17" s="156"/>
      <c r="CZA17" s="156"/>
      <c r="CZB17" s="156"/>
      <c r="CZC17" s="156"/>
      <c r="CZD17" s="156"/>
      <c r="CZE17" s="156"/>
      <c r="CZF17" s="156"/>
      <c r="CZG17" s="156"/>
      <c r="CZH17" s="156"/>
      <c r="CZI17" s="156"/>
      <c r="CZJ17" s="156"/>
      <c r="CZK17" s="156"/>
      <c r="CZL17" s="156"/>
      <c r="CZM17" s="156"/>
      <c r="CZN17" s="156"/>
      <c r="CZO17" s="156"/>
      <c r="CZP17" s="156"/>
      <c r="CZQ17" s="156"/>
      <c r="CZR17" s="156"/>
      <c r="CZS17" s="156"/>
      <c r="CZT17" s="156"/>
      <c r="CZU17" s="156"/>
      <c r="CZV17" s="156"/>
      <c r="CZW17" s="156"/>
      <c r="CZX17" s="156"/>
      <c r="CZY17" s="156"/>
      <c r="CZZ17" s="156"/>
      <c r="DAA17" s="156"/>
      <c r="DAB17" s="156"/>
      <c r="DAC17" s="156"/>
      <c r="DAD17" s="156"/>
      <c r="DAE17" s="156"/>
      <c r="DAF17" s="156"/>
      <c r="DAG17" s="156"/>
      <c r="DAH17" s="156"/>
      <c r="DAI17" s="156"/>
      <c r="DAJ17" s="156"/>
      <c r="DAK17" s="156"/>
      <c r="DAL17" s="156"/>
      <c r="DAM17" s="156"/>
      <c r="DAN17" s="156"/>
      <c r="DAO17" s="156"/>
      <c r="DAP17" s="156"/>
      <c r="DAQ17" s="156"/>
      <c r="DAR17" s="156"/>
      <c r="DAS17" s="156"/>
      <c r="DAT17" s="156"/>
      <c r="DAU17" s="156"/>
      <c r="DAV17" s="156"/>
      <c r="DAW17" s="156"/>
      <c r="DAX17" s="156"/>
      <c r="DAY17" s="156"/>
      <c r="DAZ17" s="156"/>
      <c r="DBA17" s="156"/>
      <c r="DBB17" s="156"/>
      <c r="DBC17" s="156"/>
      <c r="DBD17" s="156"/>
      <c r="DBE17" s="156"/>
      <c r="DBF17" s="156"/>
      <c r="DBG17" s="156"/>
      <c r="DBH17" s="156"/>
      <c r="DBI17" s="156"/>
      <c r="DBJ17" s="156"/>
      <c r="DBK17" s="156"/>
      <c r="DBL17" s="156"/>
      <c r="DBM17" s="156"/>
      <c r="DBN17" s="156"/>
      <c r="DBO17" s="156"/>
      <c r="DBP17" s="156"/>
      <c r="DBQ17" s="156"/>
      <c r="DBR17" s="156"/>
      <c r="DBS17" s="156"/>
      <c r="DBT17" s="156"/>
      <c r="DBU17" s="156"/>
      <c r="DBV17" s="156"/>
      <c r="DBW17" s="156"/>
      <c r="DBX17" s="156"/>
      <c r="DBY17" s="156"/>
      <c r="DBZ17" s="156"/>
      <c r="DCA17" s="156"/>
      <c r="DCB17" s="156"/>
      <c r="DCC17" s="156"/>
      <c r="DCD17" s="156"/>
      <c r="DCE17" s="156"/>
      <c r="DCF17" s="156"/>
      <c r="DCG17" s="156"/>
      <c r="DCH17" s="156"/>
      <c r="DCI17" s="156"/>
      <c r="DCJ17" s="156"/>
      <c r="DCK17" s="156"/>
      <c r="DCL17" s="156"/>
      <c r="DCM17" s="156"/>
      <c r="DCN17" s="156"/>
      <c r="DCO17" s="156"/>
      <c r="DCP17" s="156"/>
      <c r="DCQ17" s="156"/>
      <c r="DCR17" s="156"/>
      <c r="DCS17" s="156"/>
      <c r="DCT17" s="156"/>
      <c r="DCU17" s="156"/>
      <c r="DCV17" s="156"/>
      <c r="DCW17" s="156"/>
      <c r="DCX17" s="156"/>
      <c r="DCY17" s="156"/>
      <c r="DCZ17" s="156"/>
      <c r="DDA17" s="156"/>
      <c r="DDB17" s="156"/>
      <c r="DDC17" s="156"/>
      <c r="DDD17" s="156"/>
      <c r="DDE17" s="156"/>
      <c r="DDF17" s="156"/>
      <c r="DDG17" s="156"/>
      <c r="DDH17" s="156"/>
      <c r="DDI17" s="156"/>
      <c r="DDJ17" s="156"/>
      <c r="DDK17" s="156"/>
      <c r="DDL17" s="156"/>
      <c r="DDM17" s="156"/>
      <c r="DDN17" s="156"/>
      <c r="DDO17" s="156"/>
      <c r="DDP17" s="156"/>
      <c r="DDQ17" s="156"/>
      <c r="DDR17" s="156"/>
      <c r="DDS17" s="156"/>
      <c r="DDT17" s="156"/>
      <c r="DDU17" s="156"/>
      <c r="DDV17" s="156"/>
      <c r="DDW17" s="156"/>
      <c r="DDX17" s="156"/>
      <c r="DDY17" s="156"/>
      <c r="DDZ17" s="156"/>
      <c r="DEA17" s="156"/>
      <c r="DEB17" s="156"/>
      <c r="DEC17" s="156"/>
      <c r="DED17" s="156"/>
      <c r="DEE17" s="156"/>
      <c r="DEF17" s="156"/>
      <c r="DEG17" s="156"/>
      <c r="DEH17" s="156"/>
      <c r="DEI17" s="156"/>
      <c r="DEJ17" s="156"/>
      <c r="DEK17" s="156"/>
      <c r="DEL17" s="156"/>
      <c r="DEM17" s="156"/>
      <c r="DEN17" s="156"/>
      <c r="DEO17" s="156"/>
      <c r="DEP17" s="156"/>
      <c r="DEQ17" s="156"/>
      <c r="DER17" s="156"/>
      <c r="DES17" s="156"/>
      <c r="DET17" s="156"/>
      <c r="DEU17" s="156"/>
      <c r="DEV17" s="156"/>
      <c r="DEW17" s="156"/>
      <c r="DEX17" s="156"/>
      <c r="DEY17" s="156"/>
      <c r="DEZ17" s="156"/>
      <c r="DFA17" s="156"/>
      <c r="DFB17" s="156"/>
      <c r="DFC17" s="156"/>
      <c r="DFD17" s="156"/>
      <c r="DFE17" s="156"/>
      <c r="DFF17" s="156"/>
      <c r="DFG17" s="156"/>
      <c r="DFH17" s="156"/>
      <c r="DFI17" s="156"/>
      <c r="DFJ17" s="156"/>
      <c r="DFK17" s="156"/>
      <c r="DFL17" s="156"/>
      <c r="DFM17" s="156"/>
      <c r="DFN17" s="156"/>
      <c r="DFO17" s="156"/>
      <c r="DFP17" s="156"/>
      <c r="DFQ17" s="156"/>
      <c r="DFR17" s="156"/>
      <c r="DFS17" s="156"/>
      <c r="DFT17" s="156"/>
      <c r="DFU17" s="156"/>
      <c r="DFV17" s="156"/>
      <c r="DFW17" s="156"/>
      <c r="DFX17" s="156"/>
      <c r="DFY17" s="156"/>
      <c r="DFZ17" s="156"/>
      <c r="DGA17" s="156"/>
      <c r="DGB17" s="156"/>
      <c r="DGC17" s="156"/>
      <c r="DGD17" s="156"/>
      <c r="DGE17" s="156"/>
      <c r="DGF17" s="156"/>
      <c r="DGG17" s="156"/>
      <c r="DGH17" s="156"/>
      <c r="DGI17" s="156"/>
      <c r="DGJ17" s="156"/>
      <c r="DGK17" s="156"/>
      <c r="DGL17" s="156"/>
      <c r="DGM17" s="156"/>
      <c r="DGN17" s="156"/>
      <c r="DGO17" s="156"/>
      <c r="DGP17" s="156"/>
      <c r="DGQ17" s="156"/>
      <c r="DGR17" s="156"/>
      <c r="DGS17" s="156"/>
      <c r="DGT17" s="156"/>
      <c r="DGU17" s="156"/>
      <c r="DGV17" s="156"/>
      <c r="DGW17" s="156"/>
      <c r="DGX17" s="156"/>
      <c r="DGY17" s="156"/>
      <c r="DGZ17" s="156"/>
      <c r="DHA17" s="156"/>
      <c r="DHB17" s="156"/>
      <c r="DHC17" s="156"/>
      <c r="DHD17" s="156"/>
      <c r="DHE17" s="156"/>
      <c r="DHF17" s="156"/>
      <c r="DHG17" s="156"/>
      <c r="DHH17" s="156"/>
      <c r="DHI17" s="156"/>
      <c r="DHJ17" s="156"/>
      <c r="DHK17" s="156"/>
      <c r="DHL17" s="156"/>
      <c r="DHM17" s="156"/>
      <c r="DHN17" s="156"/>
      <c r="DHO17" s="156"/>
      <c r="DHP17" s="156"/>
      <c r="DHQ17" s="156"/>
      <c r="DHR17" s="156"/>
      <c r="DHS17" s="156"/>
      <c r="DHT17" s="156"/>
      <c r="DHU17" s="156"/>
      <c r="DHV17" s="156"/>
      <c r="DHW17" s="156"/>
      <c r="DHX17" s="156"/>
      <c r="DHY17" s="156"/>
      <c r="DHZ17" s="156"/>
      <c r="DIA17" s="156"/>
      <c r="DIB17" s="156"/>
      <c r="DIC17" s="156"/>
      <c r="DID17" s="156"/>
      <c r="DIE17" s="156"/>
      <c r="DIF17" s="156"/>
      <c r="DIG17" s="156"/>
      <c r="DIH17" s="156"/>
      <c r="DII17" s="156"/>
      <c r="DIJ17" s="156"/>
      <c r="DIK17" s="156"/>
      <c r="DIL17" s="156"/>
      <c r="DIM17" s="156"/>
      <c r="DIN17" s="156"/>
      <c r="DIO17" s="156"/>
      <c r="DIP17" s="156"/>
      <c r="DIQ17" s="156"/>
      <c r="DIR17" s="156"/>
      <c r="DIS17" s="156"/>
      <c r="DIT17" s="156"/>
      <c r="DIU17" s="156"/>
      <c r="DIV17" s="156"/>
      <c r="DIW17" s="156"/>
      <c r="DIX17" s="156"/>
      <c r="DIY17" s="156"/>
      <c r="DIZ17" s="156"/>
      <c r="DJA17" s="156"/>
      <c r="DJB17" s="156"/>
      <c r="DJC17" s="156"/>
      <c r="DJD17" s="156"/>
      <c r="DJE17" s="156"/>
      <c r="DJF17" s="156"/>
      <c r="DJG17" s="156"/>
      <c r="DJH17" s="156"/>
      <c r="DJI17" s="156"/>
      <c r="DJJ17" s="156"/>
      <c r="DJK17" s="156"/>
      <c r="DJL17" s="156"/>
      <c r="DJM17" s="156"/>
      <c r="DJN17" s="156"/>
      <c r="DJO17" s="156"/>
      <c r="DJP17" s="156"/>
      <c r="DJQ17" s="156"/>
      <c r="DJR17" s="156"/>
      <c r="DJS17" s="156"/>
      <c r="DJT17" s="156"/>
      <c r="DJU17" s="156"/>
      <c r="DJV17" s="156"/>
      <c r="DJW17" s="156"/>
      <c r="DJX17" s="156"/>
      <c r="DJY17" s="156"/>
      <c r="DJZ17" s="156"/>
      <c r="DKA17" s="156"/>
      <c r="DKB17" s="156"/>
      <c r="DKC17" s="156"/>
      <c r="DKD17" s="156"/>
      <c r="DKE17" s="156"/>
      <c r="DKF17" s="156"/>
      <c r="DKG17" s="156"/>
      <c r="DKH17" s="156"/>
      <c r="DKI17" s="156"/>
      <c r="DKJ17" s="156"/>
      <c r="DKK17" s="156"/>
      <c r="DKL17" s="156"/>
      <c r="DKM17" s="156"/>
      <c r="DKN17" s="156"/>
      <c r="DKO17" s="156"/>
      <c r="DKP17" s="156"/>
      <c r="DKQ17" s="156"/>
      <c r="DKR17" s="156"/>
      <c r="DKS17" s="156"/>
      <c r="DKT17" s="156"/>
      <c r="DKU17" s="156"/>
      <c r="DKV17" s="156"/>
      <c r="DKW17" s="156"/>
      <c r="DKX17" s="156"/>
      <c r="DKY17" s="156"/>
      <c r="DKZ17" s="156"/>
      <c r="DLA17" s="156"/>
      <c r="DLB17" s="156"/>
      <c r="DLC17" s="156"/>
      <c r="DLD17" s="156"/>
      <c r="DLE17" s="156"/>
      <c r="DLF17" s="156"/>
      <c r="DLG17" s="156"/>
      <c r="DLH17" s="156"/>
      <c r="DLI17" s="156"/>
      <c r="DLJ17" s="156"/>
      <c r="DLK17" s="156"/>
      <c r="DLL17" s="156"/>
      <c r="DLM17" s="156"/>
      <c r="DLN17" s="156"/>
      <c r="DLO17" s="156"/>
      <c r="DLP17" s="156"/>
      <c r="DLQ17" s="156"/>
      <c r="DLR17" s="156"/>
      <c r="DLS17" s="156"/>
      <c r="DLT17" s="156"/>
      <c r="DLU17" s="156"/>
      <c r="DLV17" s="156"/>
      <c r="DLW17" s="156"/>
      <c r="DLX17" s="156"/>
      <c r="DLY17" s="156"/>
      <c r="DLZ17" s="156"/>
      <c r="DMA17" s="156"/>
      <c r="DMB17" s="156"/>
      <c r="DMC17" s="156"/>
      <c r="DMD17" s="156"/>
      <c r="DME17" s="156"/>
      <c r="DMF17" s="156"/>
      <c r="DMG17" s="156"/>
      <c r="DMH17" s="156"/>
      <c r="DMI17" s="156"/>
      <c r="DMJ17" s="156"/>
      <c r="DMK17" s="156"/>
      <c r="DML17" s="156"/>
      <c r="DMM17" s="156"/>
      <c r="DMN17" s="156"/>
      <c r="DMO17" s="156"/>
      <c r="DMP17" s="156"/>
      <c r="DMQ17" s="156"/>
      <c r="DMR17" s="156"/>
      <c r="DMS17" s="156"/>
      <c r="DMT17" s="156"/>
      <c r="DMU17" s="156"/>
      <c r="DMV17" s="156"/>
      <c r="DMW17" s="156"/>
      <c r="DMX17" s="156"/>
      <c r="DMY17" s="156"/>
      <c r="DMZ17" s="156"/>
      <c r="DNA17" s="156"/>
      <c r="DNB17" s="156"/>
      <c r="DNC17" s="156"/>
      <c r="DND17" s="156"/>
      <c r="DNE17" s="156"/>
      <c r="DNF17" s="156"/>
      <c r="DNG17" s="156"/>
      <c r="DNH17" s="156"/>
      <c r="DNI17" s="156"/>
      <c r="DNJ17" s="156"/>
      <c r="DNK17" s="156"/>
      <c r="DNL17" s="156"/>
      <c r="DNM17" s="156"/>
      <c r="DNN17" s="156"/>
      <c r="DNO17" s="156"/>
      <c r="DNP17" s="156"/>
      <c r="DNQ17" s="156"/>
      <c r="DNR17" s="156"/>
      <c r="DNS17" s="156"/>
      <c r="DNT17" s="156"/>
      <c r="DNU17" s="156"/>
      <c r="DNV17" s="156"/>
      <c r="DNW17" s="156"/>
      <c r="DNX17" s="156"/>
      <c r="DNY17" s="156"/>
      <c r="DNZ17" s="156"/>
      <c r="DOA17" s="156"/>
      <c r="DOB17" s="156"/>
      <c r="DOC17" s="156"/>
      <c r="DOD17" s="156"/>
      <c r="DOE17" s="156"/>
      <c r="DOF17" s="156"/>
      <c r="DOG17" s="156"/>
      <c r="DOH17" s="156"/>
      <c r="DOI17" s="156"/>
      <c r="DOJ17" s="156"/>
      <c r="DOK17" s="156"/>
      <c r="DOL17" s="156"/>
      <c r="DOM17" s="156"/>
      <c r="DON17" s="156"/>
      <c r="DOO17" s="156"/>
      <c r="DOP17" s="156"/>
      <c r="DOQ17" s="156"/>
      <c r="DOR17" s="156"/>
      <c r="DOS17" s="156"/>
      <c r="DOT17" s="156"/>
      <c r="DOU17" s="156"/>
      <c r="DOV17" s="156"/>
      <c r="DOW17" s="156"/>
      <c r="DOX17" s="156"/>
      <c r="DOY17" s="156"/>
      <c r="DOZ17" s="156"/>
      <c r="DPA17" s="156"/>
      <c r="DPB17" s="156"/>
      <c r="DPC17" s="156"/>
      <c r="DPD17" s="156"/>
      <c r="DPE17" s="156"/>
      <c r="DPF17" s="156"/>
      <c r="DPG17" s="156"/>
      <c r="DPH17" s="156"/>
      <c r="DPI17" s="156"/>
      <c r="DPJ17" s="156"/>
      <c r="DPK17" s="156"/>
      <c r="DPL17" s="156"/>
      <c r="DPM17" s="156"/>
      <c r="DPN17" s="156"/>
      <c r="DPO17" s="156"/>
      <c r="DPP17" s="156"/>
      <c r="DPQ17" s="156"/>
      <c r="DPR17" s="156"/>
      <c r="DPS17" s="156"/>
      <c r="DPT17" s="156"/>
      <c r="DPU17" s="156"/>
      <c r="DPV17" s="156"/>
      <c r="DPW17" s="156"/>
      <c r="DPX17" s="156"/>
      <c r="DPY17" s="156"/>
      <c r="DPZ17" s="156"/>
      <c r="DQA17" s="156"/>
      <c r="DQB17" s="156"/>
      <c r="DQC17" s="156"/>
      <c r="DQD17" s="156"/>
      <c r="DQE17" s="156"/>
      <c r="DQF17" s="156"/>
      <c r="DQG17" s="156"/>
      <c r="DQH17" s="156"/>
      <c r="DQI17" s="156"/>
      <c r="DQJ17" s="156"/>
      <c r="DQK17" s="156"/>
      <c r="DQL17" s="156"/>
      <c r="DQM17" s="156"/>
      <c r="DQN17" s="156"/>
      <c r="DQO17" s="156"/>
      <c r="DQP17" s="156"/>
      <c r="DQQ17" s="156"/>
      <c r="DQR17" s="156"/>
      <c r="DQS17" s="156"/>
      <c r="DQT17" s="156"/>
      <c r="DQU17" s="156"/>
      <c r="DQV17" s="156"/>
      <c r="DQW17" s="156"/>
      <c r="DQX17" s="156"/>
      <c r="DQY17" s="156"/>
      <c r="DQZ17" s="156"/>
      <c r="DRA17" s="156"/>
      <c r="DRB17" s="156"/>
      <c r="DRC17" s="156"/>
      <c r="DRD17" s="156"/>
      <c r="DRE17" s="156"/>
      <c r="DRF17" s="156"/>
      <c r="DRG17" s="156"/>
      <c r="DRH17" s="156"/>
      <c r="DRI17" s="156"/>
      <c r="DRJ17" s="156"/>
      <c r="DRK17" s="156"/>
      <c r="DRL17" s="156"/>
      <c r="DRM17" s="156"/>
      <c r="DRN17" s="156"/>
      <c r="DRO17" s="156"/>
      <c r="DRP17" s="156"/>
      <c r="DRQ17" s="156"/>
      <c r="DRR17" s="156"/>
      <c r="DRS17" s="156"/>
      <c r="DRT17" s="156"/>
      <c r="DRU17" s="156"/>
      <c r="DRV17" s="156"/>
      <c r="DRW17" s="156"/>
      <c r="DRX17" s="156"/>
      <c r="DRY17" s="156"/>
      <c r="DRZ17" s="156"/>
      <c r="DSA17" s="156"/>
      <c r="DSB17" s="156"/>
      <c r="DSC17" s="156"/>
      <c r="DSD17" s="156"/>
      <c r="DSE17" s="156"/>
      <c r="DSF17" s="156"/>
      <c r="DSG17" s="156"/>
      <c r="DSH17" s="156"/>
      <c r="DSI17" s="156"/>
      <c r="DSJ17" s="156"/>
      <c r="DSK17" s="156"/>
      <c r="DSL17" s="156"/>
      <c r="DSM17" s="156"/>
      <c r="DSN17" s="156"/>
      <c r="DSO17" s="156"/>
      <c r="DSP17" s="156"/>
      <c r="DSQ17" s="156"/>
      <c r="DSR17" s="156"/>
      <c r="DSS17" s="156"/>
      <c r="DST17" s="156"/>
      <c r="DSU17" s="156"/>
      <c r="DSV17" s="156"/>
      <c r="DSW17" s="156"/>
      <c r="DSX17" s="156"/>
      <c r="DSY17" s="156"/>
      <c r="DSZ17" s="156"/>
      <c r="DTA17" s="156"/>
      <c r="DTB17" s="156"/>
      <c r="DTC17" s="156"/>
      <c r="DTD17" s="156"/>
      <c r="DTE17" s="156"/>
      <c r="DTF17" s="156"/>
      <c r="DTG17" s="156"/>
      <c r="DTH17" s="156"/>
      <c r="DTI17" s="156"/>
      <c r="DTJ17" s="156"/>
      <c r="DTK17" s="156"/>
      <c r="DTL17" s="156"/>
      <c r="DTM17" s="156"/>
      <c r="DTN17" s="156"/>
      <c r="DTO17" s="156"/>
      <c r="DTP17" s="156"/>
      <c r="DTQ17" s="156"/>
      <c r="DTR17" s="156"/>
      <c r="DTS17" s="156"/>
      <c r="DTT17" s="156"/>
      <c r="DTU17" s="156"/>
      <c r="DTV17" s="156"/>
      <c r="DTW17" s="156"/>
      <c r="DTX17" s="156"/>
      <c r="DTY17" s="156"/>
      <c r="DTZ17" s="156"/>
      <c r="DUA17" s="156"/>
      <c r="DUB17" s="156"/>
      <c r="DUC17" s="156"/>
      <c r="DUD17" s="156"/>
      <c r="DUE17" s="156"/>
      <c r="DUF17" s="156"/>
      <c r="DUG17" s="156"/>
      <c r="DUH17" s="156"/>
      <c r="DUI17" s="156"/>
      <c r="DUJ17" s="156"/>
      <c r="DUK17" s="156"/>
      <c r="DUL17" s="156"/>
      <c r="DUM17" s="156"/>
      <c r="DUN17" s="156"/>
      <c r="DUO17" s="156"/>
      <c r="DUP17" s="156"/>
      <c r="DUQ17" s="156"/>
      <c r="DUR17" s="156"/>
      <c r="DUS17" s="156"/>
      <c r="DUT17" s="156"/>
      <c r="DUU17" s="156"/>
      <c r="DUV17" s="156"/>
      <c r="DUW17" s="156"/>
      <c r="DUX17" s="156"/>
      <c r="DUY17" s="156"/>
      <c r="DUZ17" s="156"/>
      <c r="DVA17" s="156"/>
      <c r="DVB17" s="156"/>
      <c r="DVC17" s="156"/>
      <c r="DVD17" s="156"/>
      <c r="DVE17" s="156"/>
      <c r="DVF17" s="156"/>
      <c r="DVG17" s="156"/>
      <c r="DVH17" s="156"/>
      <c r="DVI17" s="156"/>
      <c r="DVJ17" s="156"/>
      <c r="DVK17" s="156"/>
      <c r="DVL17" s="156"/>
      <c r="DVM17" s="156"/>
      <c r="DVN17" s="156"/>
      <c r="DVO17" s="156"/>
      <c r="DVP17" s="156"/>
      <c r="DVQ17" s="156"/>
      <c r="DVR17" s="156"/>
      <c r="DVS17" s="156"/>
      <c r="DVT17" s="156"/>
      <c r="DVU17" s="156"/>
      <c r="DVV17" s="156"/>
      <c r="DVW17" s="156"/>
      <c r="DVX17" s="156"/>
      <c r="DVY17" s="156"/>
      <c r="DVZ17" s="156"/>
      <c r="DWA17" s="156"/>
      <c r="DWB17" s="156"/>
      <c r="DWC17" s="156"/>
      <c r="DWD17" s="156"/>
      <c r="DWE17" s="156"/>
      <c r="DWF17" s="156"/>
      <c r="DWG17" s="156"/>
      <c r="DWH17" s="156"/>
      <c r="DWI17" s="156"/>
      <c r="DWJ17" s="156"/>
      <c r="DWK17" s="156"/>
      <c r="DWL17" s="156"/>
      <c r="DWM17" s="156"/>
      <c r="DWN17" s="156"/>
      <c r="DWO17" s="156"/>
      <c r="DWP17" s="156"/>
      <c r="DWQ17" s="156"/>
      <c r="DWR17" s="156"/>
      <c r="DWS17" s="156"/>
      <c r="DWT17" s="156"/>
      <c r="DWU17" s="156"/>
      <c r="DWV17" s="156"/>
      <c r="DWW17" s="156"/>
      <c r="DWX17" s="156"/>
      <c r="DWY17" s="156"/>
      <c r="DWZ17" s="156"/>
      <c r="DXA17" s="156"/>
      <c r="DXB17" s="156"/>
      <c r="DXC17" s="156"/>
      <c r="DXD17" s="156"/>
      <c r="DXE17" s="156"/>
      <c r="DXF17" s="156"/>
      <c r="DXG17" s="156"/>
      <c r="DXH17" s="156"/>
      <c r="DXI17" s="156"/>
      <c r="DXJ17" s="156"/>
      <c r="DXK17" s="156"/>
      <c r="DXL17" s="156"/>
      <c r="DXM17" s="156"/>
      <c r="DXN17" s="156"/>
      <c r="DXO17" s="156"/>
      <c r="DXP17" s="156"/>
      <c r="DXQ17" s="156"/>
      <c r="DXR17" s="156"/>
      <c r="DXS17" s="156"/>
      <c r="DXT17" s="156"/>
      <c r="DXU17" s="156"/>
      <c r="DXV17" s="156"/>
      <c r="DXW17" s="156"/>
      <c r="DXX17" s="156"/>
      <c r="DXY17" s="156"/>
      <c r="DXZ17" s="156"/>
      <c r="DYA17" s="156"/>
      <c r="DYB17" s="156"/>
      <c r="DYC17" s="156"/>
      <c r="DYD17" s="156"/>
      <c r="DYE17" s="156"/>
      <c r="DYF17" s="156"/>
      <c r="DYG17" s="156"/>
      <c r="DYH17" s="156"/>
      <c r="DYI17" s="156"/>
      <c r="DYJ17" s="156"/>
      <c r="DYK17" s="156"/>
      <c r="DYL17" s="156"/>
      <c r="DYM17" s="156"/>
      <c r="DYN17" s="156"/>
      <c r="DYO17" s="156"/>
      <c r="DYP17" s="156"/>
      <c r="DYQ17" s="156"/>
      <c r="DYR17" s="156"/>
      <c r="DYS17" s="156"/>
      <c r="DYT17" s="156"/>
      <c r="DYU17" s="156"/>
      <c r="DYV17" s="156"/>
      <c r="DYW17" s="156"/>
      <c r="DYX17" s="156"/>
      <c r="DYY17" s="156"/>
      <c r="DYZ17" s="156"/>
      <c r="DZA17" s="156"/>
      <c r="DZB17" s="156"/>
      <c r="DZC17" s="156"/>
      <c r="DZD17" s="156"/>
      <c r="DZE17" s="156"/>
      <c r="DZF17" s="156"/>
      <c r="DZG17" s="156"/>
      <c r="DZH17" s="156"/>
      <c r="DZI17" s="156"/>
      <c r="DZJ17" s="156"/>
      <c r="DZK17" s="156"/>
      <c r="DZL17" s="156"/>
      <c r="DZM17" s="156"/>
      <c r="DZN17" s="156"/>
      <c r="DZO17" s="156"/>
      <c r="DZP17" s="156"/>
      <c r="DZQ17" s="156"/>
      <c r="DZR17" s="156"/>
      <c r="DZS17" s="156"/>
      <c r="DZT17" s="156"/>
      <c r="DZU17" s="156"/>
      <c r="DZV17" s="156"/>
      <c r="DZW17" s="156"/>
      <c r="DZX17" s="156"/>
      <c r="DZY17" s="156"/>
      <c r="DZZ17" s="156"/>
      <c r="EAA17" s="156"/>
      <c r="EAB17" s="156"/>
      <c r="EAC17" s="156"/>
      <c r="EAD17" s="156"/>
      <c r="EAE17" s="156"/>
      <c r="EAF17" s="156"/>
      <c r="EAG17" s="156"/>
      <c r="EAH17" s="156"/>
      <c r="EAI17" s="156"/>
      <c r="EAJ17" s="156"/>
      <c r="EAK17" s="156"/>
      <c r="EAL17" s="156"/>
      <c r="EAM17" s="156"/>
      <c r="EAN17" s="156"/>
      <c r="EAO17" s="156"/>
      <c r="EAP17" s="156"/>
      <c r="EAQ17" s="156"/>
      <c r="EAR17" s="156"/>
      <c r="EAS17" s="156"/>
      <c r="EAT17" s="156"/>
      <c r="EAU17" s="156"/>
      <c r="EAV17" s="156"/>
      <c r="EAW17" s="156"/>
      <c r="EAX17" s="156"/>
      <c r="EAY17" s="156"/>
      <c r="EAZ17" s="156"/>
      <c r="EBA17" s="156"/>
      <c r="EBB17" s="156"/>
      <c r="EBC17" s="156"/>
      <c r="EBD17" s="156"/>
      <c r="EBE17" s="156"/>
      <c r="EBF17" s="156"/>
      <c r="EBG17" s="156"/>
      <c r="EBH17" s="156"/>
      <c r="EBI17" s="156"/>
      <c r="EBJ17" s="156"/>
      <c r="EBK17" s="156"/>
      <c r="EBL17" s="156"/>
      <c r="EBM17" s="156"/>
      <c r="EBN17" s="156"/>
      <c r="EBO17" s="156"/>
      <c r="EBP17" s="156"/>
      <c r="EBQ17" s="156"/>
      <c r="EBR17" s="156"/>
      <c r="EBS17" s="156"/>
      <c r="EBT17" s="156"/>
      <c r="EBU17" s="156"/>
      <c r="EBV17" s="156"/>
      <c r="EBW17" s="156"/>
      <c r="EBX17" s="156"/>
      <c r="EBY17" s="156"/>
      <c r="EBZ17" s="156"/>
      <c r="ECA17" s="156"/>
      <c r="ECB17" s="156"/>
      <c r="ECC17" s="156"/>
      <c r="ECD17" s="156"/>
      <c r="ECE17" s="156"/>
      <c r="ECF17" s="156"/>
      <c r="ECG17" s="156"/>
      <c r="ECH17" s="156"/>
      <c r="ECI17" s="156"/>
      <c r="ECJ17" s="156"/>
      <c r="ECK17" s="156"/>
      <c r="ECL17" s="156"/>
      <c r="ECM17" s="156"/>
      <c r="ECN17" s="156"/>
      <c r="ECO17" s="156"/>
      <c r="ECP17" s="156"/>
      <c r="ECQ17" s="156"/>
      <c r="ECR17" s="156"/>
      <c r="ECS17" s="156"/>
      <c r="ECT17" s="156"/>
      <c r="ECU17" s="156"/>
      <c r="ECV17" s="156"/>
      <c r="ECW17" s="156"/>
      <c r="ECX17" s="156"/>
      <c r="ECY17" s="156"/>
      <c r="ECZ17" s="156"/>
      <c r="EDA17" s="156"/>
      <c r="EDB17" s="156"/>
      <c r="EDC17" s="156"/>
      <c r="EDD17" s="156"/>
      <c r="EDE17" s="156"/>
      <c r="EDF17" s="156"/>
      <c r="EDG17" s="156"/>
      <c r="EDH17" s="156"/>
      <c r="EDI17" s="156"/>
      <c r="EDJ17" s="156"/>
      <c r="EDK17" s="156"/>
      <c r="EDL17" s="156"/>
      <c r="EDM17" s="156"/>
      <c r="EDN17" s="156"/>
      <c r="EDO17" s="156"/>
      <c r="EDP17" s="156"/>
      <c r="EDQ17" s="156"/>
      <c r="EDR17" s="156"/>
      <c r="EDS17" s="156"/>
      <c r="EDT17" s="156"/>
      <c r="EDU17" s="156"/>
      <c r="EDV17" s="156"/>
      <c r="EDW17" s="156"/>
      <c r="EDX17" s="156"/>
      <c r="EDY17" s="156"/>
      <c r="EDZ17" s="156"/>
      <c r="EEA17" s="156"/>
      <c r="EEB17" s="156"/>
      <c r="EEC17" s="156"/>
      <c r="EED17" s="156"/>
      <c r="EEE17" s="156"/>
      <c r="EEF17" s="156"/>
      <c r="EEG17" s="156"/>
      <c r="EEH17" s="156"/>
      <c r="EEI17" s="156"/>
      <c r="EEJ17" s="156"/>
      <c r="EEK17" s="156"/>
      <c r="EEL17" s="156"/>
      <c r="EEM17" s="156"/>
      <c r="EEN17" s="156"/>
      <c r="EEO17" s="156"/>
      <c r="EEP17" s="156"/>
      <c r="EEQ17" s="156"/>
      <c r="EER17" s="156"/>
      <c r="EES17" s="156"/>
      <c r="EET17" s="156"/>
      <c r="EEU17" s="156"/>
      <c r="EEV17" s="156"/>
      <c r="EEW17" s="156"/>
      <c r="EEX17" s="156"/>
      <c r="EEY17" s="156"/>
      <c r="EEZ17" s="156"/>
      <c r="EFA17" s="156"/>
      <c r="EFB17" s="156"/>
      <c r="EFC17" s="156"/>
      <c r="EFD17" s="156"/>
      <c r="EFE17" s="156"/>
      <c r="EFF17" s="156"/>
      <c r="EFG17" s="156"/>
      <c r="EFH17" s="156"/>
      <c r="EFI17" s="156"/>
      <c r="EFJ17" s="156"/>
      <c r="EFK17" s="156"/>
      <c r="EFL17" s="156"/>
      <c r="EFM17" s="156"/>
      <c r="EFN17" s="156"/>
      <c r="EFO17" s="156"/>
      <c r="EFP17" s="156"/>
      <c r="EFQ17" s="156"/>
      <c r="EFR17" s="156"/>
      <c r="EFS17" s="156"/>
      <c r="EFT17" s="156"/>
      <c r="EFU17" s="156"/>
      <c r="EFV17" s="156"/>
      <c r="EFW17" s="156"/>
      <c r="EFX17" s="156"/>
      <c r="EFY17" s="156"/>
      <c r="EFZ17" s="156"/>
      <c r="EGA17" s="156"/>
      <c r="EGB17" s="156"/>
      <c r="EGC17" s="156"/>
      <c r="EGD17" s="156"/>
      <c r="EGE17" s="156"/>
      <c r="EGF17" s="156"/>
      <c r="EGG17" s="156"/>
      <c r="EGH17" s="156"/>
      <c r="EGI17" s="156"/>
      <c r="EGJ17" s="156"/>
      <c r="EGK17" s="156"/>
      <c r="EGL17" s="156"/>
      <c r="EGM17" s="156"/>
      <c r="EGN17" s="156"/>
      <c r="EGO17" s="156"/>
      <c r="EGP17" s="156"/>
      <c r="EGQ17" s="156"/>
      <c r="EGR17" s="156"/>
      <c r="EGS17" s="156"/>
      <c r="EGT17" s="156"/>
      <c r="EGU17" s="156"/>
      <c r="EGV17" s="156"/>
      <c r="EGW17" s="156"/>
      <c r="EGX17" s="156"/>
      <c r="EGY17" s="156"/>
      <c r="EGZ17" s="156"/>
      <c r="EHA17" s="156"/>
      <c r="EHB17" s="156"/>
      <c r="EHC17" s="156"/>
      <c r="EHD17" s="156"/>
      <c r="EHE17" s="156"/>
      <c r="EHF17" s="156"/>
      <c r="EHG17" s="156"/>
      <c r="EHH17" s="156"/>
      <c r="EHI17" s="156"/>
      <c r="EHJ17" s="156"/>
      <c r="EHK17" s="156"/>
      <c r="EHL17" s="156"/>
      <c r="EHM17" s="156"/>
      <c r="EHN17" s="156"/>
      <c r="EHO17" s="156"/>
      <c r="EHP17" s="156"/>
      <c r="EHQ17" s="156"/>
      <c r="EHR17" s="156"/>
      <c r="EHS17" s="156"/>
      <c r="EHT17" s="156"/>
      <c r="EHU17" s="156"/>
      <c r="EHV17" s="156"/>
      <c r="EHW17" s="156"/>
      <c r="EHX17" s="156"/>
      <c r="EHY17" s="156"/>
      <c r="EHZ17" s="156"/>
      <c r="EIA17" s="156"/>
      <c r="EIB17" s="156"/>
      <c r="EIC17" s="156"/>
      <c r="EID17" s="156"/>
      <c r="EIE17" s="156"/>
      <c r="EIF17" s="156"/>
      <c r="EIG17" s="156"/>
      <c r="EIH17" s="156"/>
      <c r="EII17" s="156"/>
      <c r="EIJ17" s="156"/>
      <c r="EIK17" s="156"/>
      <c r="EIL17" s="156"/>
      <c r="EIM17" s="156"/>
      <c r="EIN17" s="156"/>
      <c r="EIO17" s="156"/>
      <c r="EIP17" s="156"/>
      <c r="EIQ17" s="156"/>
      <c r="EIR17" s="156"/>
      <c r="EIS17" s="156"/>
      <c r="EIT17" s="156"/>
      <c r="EIU17" s="156"/>
      <c r="EIV17" s="156"/>
      <c r="EIW17" s="156"/>
      <c r="EIX17" s="156"/>
      <c r="EIY17" s="156"/>
      <c r="EIZ17" s="156"/>
      <c r="EJA17" s="156"/>
      <c r="EJB17" s="156"/>
      <c r="EJC17" s="156"/>
      <c r="EJD17" s="156"/>
      <c r="EJE17" s="156"/>
      <c r="EJF17" s="156"/>
      <c r="EJG17" s="156"/>
      <c r="EJH17" s="156"/>
      <c r="EJI17" s="156"/>
      <c r="EJJ17" s="156"/>
      <c r="EJK17" s="156"/>
      <c r="EJL17" s="156"/>
      <c r="EJM17" s="156"/>
      <c r="EJN17" s="156"/>
      <c r="EJO17" s="156"/>
      <c r="EJP17" s="156"/>
      <c r="EJQ17" s="156"/>
      <c r="EJR17" s="156"/>
      <c r="EJS17" s="156"/>
      <c r="EJT17" s="156"/>
      <c r="EJU17" s="156"/>
      <c r="EJV17" s="156"/>
      <c r="EJW17" s="156"/>
      <c r="EJX17" s="156"/>
      <c r="EJY17" s="156"/>
      <c r="EJZ17" s="156"/>
      <c r="EKA17" s="156"/>
      <c r="EKB17" s="156"/>
      <c r="EKC17" s="156"/>
      <c r="EKD17" s="156"/>
      <c r="EKE17" s="156"/>
      <c r="EKF17" s="156"/>
      <c r="EKG17" s="156"/>
      <c r="EKH17" s="156"/>
      <c r="EKI17" s="156"/>
      <c r="EKJ17" s="156"/>
      <c r="EKK17" s="156"/>
      <c r="EKL17" s="156"/>
      <c r="EKM17" s="156"/>
      <c r="EKN17" s="156"/>
      <c r="EKO17" s="156"/>
      <c r="EKP17" s="156"/>
      <c r="EKQ17" s="156"/>
      <c r="EKR17" s="156"/>
      <c r="EKS17" s="156"/>
      <c r="EKT17" s="156"/>
      <c r="EKU17" s="156"/>
      <c r="EKV17" s="156"/>
      <c r="EKW17" s="156"/>
      <c r="EKX17" s="156"/>
      <c r="EKY17" s="156"/>
      <c r="EKZ17" s="156"/>
      <c r="ELA17" s="156"/>
      <c r="ELB17" s="156"/>
      <c r="ELC17" s="156"/>
      <c r="ELD17" s="156"/>
      <c r="ELE17" s="156"/>
      <c r="ELF17" s="156"/>
      <c r="ELG17" s="156"/>
      <c r="ELH17" s="156"/>
      <c r="ELI17" s="156"/>
      <c r="ELJ17" s="156"/>
      <c r="ELK17" s="156"/>
      <c r="ELL17" s="156"/>
      <c r="ELM17" s="156"/>
      <c r="ELN17" s="156"/>
      <c r="ELO17" s="156"/>
      <c r="ELP17" s="156"/>
      <c r="ELQ17" s="156"/>
      <c r="ELR17" s="156"/>
      <c r="ELS17" s="156"/>
      <c r="ELT17" s="156"/>
      <c r="ELU17" s="156"/>
      <c r="ELV17" s="156"/>
      <c r="ELW17" s="156"/>
      <c r="ELX17" s="156"/>
      <c r="ELY17" s="156"/>
      <c r="ELZ17" s="156"/>
      <c r="EMA17" s="156"/>
      <c r="EMB17" s="156"/>
      <c r="EMC17" s="156"/>
      <c r="EMD17" s="156"/>
      <c r="EME17" s="156"/>
      <c r="EMF17" s="156"/>
      <c r="EMG17" s="156"/>
      <c r="EMH17" s="156"/>
      <c r="EMI17" s="156"/>
      <c r="EMJ17" s="156"/>
      <c r="EMK17" s="156"/>
      <c r="EML17" s="156"/>
      <c r="EMM17" s="156"/>
      <c r="EMN17" s="156"/>
      <c r="EMO17" s="156"/>
      <c r="EMP17" s="156"/>
      <c r="EMQ17" s="156"/>
      <c r="EMR17" s="156"/>
      <c r="EMS17" s="156"/>
      <c r="EMT17" s="156"/>
      <c r="EMU17" s="156"/>
      <c r="EMV17" s="156"/>
      <c r="EMW17" s="156"/>
      <c r="EMX17" s="156"/>
      <c r="EMY17" s="156"/>
      <c r="EMZ17" s="156"/>
      <c r="ENA17" s="156"/>
      <c r="ENB17" s="156"/>
      <c r="ENC17" s="156"/>
      <c r="END17" s="156"/>
      <c r="ENE17" s="156"/>
      <c r="ENF17" s="156"/>
      <c r="ENG17" s="156"/>
      <c r="ENH17" s="156"/>
      <c r="ENI17" s="156"/>
      <c r="ENJ17" s="156"/>
      <c r="ENK17" s="156"/>
      <c r="ENL17" s="156"/>
      <c r="ENM17" s="156"/>
      <c r="ENN17" s="156"/>
      <c r="ENO17" s="156"/>
      <c r="ENP17" s="156"/>
      <c r="ENQ17" s="156"/>
      <c r="ENR17" s="156"/>
      <c r="ENS17" s="156"/>
      <c r="ENT17" s="156"/>
      <c r="ENU17" s="156"/>
      <c r="ENV17" s="156"/>
      <c r="ENW17" s="156"/>
      <c r="ENX17" s="156"/>
      <c r="ENY17" s="156"/>
      <c r="ENZ17" s="156"/>
      <c r="EOA17" s="156"/>
      <c r="EOB17" s="156"/>
      <c r="EOC17" s="156"/>
      <c r="EOD17" s="156"/>
      <c r="EOE17" s="156"/>
      <c r="EOF17" s="156"/>
      <c r="EOG17" s="156"/>
      <c r="EOH17" s="156"/>
      <c r="EOI17" s="156"/>
      <c r="EOJ17" s="156"/>
      <c r="EOK17" s="156"/>
      <c r="EOL17" s="156"/>
      <c r="EOM17" s="156"/>
      <c r="EON17" s="156"/>
      <c r="EOO17" s="156"/>
      <c r="EOP17" s="156"/>
      <c r="EOQ17" s="156"/>
      <c r="EOR17" s="156"/>
      <c r="EOS17" s="156"/>
      <c r="EOT17" s="156"/>
      <c r="EOU17" s="156"/>
      <c r="EOV17" s="156"/>
      <c r="EOW17" s="156"/>
      <c r="EOX17" s="156"/>
      <c r="EOY17" s="156"/>
      <c r="EOZ17" s="156"/>
      <c r="EPA17" s="156"/>
      <c r="EPB17" s="156"/>
      <c r="EPC17" s="156"/>
      <c r="EPD17" s="156"/>
      <c r="EPE17" s="156"/>
      <c r="EPF17" s="156"/>
      <c r="EPG17" s="156"/>
      <c r="EPH17" s="156"/>
      <c r="EPI17" s="156"/>
      <c r="EPJ17" s="156"/>
      <c r="EPK17" s="156"/>
      <c r="EPL17" s="156"/>
      <c r="EPM17" s="156"/>
      <c r="EPN17" s="156"/>
      <c r="EPO17" s="156"/>
      <c r="EPP17" s="156"/>
      <c r="EPQ17" s="156"/>
      <c r="EPR17" s="156"/>
      <c r="EPS17" s="156"/>
      <c r="EPT17" s="156"/>
      <c r="EPU17" s="156"/>
      <c r="EPV17" s="156"/>
      <c r="EPW17" s="156"/>
      <c r="EPX17" s="156"/>
      <c r="EPY17" s="156"/>
      <c r="EPZ17" s="156"/>
      <c r="EQA17" s="156"/>
      <c r="EQB17" s="156"/>
      <c r="EQC17" s="156"/>
      <c r="EQD17" s="156"/>
      <c r="EQE17" s="156"/>
      <c r="EQF17" s="156"/>
      <c r="EQG17" s="156"/>
      <c r="EQH17" s="156"/>
      <c r="EQI17" s="156"/>
      <c r="EQJ17" s="156"/>
      <c r="EQK17" s="156"/>
      <c r="EQL17" s="156"/>
      <c r="EQM17" s="156"/>
      <c r="EQN17" s="156"/>
      <c r="EQO17" s="156"/>
      <c r="EQP17" s="156"/>
      <c r="EQQ17" s="156"/>
      <c r="EQR17" s="156"/>
      <c r="EQS17" s="156"/>
      <c r="EQT17" s="156"/>
      <c r="EQU17" s="156"/>
      <c r="EQV17" s="156"/>
      <c r="EQW17" s="156"/>
      <c r="EQX17" s="156"/>
      <c r="EQY17" s="156"/>
      <c r="EQZ17" s="156"/>
      <c r="ERA17" s="156"/>
      <c r="ERB17" s="156"/>
      <c r="ERC17" s="156"/>
      <c r="ERD17" s="156"/>
      <c r="ERE17" s="156"/>
      <c r="ERF17" s="156"/>
      <c r="ERG17" s="156"/>
      <c r="ERH17" s="156"/>
      <c r="ERI17" s="156"/>
      <c r="ERJ17" s="156"/>
      <c r="ERK17" s="156"/>
      <c r="ERL17" s="156"/>
      <c r="ERM17" s="156"/>
      <c r="ERN17" s="156"/>
      <c r="ERO17" s="156"/>
      <c r="ERP17" s="156"/>
      <c r="ERQ17" s="156"/>
      <c r="ERR17" s="156"/>
      <c r="ERS17" s="156"/>
      <c r="ERT17" s="156"/>
      <c r="ERU17" s="156"/>
      <c r="ERV17" s="156"/>
      <c r="ERW17" s="156"/>
      <c r="ERX17" s="156"/>
      <c r="ERY17" s="156"/>
      <c r="ERZ17" s="156"/>
      <c r="ESA17" s="156"/>
      <c r="ESB17" s="156"/>
      <c r="ESC17" s="156"/>
      <c r="ESD17" s="156"/>
      <c r="ESE17" s="156"/>
      <c r="ESF17" s="156"/>
      <c r="ESG17" s="156"/>
      <c r="ESH17" s="156"/>
      <c r="ESI17" s="156"/>
      <c r="ESJ17" s="156"/>
      <c r="ESK17" s="156"/>
      <c r="ESL17" s="156"/>
      <c r="ESM17" s="156"/>
      <c r="ESN17" s="156"/>
      <c r="ESO17" s="156"/>
      <c r="ESP17" s="156"/>
      <c r="ESQ17" s="156"/>
      <c r="ESR17" s="156"/>
      <c r="ESS17" s="156"/>
      <c r="EST17" s="156"/>
      <c r="ESU17" s="156"/>
      <c r="ESV17" s="156"/>
      <c r="ESW17" s="156"/>
      <c r="ESX17" s="156"/>
      <c r="ESY17" s="156"/>
      <c r="ESZ17" s="156"/>
      <c r="ETA17" s="156"/>
      <c r="ETB17" s="156"/>
      <c r="ETC17" s="156"/>
      <c r="ETD17" s="156"/>
      <c r="ETE17" s="156"/>
      <c r="ETF17" s="156"/>
      <c r="ETG17" s="156"/>
      <c r="ETH17" s="156"/>
      <c r="ETI17" s="156"/>
      <c r="ETJ17" s="156"/>
      <c r="ETK17" s="156"/>
      <c r="ETL17" s="156"/>
      <c r="ETM17" s="156"/>
      <c r="ETN17" s="156"/>
      <c r="ETO17" s="156"/>
      <c r="ETP17" s="156"/>
      <c r="ETQ17" s="156"/>
      <c r="ETR17" s="156"/>
      <c r="ETS17" s="156"/>
      <c r="ETT17" s="156"/>
      <c r="ETU17" s="156"/>
      <c r="ETV17" s="156"/>
      <c r="ETW17" s="156"/>
      <c r="ETX17" s="156"/>
      <c r="ETY17" s="156"/>
      <c r="ETZ17" s="156"/>
      <c r="EUA17" s="156"/>
      <c r="EUB17" s="156"/>
      <c r="EUC17" s="156"/>
      <c r="EUD17" s="156"/>
      <c r="EUE17" s="156"/>
      <c r="EUF17" s="156"/>
      <c r="EUG17" s="156"/>
      <c r="EUH17" s="156"/>
      <c r="EUI17" s="156"/>
      <c r="EUJ17" s="156"/>
      <c r="EUK17" s="156"/>
      <c r="EUL17" s="156"/>
      <c r="EUM17" s="156"/>
      <c r="EUN17" s="156"/>
      <c r="EUO17" s="156"/>
      <c r="EUP17" s="156"/>
      <c r="EUQ17" s="156"/>
      <c r="EUR17" s="156"/>
      <c r="EUS17" s="156"/>
      <c r="EUT17" s="156"/>
      <c r="EUU17" s="156"/>
      <c r="EUV17" s="156"/>
      <c r="EUW17" s="156"/>
      <c r="EUX17" s="156"/>
      <c r="EUY17" s="156"/>
      <c r="EUZ17" s="156"/>
      <c r="EVA17" s="156"/>
      <c r="EVB17" s="156"/>
      <c r="EVC17" s="156"/>
      <c r="EVD17" s="156"/>
      <c r="EVE17" s="156"/>
      <c r="EVF17" s="156"/>
      <c r="EVG17" s="156"/>
      <c r="EVH17" s="156"/>
      <c r="EVI17" s="156"/>
      <c r="EVJ17" s="156"/>
      <c r="EVK17" s="156"/>
      <c r="EVL17" s="156"/>
      <c r="EVM17" s="156"/>
      <c r="EVN17" s="156"/>
      <c r="EVO17" s="156"/>
      <c r="EVP17" s="156"/>
      <c r="EVQ17" s="156"/>
      <c r="EVR17" s="156"/>
      <c r="EVS17" s="156"/>
      <c r="EVT17" s="156"/>
      <c r="EVU17" s="156"/>
      <c r="EVV17" s="156"/>
      <c r="EVW17" s="156"/>
      <c r="EVX17" s="156"/>
      <c r="EVY17" s="156"/>
      <c r="EVZ17" s="156"/>
      <c r="EWA17" s="156"/>
      <c r="EWB17" s="156"/>
      <c r="EWC17" s="156"/>
      <c r="EWD17" s="156"/>
      <c r="EWE17" s="156"/>
      <c r="EWF17" s="156"/>
      <c r="EWG17" s="156"/>
      <c r="EWH17" s="156"/>
      <c r="EWI17" s="156"/>
      <c r="EWJ17" s="156"/>
      <c r="EWK17" s="156"/>
      <c r="EWL17" s="156"/>
      <c r="EWM17" s="156"/>
      <c r="EWN17" s="156"/>
      <c r="EWO17" s="156"/>
      <c r="EWP17" s="156"/>
      <c r="EWQ17" s="156"/>
      <c r="EWR17" s="156"/>
      <c r="EWS17" s="156"/>
      <c r="EWT17" s="156"/>
      <c r="EWU17" s="156"/>
      <c r="EWV17" s="156"/>
      <c r="EWW17" s="156"/>
      <c r="EWX17" s="156"/>
      <c r="EWY17" s="156"/>
      <c r="EWZ17" s="156"/>
      <c r="EXA17" s="156"/>
      <c r="EXB17" s="156"/>
      <c r="EXC17" s="156"/>
      <c r="EXD17" s="156"/>
      <c r="EXE17" s="156"/>
      <c r="EXF17" s="156"/>
      <c r="EXG17" s="156"/>
      <c r="EXH17" s="156"/>
      <c r="EXI17" s="156"/>
      <c r="EXJ17" s="156"/>
      <c r="EXK17" s="156"/>
      <c r="EXL17" s="156"/>
      <c r="EXM17" s="156"/>
      <c r="EXN17" s="156"/>
      <c r="EXO17" s="156"/>
      <c r="EXP17" s="156"/>
      <c r="EXQ17" s="156"/>
      <c r="EXR17" s="156"/>
      <c r="EXS17" s="156"/>
      <c r="EXT17" s="156"/>
      <c r="EXU17" s="156"/>
      <c r="EXV17" s="156"/>
      <c r="EXW17" s="156"/>
      <c r="EXX17" s="156"/>
      <c r="EXY17" s="156"/>
      <c r="EXZ17" s="156"/>
      <c r="EYA17" s="156"/>
      <c r="EYB17" s="156"/>
      <c r="EYC17" s="156"/>
      <c r="EYD17" s="156"/>
      <c r="EYE17" s="156"/>
      <c r="EYF17" s="156"/>
      <c r="EYG17" s="156"/>
      <c r="EYH17" s="156"/>
      <c r="EYI17" s="156"/>
      <c r="EYJ17" s="156"/>
      <c r="EYK17" s="156"/>
      <c r="EYL17" s="156"/>
      <c r="EYM17" s="156"/>
      <c r="EYN17" s="156"/>
      <c r="EYO17" s="156"/>
      <c r="EYP17" s="156"/>
      <c r="EYQ17" s="156"/>
      <c r="EYR17" s="156"/>
      <c r="EYS17" s="156"/>
      <c r="EYT17" s="156"/>
      <c r="EYU17" s="156"/>
      <c r="EYV17" s="156"/>
      <c r="EYW17" s="156"/>
      <c r="EYX17" s="156"/>
      <c r="EYY17" s="156"/>
      <c r="EYZ17" s="156"/>
      <c r="EZA17" s="156"/>
      <c r="EZB17" s="156"/>
      <c r="EZC17" s="156"/>
      <c r="EZD17" s="156"/>
      <c r="EZE17" s="156"/>
      <c r="EZF17" s="156"/>
      <c r="EZG17" s="156"/>
      <c r="EZH17" s="156"/>
      <c r="EZI17" s="156"/>
      <c r="EZJ17" s="156"/>
      <c r="EZK17" s="156"/>
      <c r="EZL17" s="156"/>
      <c r="EZM17" s="156"/>
      <c r="EZN17" s="156"/>
      <c r="EZO17" s="156"/>
      <c r="EZP17" s="156"/>
      <c r="EZQ17" s="156"/>
      <c r="EZR17" s="156"/>
      <c r="EZS17" s="156"/>
      <c r="EZT17" s="156"/>
      <c r="EZU17" s="156"/>
      <c r="EZV17" s="156"/>
      <c r="EZW17" s="156"/>
      <c r="EZX17" s="156"/>
      <c r="EZY17" s="156"/>
      <c r="EZZ17" s="156"/>
      <c r="FAA17" s="156"/>
      <c r="FAB17" s="156"/>
      <c r="FAC17" s="156"/>
      <c r="FAD17" s="156"/>
      <c r="FAE17" s="156"/>
      <c r="FAF17" s="156"/>
      <c r="FAG17" s="156"/>
      <c r="FAH17" s="156"/>
      <c r="FAI17" s="156"/>
      <c r="FAJ17" s="156"/>
      <c r="FAK17" s="156"/>
      <c r="FAL17" s="156"/>
      <c r="FAM17" s="156"/>
      <c r="FAN17" s="156"/>
      <c r="FAO17" s="156"/>
      <c r="FAP17" s="156"/>
      <c r="FAQ17" s="156"/>
      <c r="FAR17" s="156"/>
      <c r="FAS17" s="156"/>
      <c r="FAT17" s="156"/>
      <c r="FAU17" s="156"/>
      <c r="FAV17" s="156"/>
      <c r="FAW17" s="156"/>
      <c r="FAX17" s="156"/>
      <c r="FAY17" s="156"/>
      <c r="FAZ17" s="156"/>
      <c r="FBA17" s="156"/>
      <c r="FBB17" s="156"/>
      <c r="FBC17" s="156"/>
      <c r="FBD17" s="156"/>
      <c r="FBE17" s="156"/>
      <c r="FBF17" s="156"/>
      <c r="FBG17" s="156"/>
      <c r="FBH17" s="156"/>
      <c r="FBI17" s="156"/>
      <c r="FBJ17" s="156"/>
      <c r="FBK17" s="156"/>
      <c r="FBL17" s="156"/>
      <c r="FBM17" s="156"/>
      <c r="FBN17" s="156"/>
      <c r="FBO17" s="156"/>
      <c r="FBP17" s="156"/>
      <c r="FBQ17" s="156"/>
      <c r="FBR17" s="156"/>
      <c r="FBS17" s="156"/>
      <c r="FBT17" s="156"/>
      <c r="FBU17" s="156"/>
      <c r="FBV17" s="156"/>
      <c r="FBW17" s="156"/>
      <c r="FBX17" s="156"/>
      <c r="FBY17" s="156"/>
      <c r="FBZ17" s="156"/>
      <c r="FCA17" s="156"/>
      <c r="FCB17" s="156"/>
      <c r="FCC17" s="156"/>
      <c r="FCD17" s="156"/>
      <c r="FCE17" s="156"/>
      <c r="FCF17" s="156"/>
      <c r="FCG17" s="156"/>
      <c r="FCH17" s="156"/>
      <c r="FCI17" s="156"/>
      <c r="FCJ17" s="156"/>
      <c r="FCK17" s="156"/>
      <c r="FCL17" s="156"/>
      <c r="FCM17" s="156"/>
      <c r="FCN17" s="156"/>
      <c r="FCO17" s="156"/>
      <c r="FCP17" s="156"/>
      <c r="FCQ17" s="156"/>
      <c r="FCR17" s="156"/>
      <c r="FCS17" s="156"/>
      <c r="FCT17" s="156"/>
      <c r="FCU17" s="156"/>
      <c r="FCV17" s="156"/>
      <c r="FCW17" s="156"/>
      <c r="FCX17" s="156"/>
      <c r="FCY17" s="156"/>
      <c r="FCZ17" s="156"/>
      <c r="FDA17" s="156"/>
      <c r="FDB17" s="156"/>
      <c r="FDC17" s="156"/>
      <c r="FDD17" s="156"/>
      <c r="FDE17" s="156"/>
      <c r="FDF17" s="156"/>
      <c r="FDG17" s="156"/>
      <c r="FDH17" s="156"/>
      <c r="FDI17" s="156"/>
      <c r="FDJ17" s="156"/>
      <c r="FDK17" s="156"/>
      <c r="FDL17" s="156"/>
      <c r="FDM17" s="156"/>
      <c r="FDN17" s="156"/>
      <c r="FDO17" s="156"/>
      <c r="FDP17" s="156"/>
      <c r="FDQ17" s="156"/>
      <c r="FDR17" s="156"/>
      <c r="FDS17" s="156"/>
      <c r="FDT17" s="156"/>
      <c r="FDU17" s="156"/>
      <c r="FDV17" s="156"/>
      <c r="FDW17" s="156"/>
      <c r="FDX17" s="156"/>
      <c r="FDY17" s="156"/>
      <c r="FDZ17" s="156"/>
      <c r="FEA17" s="156"/>
      <c r="FEB17" s="156"/>
      <c r="FEC17" s="156"/>
      <c r="FED17" s="156"/>
      <c r="FEE17" s="156"/>
      <c r="FEF17" s="156"/>
      <c r="FEG17" s="156"/>
      <c r="FEH17" s="156"/>
      <c r="FEI17" s="156"/>
      <c r="FEJ17" s="156"/>
      <c r="FEK17" s="156"/>
      <c r="FEL17" s="156"/>
      <c r="FEM17" s="156"/>
      <c r="FEN17" s="156"/>
      <c r="FEO17" s="156"/>
      <c r="FEP17" s="156"/>
      <c r="FEQ17" s="156"/>
      <c r="FER17" s="156"/>
      <c r="FES17" s="156"/>
      <c r="FET17" s="156"/>
      <c r="FEU17" s="156"/>
      <c r="FEV17" s="156"/>
      <c r="FEW17" s="156"/>
      <c r="FEX17" s="156"/>
      <c r="FEY17" s="156"/>
      <c r="FEZ17" s="156"/>
      <c r="FFA17" s="156"/>
      <c r="FFB17" s="156"/>
      <c r="FFC17" s="156"/>
      <c r="FFD17" s="156"/>
      <c r="FFE17" s="156"/>
      <c r="FFF17" s="156"/>
      <c r="FFG17" s="156"/>
      <c r="FFH17" s="156"/>
      <c r="FFI17" s="156"/>
      <c r="FFJ17" s="156"/>
      <c r="FFK17" s="156"/>
      <c r="FFL17" s="156"/>
      <c r="FFM17" s="156"/>
      <c r="FFN17" s="156"/>
      <c r="FFO17" s="156"/>
      <c r="FFP17" s="156"/>
      <c r="FFQ17" s="156"/>
      <c r="FFR17" s="156"/>
      <c r="FFS17" s="156"/>
      <c r="FFT17" s="156"/>
      <c r="FFU17" s="156"/>
      <c r="FFV17" s="156"/>
      <c r="FFW17" s="156"/>
      <c r="FFX17" s="156"/>
      <c r="FFY17" s="156"/>
      <c r="FFZ17" s="156"/>
      <c r="FGA17" s="156"/>
      <c r="FGB17" s="156"/>
      <c r="FGC17" s="156"/>
      <c r="FGD17" s="156"/>
      <c r="FGE17" s="156"/>
      <c r="FGF17" s="156"/>
      <c r="FGG17" s="156"/>
      <c r="FGH17" s="156"/>
      <c r="FGI17" s="156"/>
      <c r="FGJ17" s="156"/>
      <c r="FGK17" s="156"/>
      <c r="FGL17" s="156"/>
      <c r="FGM17" s="156"/>
      <c r="FGN17" s="156"/>
      <c r="FGO17" s="156"/>
      <c r="FGP17" s="156"/>
      <c r="FGQ17" s="156"/>
      <c r="FGR17" s="156"/>
      <c r="FGS17" s="156"/>
      <c r="FGT17" s="156"/>
      <c r="FGU17" s="156"/>
      <c r="FGV17" s="156"/>
      <c r="FGW17" s="156"/>
      <c r="FGX17" s="156"/>
      <c r="FGY17" s="156"/>
      <c r="FGZ17" s="156"/>
      <c r="FHA17" s="156"/>
      <c r="FHB17" s="156"/>
      <c r="FHC17" s="156"/>
      <c r="FHD17" s="156"/>
      <c r="FHE17" s="156"/>
      <c r="FHF17" s="156"/>
      <c r="FHG17" s="156"/>
      <c r="FHH17" s="156"/>
      <c r="FHI17" s="156"/>
      <c r="FHJ17" s="156"/>
      <c r="FHK17" s="156"/>
      <c r="FHL17" s="156"/>
      <c r="FHM17" s="156"/>
      <c r="FHN17" s="156"/>
      <c r="FHO17" s="156"/>
      <c r="FHP17" s="156"/>
      <c r="FHQ17" s="156"/>
      <c r="FHR17" s="156"/>
      <c r="FHS17" s="156"/>
      <c r="FHT17" s="156"/>
      <c r="FHU17" s="156"/>
      <c r="FHV17" s="156"/>
      <c r="FHW17" s="156"/>
      <c r="FHX17" s="156"/>
      <c r="FHY17" s="156"/>
      <c r="FHZ17" s="156"/>
      <c r="FIA17" s="156"/>
      <c r="FIB17" s="156"/>
      <c r="FIC17" s="156"/>
      <c r="FID17" s="156"/>
      <c r="FIE17" s="156"/>
      <c r="FIF17" s="156"/>
      <c r="FIG17" s="156"/>
      <c r="FIH17" s="156"/>
      <c r="FII17" s="156"/>
      <c r="FIJ17" s="156"/>
      <c r="FIK17" s="156"/>
      <c r="FIL17" s="156"/>
      <c r="FIM17" s="156"/>
      <c r="FIN17" s="156"/>
      <c r="FIO17" s="156"/>
      <c r="FIP17" s="156"/>
      <c r="FIQ17" s="156"/>
      <c r="FIR17" s="156"/>
      <c r="FIS17" s="156"/>
      <c r="FIT17" s="156"/>
      <c r="FIU17" s="156"/>
      <c r="FIV17" s="156"/>
      <c r="FIW17" s="156"/>
      <c r="FIX17" s="156"/>
      <c r="FIY17" s="156"/>
      <c r="FIZ17" s="156"/>
      <c r="FJA17" s="156"/>
      <c r="FJB17" s="156"/>
      <c r="FJC17" s="156"/>
      <c r="FJD17" s="156"/>
      <c r="FJE17" s="156"/>
      <c r="FJF17" s="156"/>
      <c r="FJG17" s="156"/>
      <c r="FJH17" s="156"/>
      <c r="FJI17" s="156"/>
      <c r="FJJ17" s="156"/>
      <c r="FJK17" s="156"/>
      <c r="FJL17" s="156"/>
      <c r="FJM17" s="156"/>
      <c r="FJN17" s="156"/>
      <c r="FJO17" s="156"/>
      <c r="FJP17" s="156"/>
      <c r="FJQ17" s="156"/>
      <c r="FJR17" s="156"/>
      <c r="FJS17" s="156"/>
      <c r="FJT17" s="156"/>
      <c r="FJU17" s="156"/>
      <c r="FJV17" s="156"/>
      <c r="FJW17" s="156"/>
      <c r="FJX17" s="156"/>
      <c r="FJY17" s="156"/>
      <c r="FJZ17" s="156"/>
      <c r="FKA17" s="156"/>
      <c r="FKB17" s="156"/>
      <c r="FKC17" s="156"/>
      <c r="FKD17" s="156"/>
      <c r="FKE17" s="156"/>
      <c r="FKF17" s="156"/>
      <c r="FKG17" s="156"/>
      <c r="FKH17" s="156"/>
      <c r="FKI17" s="156"/>
      <c r="FKJ17" s="156"/>
      <c r="FKK17" s="156"/>
      <c r="FKL17" s="156"/>
      <c r="FKM17" s="156"/>
      <c r="FKN17" s="156"/>
      <c r="FKO17" s="156"/>
      <c r="FKP17" s="156"/>
      <c r="FKQ17" s="156"/>
      <c r="FKR17" s="156"/>
      <c r="FKS17" s="156"/>
      <c r="FKT17" s="156"/>
      <c r="FKU17" s="156"/>
      <c r="FKV17" s="156"/>
      <c r="FKW17" s="156"/>
      <c r="FKX17" s="156"/>
      <c r="FKY17" s="156"/>
      <c r="FKZ17" s="156"/>
      <c r="FLA17" s="156"/>
      <c r="FLB17" s="156"/>
      <c r="FLC17" s="156"/>
      <c r="FLD17" s="156"/>
      <c r="FLE17" s="156"/>
      <c r="FLF17" s="156"/>
      <c r="FLG17" s="156"/>
      <c r="FLH17" s="156"/>
      <c r="FLI17" s="156"/>
      <c r="FLJ17" s="156"/>
      <c r="FLK17" s="156"/>
      <c r="FLL17" s="156"/>
      <c r="FLM17" s="156"/>
      <c r="FLN17" s="156"/>
      <c r="FLO17" s="156"/>
      <c r="FLP17" s="156"/>
      <c r="FLQ17" s="156"/>
      <c r="FLR17" s="156"/>
      <c r="FLS17" s="156"/>
      <c r="FLT17" s="156"/>
      <c r="FLU17" s="156"/>
      <c r="FLV17" s="156"/>
      <c r="FLW17" s="156"/>
      <c r="FLX17" s="156"/>
      <c r="FLY17" s="156"/>
      <c r="FLZ17" s="156"/>
      <c r="FMA17" s="156"/>
      <c r="FMB17" s="156"/>
      <c r="FMC17" s="156"/>
      <c r="FMD17" s="156"/>
      <c r="FME17" s="156"/>
      <c r="FMF17" s="156"/>
      <c r="FMG17" s="156"/>
      <c r="FMH17" s="156"/>
      <c r="FMI17" s="156"/>
      <c r="FMJ17" s="156"/>
      <c r="FMK17" s="156"/>
      <c r="FML17" s="156"/>
      <c r="FMM17" s="156"/>
      <c r="FMN17" s="156"/>
      <c r="FMO17" s="156"/>
      <c r="FMP17" s="156"/>
      <c r="FMQ17" s="156"/>
      <c r="FMR17" s="156"/>
      <c r="FMS17" s="156"/>
      <c r="FMT17" s="156"/>
      <c r="FMU17" s="156"/>
      <c r="FMV17" s="156"/>
      <c r="FMW17" s="156"/>
      <c r="FMX17" s="156"/>
      <c r="FMY17" s="156"/>
      <c r="FMZ17" s="156"/>
      <c r="FNA17" s="156"/>
      <c r="FNB17" s="156"/>
      <c r="FNC17" s="156"/>
      <c r="FND17" s="156"/>
      <c r="FNE17" s="156"/>
      <c r="FNF17" s="156"/>
      <c r="FNG17" s="156"/>
      <c r="FNH17" s="156"/>
      <c r="FNI17" s="156"/>
      <c r="FNJ17" s="156"/>
      <c r="FNK17" s="156"/>
      <c r="FNL17" s="156"/>
      <c r="FNM17" s="156"/>
      <c r="FNN17" s="156"/>
      <c r="FNO17" s="156"/>
      <c r="FNP17" s="156"/>
      <c r="FNQ17" s="156"/>
      <c r="FNR17" s="156"/>
      <c r="FNS17" s="156"/>
      <c r="FNT17" s="156"/>
      <c r="FNU17" s="156"/>
      <c r="FNV17" s="156"/>
      <c r="FNW17" s="156"/>
      <c r="FNX17" s="156"/>
      <c r="FNY17" s="156"/>
      <c r="FNZ17" s="156"/>
      <c r="FOA17" s="156"/>
      <c r="FOB17" s="156"/>
      <c r="FOC17" s="156"/>
      <c r="FOD17" s="156"/>
      <c r="FOE17" s="156"/>
      <c r="FOF17" s="156"/>
      <c r="FOG17" s="156"/>
      <c r="FOH17" s="156"/>
      <c r="FOI17" s="156"/>
      <c r="FOJ17" s="156"/>
      <c r="FOK17" s="156"/>
      <c r="FOL17" s="156"/>
      <c r="FOM17" s="156"/>
      <c r="FON17" s="156"/>
      <c r="FOO17" s="156"/>
      <c r="FOP17" s="156"/>
      <c r="FOQ17" s="156"/>
      <c r="FOR17" s="156"/>
      <c r="FOS17" s="156"/>
      <c r="FOT17" s="156"/>
      <c r="FOU17" s="156"/>
      <c r="FOV17" s="156"/>
      <c r="FOW17" s="156"/>
      <c r="FOX17" s="156"/>
      <c r="FOY17" s="156"/>
      <c r="FOZ17" s="156"/>
      <c r="FPA17" s="156"/>
      <c r="FPB17" s="156"/>
      <c r="FPC17" s="156"/>
      <c r="FPD17" s="156"/>
      <c r="FPE17" s="156"/>
      <c r="FPF17" s="156"/>
      <c r="FPG17" s="156"/>
      <c r="FPH17" s="156"/>
      <c r="FPI17" s="156"/>
      <c r="FPJ17" s="156"/>
      <c r="FPK17" s="156"/>
      <c r="FPL17" s="156"/>
      <c r="FPM17" s="156"/>
      <c r="FPN17" s="156"/>
      <c r="FPO17" s="156"/>
      <c r="FPP17" s="156"/>
      <c r="FPQ17" s="156"/>
      <c r="FPR17" s="156"/>
      <c r="FPS17" s="156"/>
      <c r="FPT17" s="156"/>
      <c r="FPU17" s="156"/>
      <c r="FPV17" s="156"/>
      <c r="FPW17" s="156"/>
      <c r="FPX17" s="156"/>
      <c r="FPY17" s="156"/>
      <c r="FPZ17" s="156"/>
      <c r="FQA17" s="156"/>
      <c r="FQB17" s="156"/>
      <c r="FQC17" s="156"/>
      <c r="FQD17" s="156"/>
      <c r="FQE17" s="156"/>
      <c r="FQF17" s="156"/>
      <c r="FQG17" s="156"/>
      <c r="FQH17" s="156"/>
      <c r="FQI17" s="156"/>
      <c r="FQJ17" s="156"/>
      <c r="FQK17" s="156"/>
      <c r="FQL17" s="156"/>
      <c r="FQM17" s="156"/>
      <c r="FQN17" s="156"/>
      <c r="FQO17" s="156"/>
      <c r="FQP17" s="156"/>
      <c r="FQQ17" s="156"/>
      <c r="FQR17" s="156"/>
      <c r="FQS17" s="156"/>
      <c r="FQT17" s="156"/>
      <c r="FQU17" s="156"/>
      <c r="FQV17" s="156"/>
      <c r="FQW17" s="156"/>
      <c r="FQX17" s="156"/>
      <c r="FQY17" s="156"/>
      <c r="FQZ17" s="156"/>
      <c r="FRA17" s="156"/>
      <c r="FRB17" s="156"/>
      <c r="FRC17" s="156"/>
      <c r="FRD17" s="156"/>
      <c r="FRE17" s="156"/>
      <c r="FRF17" s="156"/>
      <c r="FRG17" s="156"/>
      <c r="FRH17" s="156"/>
      <c r="FRI17" s="156"/>
      <c r="FRJ17" s="156"/>
      <c r="FRK17" s="156"/>
      <c r="FRL17" s="156"/>
      <c r="FRM17" s="156"/>
      <c r="FRN17" s="156"/>
      <c r="FRO17" s="156"/>
      <c r="FRP17" s="156"/>
      <c r="FRQ17" s="156"/>
      <c r="FRR17" s="156"/>
      <c r="FRS17" s="156"/>
      <c r="FRT17" s="156"/>
      <c r="FRU17" s="156"/>
      <c r="FRV17" s="156"/>
      <c r="FRW17" s="156"/>
      <c r="FRX17" s="156"/>
      <c r="FRY17" s="156"/>
      <c r="FRZ17" s="156"/>
      <c r="FSA17" s="156"/>
      <c r="FSB17" s="156"/>
      <c r="FSC17" s="156"/>
      <c r="FSD17" s="156"/>
      <c r="FSE17" s="156"/>
      <c r="FSF17" s="156"/>
      <c r="FSG17" s="156"/>
      <c r="FSH17" s="156"/>
      <c r="FSI17" s="156"/>
      <c r="FSJ17" s="156"/>
      <c r="FSK17" s="156"/>
      <c r="FSL17" s="156"/>
      <c r="FSM17" s="156"/>
      <c r="FSN17" s="156"/>
      <c r="FSO17" s="156"/>
      <c r="FSP17" s="156"/>
      <c r="FSQ17" s="156"/>
      <c r="FSR17" s="156"/>
      <c r="FSS17" s="156"/>
      <c r="FST17" s="156"/>
      <c r="FSU17" s="156"/>
      <c r="FSV17" s="156"/>
      <c r="FSW17" s="156"/>
      <c r="FSX17" s="156"/>
      <c r="FSY17" s="156"/>
      <c r="FSZ17" s="156"/>
      <c r="FTA17" s="156"/>
      <c r="FTB17" s="156"/>
      <c r="FTC17" s="156"/>
      <c r="FTD17" s="156"/>
      <c r="FTE17" s="156"/>
      <c r="FTF17" s="156"/>
      <c r="FTG17" s="156"/>
      <c r="FTH17" s="156"/>
      <c r="FTI17" s="156"/>
      <c r="FTJ17" s="156"/>
      <c r="FTK17" s="156"/>
      <c r="FTL17" s="156"/>
      <c r="FTM17" s="156"/>
      <c r="FTN17" s="156"/>
      <c r="FTO17" s="156"/>
      <c r="FTP17" s="156"/>
      <c r="FTQ17" s="156"/>
      <c r="FTR17" s="156"/>
      <c r="FTS17" s="156"/>
      <c r="FTT17" s="156"/>
      <c r="FTU17" s="156"/>
      <c r="FTV17" s="156"/>
      <c r="FTW17" s="156"/>
      <c r="FTX17" s="156"/>
      <c r="FTY17" s="156"/>
      <c r="FTZ17" s="156"/>
      <c r="FUA17" s="156"/>
      <c r="FUB17" s="156"/>
      <c r="FUC17" s="156"/>
      <c r="FUD17" s="156"/>
      <c r="FUE17" s="156"/>
      <c r="FUF17" s="156"/>
      <c r="FUG17" s="156"/>
      <c r="FUH17" s="156"/>
      <c r="FUI17" s="156"/>
      <c r="FUJ17" s="156"/>
      <c r="FUK17" s="156"/>
      <c r="FUL17" s="156"/>
      <c r="FUM17" s="156"/>
      <c r="FUN17" s="156"/>
      <c r="FUO17" s="156"/>
      <c r="FUP17" s="156"/>
      <c r="FUQ17" s="156"/>
      <c r="FUR17" s="156"/>
      <c r="FUS17" s="156"/>
      <c r="FUT17" s="156"/>
      <c r="FUU17" s="156"/>
      <c r="FUV17" s="156"/>
      <c r="FUW17" s="156"/>
      <c r="FUX17" s="156"/>
      <c r="FUY17" s="156"/>
      <c r="FUZ17" s="156"/>
      <c r="FVA17" s="156"/>
      <c r="FVB17" s="156"/>
      <c r="FVC17" s="156"/>
      <c r="FVD17" s="156"/>
      <c r="FVE17" s="156"/>
      <c r="FVF17" s="156"/>
      <c r="FVG17" s="156"/>
      <c r="FVH17" s="156"/>
      <c r="FVI17" s="156"/>
      <c r="FVJ17" s="156"/>
      <c r="FVK17" s="156"/>
      <c r="FVL17" s="156"/>
      <c r="FVM17" s="156"/>
      <c r="FVN17" s="156"/>
      <c r="FVO17" s="156"/>
      <c r="FVP17" s="156"/>
      <c r="FVQ17" s="156"/>
      <c r="FVR17" s="156"/>
      <c r="FVS17" s="156"/>
      <c r="FVT17" s="156"/>
      <c r="FVU17" s="156"/>
      <c r="FVV17" s="156"/>
      <c r="FVW17" s="156"/>
      <c r="FVX17" s="156"/>
      <c r="FVY17" s="156"/>
      <c r="FVZ17" s="156"/>
      <c r="FWA17" s="156"/>
      <c r="FWB17" s="156"/>
      <c r="FWC17" s="156"/>
      <c r="FWD17" s="156"/>
      <c r="FWE17" s="156"/>
      <c r="FWF17" s="156"/>
      <c r="FWG17" s="156"/>
      <c r="FWH17" s="156"/>
      <c r="FWI17" s="156"/>
      <c r="FWJ17" s="156"/>
      <c r="FWK17" s="156"/>
      <c r="FWL17" s="156"/>
      <c r="FWM17" s="156"/>
      <c r="FWN17" s="156"/>
      <c r="FWO17" s="156"/>
      <c r="FWP17" s="156"/>
      <c r="FWQ17" s="156"/>
      <c r="FWR17" s="156"/>
      <c r="FWS17" s="156"/>
      <c r="FWT17" s="156"/>
      <c r="FWU17" s="156"/>
      <c r="FWV17" s="156"/>
      <c r="FWW17" s="156"/>
      <c r="FWX17" s="156"/>
      <c r="FWY17" s="156"/>
      <c r="FWZ17" s="156"/>
      <c r="FXA17" s="156"/>
      <c r="FXB17" s="156"/>
      <c r="FXC17" s="156"/>
      <c r="FXD17" s="156"/>
      <c r="FXE17" s="156"/>
      <c r="FXF17" s="156"/>
      <c r="FXG17" s="156"/>
      <c r="FXH17" s="156"/>
      <c r="FXI17" s="156"/>
      <c r="FXJ17" s="156"/>
      <c r="FXK17" s="156"/>
      <c r="FXL17" s="156"/>
      <c r="FXM17" s="156"/>
      <c r="FXN17" s="156"/>
      <c r="FXO17" s="156"/>
      <c r="FXP17" s="156"/>
      <c r="FXQ17" s="156"/>
      <c r="FXR17" s="156"/>
      <c r="FXS17" s="156"/>
      <c r="FXT17" s="156"/>
      <c r="FXU17" s="156"/>
      <c r="FXV17" s="156"/>
      <c r="FXW17" s="156"/>
      <c r="FXX17" s="156"/>
      <c r="FXY17" s="156"/>
      <c r="FXZ17" s="156"/>
      <c r="FYA17" s="156"/>
      <c r="FYB17" s="156"/>
      <c r="FYC17" s="156"/>
      <c r="FYD17" s="156"/>
      <c r="FYE17" s="156"/>
      <c r="FYF17" s="156"/>
      <c r="FYG17" s="156"/>
      <c r="FYH17" s="156"/>
      <c r="FYI17" s="156"/>
      <c r="FYJ17" s="156"/>
      <c r="FYK17" s="156"/>
      <c r="FYL17" s="156"/>
      <c r="FYM17" s="156"/>
      <c r="FYN17" s="156"/>
      <c r="FYO17" s="156"/>
      <c r="FYP17" s="156"/>
      <c r="FYQ17" s="156"/>
      <c r="FYR17" s="156"/>
      <c r="FYS17" s="156"/>
      <c r="FYT17" s="156"/>
      <c r="FYU17" s="156"/>
      <c r="FYV17" s="156"/>
      <c r="FYW17" s="156"/>
      <c r="FYX17" s="156"/>
      <c r="FYY17" s="156"/>
      <c r="FYZ17" s="156"/>
      <c r="FZA17" s="156"/>
      <c r="FZB17" s="156"/>
      <c r="FZC17" s="156"/>
      <c r="FZD17" s="156"/>
      <c r="FZE17" s="156"/>
      <c r="FZF17" s="156"/>
      <c r="FZG17" s="156"/>
      <c r="FZH17" s="156"/>
      <c r="FZI17" s="156"/>
      <c r="FZJ17" s="156"/>
      <c r="FZK17" s="156"/>
      <c r="FZL17" s="156"/>
      <c r="FZM17" s="156"/>
      <c r="FZN17" s="156"/>
      <c r="FZO17" s="156"/>
      <c r="FZP17" s="156"/>
      <c r="FZQ17" s="156"/>
      <c r="FZR17" s="156"/>
      <c r="FZS17" s="156"/>
      <c r="FZT17" s="156"/>
      <c r="FZU17" s="156"/>
      <c r="FZV17" s="156"/>
      <c r="FZW17" s="156"/>
      <c r="FZX17" s="156"/>
      <c r="FZY17" s="156"/>
      <c r="FZZ17" s="156"/>
      <c r="GAA17" s="156"/>
      <c r="GAB17" s="156"/>
      <c r="GAC17" s="156"/>
      <c r="GAD17" s="156"/>
      <c r="GAE17" s="156"/>
      <c r="GAF17" s="156"/>
      <c r="GAG17" s="156"/>
      <c r="GAH17" s="156"/>
      <c r="GAI17" s="156"/>
      <c r="GAJ17" s="156"/>
      <c r="GAK17" s="156"/>
      <c r="GAL17" s="156"/>
      <c r="GAM17" s="156"/>
      <c r="GAN17" s="156"/>
      <c r="GAO17" s="156"/>
      <c r="GAP17" s="156"/>
      <c r="GAQ17" s="156"/>
      <c r="GAR17" s="156"/>
      <c r="GAS17" s="156"/>
      <c r="GAT17" s="156"/>
      <c r="GAU17" s="156"/>
      <c r="GAV17" s="156"/>
      <c r="GAW17" s="156"/>
      <c r="GAX17" s="156"/>
      <c r="GAY17" s="156"/>
      <c r="GAZ17" s="156"/>
      <c r="GBA17" s="156"/>
      <c r="GBB17" s="156"/>
      <c r="GBC17" s="156"/>
      <c r="GBD17" s="156"/>
      <c r="GBE17" s="156"/>
      <c r="GBF17" s="156"/>
      <c r="GBG17" s="156"/>
      <c r="GBH17" s="156"/>
      <c r="GBI17" s="156"/>
      <c r="GBJ17" s="156"/>
      <c r="GBK17" s="156"/>
      <c r="GBL17" s="156"/>
      <c r="GBM17" s="156"/>
      <c r="GBN17" s="156"/>
      <c r="GBO17" s="156"/>
      <c r="GBP17" s="156"/>
      <c r="GBQ17" s="156"/>
      <c r="GBR17" s="156"/>
      <c r="GBS17" s="156"/>
      <c r="GBT17" s="156"/>
      <c r="GBU17" s="156"/>
      <c r="GBV17" s="156"/>
      <c r="GBW17" s="156"/>
      <c r="GBX17" s="156"/>
      <c r="GBY17" s="156"/>
      <c r="GBZ17" s="156"/>
      <c r="GCA17" s="156"/>
      <c r="GCB17" s="156"/>
      <c r="GCC17" s="156"/>
      <c r="GCD17" s="156"/>
      <c r="GCE17" s="156"/>
      <c r="GCF17" s="156"/>
      <c r="GCG17" s="156"/>
      <c r="GCH17" s="156"/>
      <c r="GCI17" s="156"/>
      <c r="GCJ17" s="156"/>
      <c r="GCK17" s="156"/>
      <c r="GCL17" s="156"/>
      <c r="GCM17" s="156"/>
      <c r="GCN17" s="156"/>
      <c r="GCO17" s="156"/>
      <c r="GCP17" s="156"/>
      <c r="GCQ17" s="156"/>
      <c r="GCR17" s="156"/>
      <c r="GCS17" s="156"/>
      <c r="GCT17" s="156"/>
      <c r="GCU17" s="156"/>
      <c r="GCV17" s="156"/>
      <c r="GCW17" s="156"/>
      <c r="GCX17" s="156"/>
      <c r="GCY17" s="156"/>
      <c r="GCZ17" s="156"/>
      <c r="GDA17" s="156"/>
      <c r="GDB17" s="156"/>
      <c r="GDC17" s="156"/>
      <c r="GDD17" s="156"/>
      <c r="GDE17" s="156"/>
      <c r="GDF17" s="156"/>
      <c r="GDG17" s="156"/>
      <c r="GDH17" s="156"/>
      <c r="GDI17" s="156"/>
      <c r="GDJ17" s="156"/>
      <c r="GDK17" s="156"/>
      <c r="GDL17" s="156"/>
      <c r="GDM17" s="156"/>
      <c r="GDN17" s="156"/>
      <c r="GDO17" s="156"/>
      <c r="GDP17" s="156"/>
      <c r="GDQ17" s="156"/>
      <c r="GDR17" s="156"/>
      <c r="GDS17" s="156"/>
      <c r="GDT17" s="156"/>
      <c r="GDU17" s="156"/>
      <c r="GDV17" s="156"/>
      <c r="GDW17" s="156"/>
      <c r="GDX17" s="156"/>
      <c r="GDY17" s="156"/>
      <c r="GDZ17" s="156"/>
      <c r="GEA17" s="156"/>
      <c r="GEB17" s="156"/>
      <c r="GEC17" s="156"/>
      <c r="GED17" s="156"/>
      <c r="GEE17" s="156"/>
      <c r="GEF17" s="156"/>
      <c r="GEG17" s="156"/>
      <c r="GEH17" s="156"/>
      <c r="GEI17" s="156"/>
      <c r="GEJ17" s="156"/>
      <c r="GEK17" s="156"/>
      <c r="GEL17" s="156"/>
      <c r="GEM17" s="156"/>
      <c r="GEN17" s="156"/>
      <c r="GEO17" s="156"/>
      <c r="GEP17" s="156"/>
      <c r="GEQ17" s="156"/>
      <c r="GER17" s="156"/>
      <c r="GES17" s="156"/>
      <c r="GET17" s="156"/>
      <c r="GEU17" s="156"/>
      <c r="GEV17" s="156"/>
      <c r="GEW17" s="156"/>
      <c r="GEX17" s="156"/>
      <c r="GEY17" s="156"/>
      <c r="GEZ17" s="156"/>
      <c r="GFA17" s="156"/>
      <c r="GFB17" s="156"/>
      <c r="GFC17" s="156"/>
      <c r="GFD17" s="156"/>
      <c r="GFE17" s="156"/>
      <c r="GFF17" s="156"/>
      <c r="GFG17" s="156"/>
      <c r="GFH17" s="156"/>
      <c r="GFI17" s="156"/>
      <c r="GFJ17" s="156"/>
      <c r="GFK17" s="156"/>
      <c r="GFL17" s="156"/>
      <c r="GFM17" s="156"/>
      <c r="GFN17" s="156"/>
      <c r="GFO17" s="156"/>
      <c r="GFP17" s="156"/>
      <c r="GFQ17" s="156"/>
      <c r="GFR17" s="156"/>
      <c r="GFS17" s="156"/>
      <c r="GFT17" s="156"/>
      <c r="GFU17" s="156"/>
      <c r="GFV17" s="156"/>
      <c r="GFW17" s="156"/>
      <c r="GFX17" s="156"/>
      <c r="GFY17" s="156"/>
      <c r="GFZ17" s="156"/>
      <c r="GGA17" s="156"/>
      <c r="GGB17" s="156"/>
      <c r="GGC17" s="156"/>
      <c r="GGD17" s="156"/>
      <c r="GGE17" s="156"/>
      <c r="GGF17" s="156"/>
      <c r="GGG17" s="156"/>
      <c r="GGH17" s="156"/>
      <c r="GGI17" s="156"/>
      <c r="GGJ17" s="156"/>
      <c r="GGK17" s="156"/>
      <c r="GGL17" s="156"/>
      <c r="GGM17" s="156"/>
      <c r="GGN17" s="156"/>
      <c r="GGO17" s="156"/>
      <c r="GGP17" s="156"/>
      <c r="GGQ17" s="156"/>
      <c r="GGR17" s="156"/>
      <c r="GGS17" s="156"/>
      <c r="GGT17" s="156"/>
      <c r="GGU17" s="156"/>
      <c r="GGV17" s="156"/>
      <c r="GGW17" s="156"/>
      <c r="GGX17" s="156"/>
      <c r="GGY17" s="156"/>
      <c r="GGZ17" s="156"/>
      <c r="GHA17" s="156"/>
      <c r="GHB17" s="156"/>
      <c r="GHC17" s="156"/>
      <c r="GHD17" s="156"/>
      <c r="GHE17" s="156"/>
      <c r="GHF17" s="156"/>
      <c r="GHG17" s="156"/>
      <c r="GHH17" s="156"/>
      <c r="GHI17" s="156"/>
      <c r="GHJ17" s="156"/>
      <c r="GHK17" s="156"/>
      <c r="GHL17" s="156"/>
      <c r="GHM17" s="156"/>
      <c r="GHN17" s="156"/>
      <c r="GHO17" s="156"/>
      <c r="GHP17" s="156"/>
      <c r="GHQ17" s="156"/>
      <c r="GHR17" s="156"/>
      <c r="GHS17" s="156"/>
      <c r="GHT17" s="156"/>
      <c r="GHU17" s="156"/>
      <c r="GHV17" s="156"/>
      <c r="GHW17" s="156"/>
      <c r="GHX17" s="156"/>
      <c r="GHY17" s="156"/>
      <c r="GHZ17" s="156"/>
      <c r="GIA17" s="156"/>
      <c r="GIB17" s="156"/>
      <c r="GIC17" s="156"/>
      <c r="GID17" s="156"/>
      <c r="GIE17" s="156"/>
      <c r="GIF17" s="156"/>
      <c r="GIG17" s="156"/>
      <c r="GIH17" s="156"/>
      <c r="GII17" s="156"/>
      <c r="GIJ17" s="156"/>
      <c r="GIK17" s="156"/>
      <c r="GIL17" s="156"/>
      <c r="GIM17" s="156"/>
      <c r="GIN17" s="156"/>
      <c r="GIO17" s="156"/>
      <c r="GIP17" s="156"/>
      <c r="GIQ17" s="156"/>
      <c r="GIR17" s="156"/>
      <c r="GIS17" s="156"/>
      <c r="GIT17" s="156"/>
      <c r="GIU17" s="156"/>
      <c r="GIV17" s="156"/>
      <c r="GIW17" s="156"/>
      <c r="GIX17" s="156"/>
      <c r="GIY17" s="156"/>
      <c r="GIZ17" s="156"/>
      <c r="GJA17" s="156"/>
      <c r="GJB17" s="156"/>
      <c r="GJC17" s="156"/>
      <c r="GJD17" s="156"/>
      <c r="GJE17" s="156"/>
      <c r="GJF17" s="156"/>
      <c r="GJG17" s="156"/>
      <c r="GJH17" s="156"/>
      <c r="GJI17" s="156"/>
      <c r="GJJ17" s="156"/>
      <c r="GJK17" s="156"/>
      <c r="GJL17" s="156"/>
      <c r="GJM17" s="156"/>
      <c r="GJN17" s="156"/>
      <c r="GJO17" s="156"/>
      <c r="GJP17" s="156"/>
      <c r="GJQ17" s="156"/>
      <c r="GJR17" s="156"/>
      <c r="GJS17" s="156"/>
      <c r="GJT17" s="156"/>
      <c r="GJU17" s="156"/>
      <c r="GJV17" s="156"/>
      <c r="GJW17" s="156"/>
      <c r="GJX17" s="156"/>
      <c r="GJY17" s="156"/>
      <c r="GJZ17" s="156"/>
      <c r="GKA17" s="156"/>
      <c r="GKB17" s="156"/>
      <c r="GKC17" s="156"/>
      <c r="GKD17" s="156"/>
      <c r="GKE17" s="156"/>
      <c r="GKF17" s="156"/>
      <c r="GKG17" s="156"/>
      <c r="GKH17" s="156"/>
      <c r="GKI17" s="156"/>
      <c r="GKJ17" s="156"/>
      <c r="GKK17" s="156"/>
      <c r="GKL17" s="156"/>
      <c r="GKM17" s="156"/>
      <c r="GKN17" s="156"/>
      <c r="GKO17" s="156"/>
      <c r="GKP17" s="156"/>
      <c r="GKQ17" s="156"/>
      <c r="GKR17" s="156"/>
      <c r="GKS17" s="156"/>
      <c r="GKT17" s="156"/>
      <c r="GKU17" s="156"/>
      <c r="GKV17" s="156"/>
      <c r="GKW17" s="156"/>
      <c r="GKX17" s="156"/>
      <c r="GKY17" s="156"/>
      <c r="GKZ17" s="156"/>
      <c r="GLA17" s="156"/>
      <c r="GLB17" s="156"/>
      <c r="GLC17" s="156"/>
      <c r="GLD17" s="156"/>
      <c r="GLE17" s="156"/>
      <c r="GLF17" s="156"/>
      <c r="GLG17" s="156"/>
      <c r="GLH17" s="156"/>
      <c r="GLI17" s="156"/>
      <c r="GLJ17" s="156"/>
      <c r="GLK17" s="156"/>
      <c r="GLL17" s="156"/>
      <c r="GLM17" s="156"/>
      <c r="GLN17" s="156"/>
      <c r="GLO17" s="156"/>
      <c r="GLP17" s="156"/>
      <c r="GLQ17" s="156"/>
      <c r="GLR17" s="156"/>
      <c r="GLS17" s="156"/>
      <c r="GLT17" s="156"/>
      <c r="GLU17" s="156"/>
      <c r="GLV17" s="156"/>
      <c r="GLW17" s="156"/>
      <c r="GLX17" s="156"/>
      <c r="GLY17" s="156"/>
      <c r="GLZ17" s="156"/>
      <c r="GMA17" s="156"/>
      <c r="GMB17" s="156"/>
      <c r="GMC17" s="156"/>
      <c r="GMD17" s="156"/>
      <c r="GME17" s="156"/>
      <c r="GMF17" s="156"/>
      <c r="GMG17" s="156"/>
      <c r="GMH17" s="156"/>
      <c r="GMI17" s="156"/>
      <c r="GMJ17" s="156"/>
      <c r="GMK17" s="156"/>
      <c r="GML17" s="156"/>
      <c r="GMM17" s="156"/>
      <c r="GMN17" s="156"/>
      <c r="GMO17" s="156"/>
      <c r="GMP17" s="156"/>
      <c r="GMQ17" s="156"/>
      <c r="GMR17" s="156"/>
      <c r="GMS17" s="156"/>
      <c r="GMT17" s="156"/>
      <c r="GMU17" s="156"/>
      <c r="GMV17" s="156"/>
      <c r="GMW17" s="156"/>
      <c r="GMX17" s="156"/>
      <c r="GMY17" s="156"/>
      <c r="GMZ17" s="156"/>
      <c r="GNA17" s="156"/>
      <c r="GNB17" s="156"/>
      <c r="GNC17" s="156"/>
      <c r="GND17" s="156"/>
      <c r="GNE17" s="156"/>
      <c r="GNF17" s="156"/>
      <c r="GNG17" s="156"/>
      <c r="GNH17" s="156"/>
      <c r="GNI17" s="156"/>
      <c r="GNJ17" s="156"/>
      <c r="GNK17" s="156"/>
      <c r="GNL17" s="156"/>
      <c r="GNM17" s="156"/>
      <c r="GNN17" s="156"/>
      <c r="GNO17" s="156"/>
      <c r="GNP17" s="156"/>
      <c r="GNQ17" s="156"/>
      <c r="GNR17" s="156"/>
      <c r="GNS17" s="156"/>
      <c r="GNT17" s="156"/>
      <c r="GNU17" s="156"/>
      <c r="GNV17" s="156"/>
      <c r="GNW17" s="156"/>
      <c r="GNX17" s="156"/>
      <c r="GNY17" s="156"/>
      <c r="GNZ17" s="156"/>
      <c r="GOA17" s="156"/>
      <c r="GOB17" s="156"/>
      <c r="GOC17" s="156"/>
      <c r="GOD17" s="156"/>
      <c r="GOE17" s="156"/>
      <c r="GOF17" s="156"/>
      <c r="GOG17" s="156"/>
      <c r="GOH17" s="156"/>
      <c r="GOI17" s="156"/>
      <c r="GOJ17" s="156"/>
      <c r="GOK17" s="156"/>
      <c r="GOL17" s="156"/>
      <c r="GOM17" s="156"/>
      <c r="GON17" s="156"/>
      <c r="GOO17" s="156"/>
      <c r="GOP17" s="156"/>
      <c r="GOQ17" s="156"/>
      <c r="GOR17" s="156"/>
      <c r="GOS17" s="156"/>
      <c r="GOT17" s="156"/>
      <c r="GOU17" s="156"/>
      <c r="GOV17" s="156"/>
      <c r="GOW17" s="156"/>
      <c r="GOX17" s="156"/>
      <c r="GOY17" s="156"/>
      <c r="GOZ17" s="156"/>
      <c r="GPA17" s="156"/>
      <c r="GPB17" s="156"/>
      <c r="GPC17" s="156"/>
      <c r="GPD17" s="156"/>
      <c r="GPE17" s="156"/>
      <c r="GPF17" s="156"/>
      <c r="GPG17" s="156"/>
      <c r="GPH17" s="156"/>
      <c r="GPI17" s="156"/>
      <c r="GPJ17" s="156"/>
      <c r="GPK17" s="156"/>
      <c r="GPL17" s="156"/>
      <c r="GPM17" s="156"/>
      <c r="GPN17" s="156"/>
      <c r="GPO17" s="156"/>
      <c r="GPP17" s="156"/>
      <c r="GPQ17" s="156"/>
      <c r="GPR17" s="156"/>
      <c r="GPS17" s="156"/>
      <c r="GPT17" s="156"/>
      <c r="GPU17" s="156"/>
      <c r="GPV17" s="156"/>
      <c r="GPW17" s="156"/>
      <c r="GPX17" s="156"/>
      <c r="GPY17" s="156"/>
      <c r="GPZ17" s="156"/>
      <c r="GQA17" s="156"/>
      <c r="GQB17" s="156"/>
      <c r="GQC17" s="156"/>
      <c r="GQD17" s="156"/>
      <c r="GQE17" s="156"/>
      <c r="GQF17" s="156"/>
      <c r="GQG17" s="156"/>
      <c r="GQH17" s="156"/>
      <c r="GQI17" s="156"/>
      <c r="GQJ17" s="156"/>
      <c r="GQK17" s="156"/>
      <c r="GQL17" s="156"/>
      <c r="GQM17" s="156"/>
      <c r="GQN17" s="156"/>
      <c r="GQO17" s="156"/>
      <c r="GQP17" s="156"/>
      <c r="GQQ17" s="156"/>
      <c r="GQR17" s="156"/>
      <c r="GQS17" s="156"/>
      <c r="GQT17" s="156"/>
      <c r="GQU17" s="156"/>
      <c r="GQV17" s="156"/>
      <c r="GQW17" s="156"/>
      <c r="GQX17" s="156"/>
      <c r="GQY17" s="156"/>
      <c r="GQZ17" s="156"/>
      <c r="GRA17" s="156"/>
      <c r="GRB17" s="156"/>
      <c r="GRC17" s="156"/>
      <c r="GRD17" s="156"/>
      <c r="GRE17" s="156"/>
      <c r="GRF17" s="156"/>
      <c r="GRG17" s="156"/>
      <c r="GRH17" s="156"/>
      <c r="GRI17" s="156"/>
      <c r="GRJ17" s="156"/>
      <c r="GRK17" s="156"/>
      <c r="GRL17" s="156"/>
      <c r="GRM17" s="156"/>
      <c r="GRN17" s="156"/>
      <c r="GRO17" s="156"/>
      <c r="GRP17" s="156"/>
      <c r="GRQ17" s="156"/>
      <c r="GRR17" s="156"/>
      <c r="GRS17" s="156"/>
      <c r="GRT17" s="156"/>
      <c r="GRU17" s="156"/>
      <c r="GRV17" s="156"/>
      <c r="GRW17" s="156"/>
      <c r="GRX17" s="156"/>
      <c r="GRY17" s="156"/>
      <c r="GRZ17" s="156"/>
      <c r="GSA17" s="156"/>
      <c r="GSB17" s="156"/>
      <c r="GSC17" s="156"/>
      <c r="GSD17" s="156"/>
      <c r="GSE17" s="156"/>
      <c r="GSF17" s="156"/>
      <c r="GSG17" s="156"/>
      <c r="GSH17" s="156"/>
      <c r="GSI17" s="156"/>
      <c r="GSJ17" s="156"/>
      <c r="GSK17" s="156"/>
      <c r="GSL17" s="156"/>
      <c r="GSM17" s="156"/>
      <c r="GSN17" s="156"/>
      <c r="GSO17" s="156"/>
      <c r="GSP17" s="156"/>
      <c r="GSQ17" s="156"/>
      <c r="GSR17" s="156"/>
      <c r="GSS17" s="156"/>
      <c r="GST17" s="156"/>
      <c r="GSU17" s="156"/>
      <c r="GSV17" s="156"/>
      <c r="GSW17" s="156"/>
      <c r="GSX17" s="156"/>
      <c r="GSY17" s="156"/>
      <c r="GSZ17" s="156"/>
      <c r="GTA17" s="156"/>
      <c r="GTB17" s="156"/>
      <c r="GTC17" s="156"/>
      <c r="GTD17" s="156"/>
      <c r="GTE17" s="156"/>
      <c r="GTF17" s="156"/>
      <c r="GTG17" s="156"/>
      <c r="GTH17" s="156"/>
      <c r="GTI17" s="156"/>
      <c r="GTJ17" s="156"/>
      <c r="GTK17" s="156"/>
      <c r="GTL17" s="156"/>
      <c r="GTM17" s="156"/>
      <c r="GTN17" s="156"/>
      <c r="GTO17" s="156"/>
      <c r="GTP17" s="156"/>
      <c r="GTQ17" s="156"/>
      <c r="GTR17" s="156"/>
      <c r="GTS17" s="156"/>
      <c r="GTT17" s="156"/>
      <c r="GTU17" s="156"/>
      <c r="GTV17" s="156"/>
      <c r="GTW17" s="156"/>
      <c r="GTX17" s="156"/>
      <c r="GTY17" s="156"/>
      <c r="GTZ17" s="156"/>
      <c r="GUA17" s="156"/>
      <c r="GUB17" s="156"/>
      <c r="GUC17" s="156"/>
      <c r="GUD17" s="156"/>
      <c r="GUE17" s="156"/>
      <c r="GUF17" s="156"/>
      <c r="GUG17" s="156"/>
      <c r="GUH17" s="156"/>
      <c r="GUI17" s="156"/>
      <c r="GUJ17" s="156"/>
      <c r="GUK17" s="156"/>
      <c r="GUL17" s="156"/>
      <c r="GUM17" s="156"/>
      <c r="GUN17" s="156"/>
      <c r="GUO17" s="156"/>
      <c r="GUP17" s="156"/>
      <c r="GUQ17" s="156"/>
      <c r="GUR17" s="156"/>
      <c r="GUS17" s="156"/>
      <c r="GUT17" s="156"/>
      <c r="GUU17" s="156"/>
      <c r="GUV17" s="156"/>
      <c r="GUW17" s="156"/>
      <c r="GUX17" s="156"/>
      <c r="GUY17" s="156"/>
      <c r="GUZ17" s="156"/>
      <c r="GVA17" s="156"/>
      <c r="GVB17" s="156"/>
      <c r="GVC17" s="156"/>
      <c r="GVD17" s="156"/>
      <c r="GVE17" s="156"/>
      <c r="GVF17" s="156"/>
      <c r="GVG17" s="156"/>
      <c r="GVH17" s="156"/>
      <c r="GVI17" s="156"/>
      <c r="GVJ17" s="156"/>
      <c r="GVK17" s="156"/>
      <c r="GVL17" s="156"/>
      <c r="GVM17" s="156"/>
      <c r="GVN17" s="156"/>
      <c r="GVO17" s="156"/>
      <c r="GVP17" s="156"/>
      <c r="GVQ17" s="156"/>
      <c r="GVR17" s="156"/>
      <c r="GVS17" s="156"/>
      <c r="GVT17" s="156"/>
      <c r="GVU17" s="156"/>
      <c r="GVV17" s="156"/>
      <c r="GVW17" s="156"/>
      <c r="GVX17" s="156"/>
      <c r="GVY17" s="156"/>
      <c r="GVZ17" s="156"/>
      <c r="GWA17" s="156"/>
      <c r="GWB17" s="156"/>
      <c r="GWC17" s="156"/>
      <c r="GWD17" s="156"/>
      <c r="GWE17" s="156"/>
      <c r="GWF17" s="156"/>
      <c r="GWG17" s="156"/>
      <c r="GWH17" s="156"/>
      <c r="GWI17" s="156"/>
      <c r="GWJ17" s="156"/>
      <c r="GWK17" s="156"/>
      <c r="GWL17" s="156"/>
      <c r="GWM17" s="156"/>
      <c r="GWN17" s="156"/>
      <c r="GWO17" s="156"/>
      <c r="GWP17" s="156"/>
      <c r="GWQ17" s="156"/>
      <c r="GWR17" s="156"/>
      <c r="GWS17" s="156"/>
      <c r="GWT17" s="156"/>
      <c r="GWU17" s="156"/>
      <c r="GWV17" s="156"/>
      <c r="GWW17" s="156"/>
      <c r="GWX17" s="156"/>
      <c r="GWY17" s="156"/>
      <c r="GWZ17" s="156"/>
      <c r="GXA17" s="156"/>
      <c r="GXB17" s="156"/>
      <c r="GXC17" s="156"/>
      <c r="GXD17" s="156"/>
      <c r="GXE17" s="156"/>
      <c r="GXF17" s="156"/>
      <c r="GXG17" s="156"/>
      <c r="GXH17" s="156"/>
      <c r="GXI17" s="156"/>
      <c r="GXJ17" s="156"/>
      <c r="GXK17" s="156"/>
      <c r="GXL17" s="156"/>
      <c r="GXM17" s="156"/>
      <c r="GXN17" s="156"/>
      <c r="GXO17" s="156"/>
      <c r="GXP17" s="156"/>
      <c r="GXQ17" s="156"/>
      <c r="GXR17" s="156"/>
      <c r="GXS17" s="156"/>
      <c r="GXT17" s="156"/>
      <c r="GXU17" s="156"/>
      <c r="GXV17" s="156"/>
      <c r="GXW17" s="156"/>
      <c r="GXX17" s="156"/>
      <c r="GXY17" s="156"/>
      <c r="GXZ17" s="156"/>
      <c r="GYA17" s="156"/>
      <c r="GYB17" s="156"/>
      <c r="GYC17" s="156"/>
      <c r="GYD17" s="156"/>
      <c r="GYE17" s="156"/>
      <c r="GYF17" s="156"/>
      <c r="GYG17" s="156"/>
      <c r="GYH17" s="156"/>
      <c r="GYI17" s="156"/>
      <c r="GYJ17" s="156"/>
      <c r="GYK17" s="156"/>
      <c r="GYL17" s="156"/>
      <c r="GYM17" s="156"/>
      <c r="GYN17" s="156"/>
      <c r="GYO17" s="156"/>
      <c r="GYP17" s="156"/>
      <c r="GYQ17" s="156"/>
      <c r="GYR17" s="156"/>
      <c r="GYS17" s="156"/>
      <c r="GYT17" s="156"/>
      <c r="GYU17" s="156"/>
      <c r="GYV17" s="156"/>
      <c r="GYW17" s="156"/>
      <c r="GYX17" s="156"/>
      <c r="GYY17" s="156"/>
      <c r="GYZ17" s="156"/>
      <c r="GZA17" s="156"/>
      <c r="GZB17" s="156"/>
      <c r="GZC17" s="156"/>
      <c r="GZD17" s="156"/>
      <c r="GZE17" s="156"/>
      <c r="GZF17" s="156"/>
      <c r="GZG17" s="156"/>
      <c r="GZH17" s="156"/>
      <c r="GZI17" s="156"/>
      <c r="GZJ17" s="156"/>
      <c r="GZK17" s="156"/>
      <c r="GZL17" s="156"/>
      <c r="GZM17" s="156"/>
      <c r="GZN17" s="156"/>
      <c r="GZO17" s="156"/>
      <c r="GZP17" s="156"/>
      <c r="GZQ17" s="156"/>
      <c r="GZR17" s="156"/>
      <c r="GZS17" s="156"/>
      <c r="GZT17" s="156"/>
      <c r="GZU17" s="156"/>
      <c r="GZV17" s="156"/>
      <c r="GZW17" s="156"/>
      <c r="GZX17" s="156"/>
      <c r="GZY17" s="156"/>
      <c r="GZZ17" s="156"/>
      <c r="HAA17" s="156"/>
      <c r="HAB17" s="156"/>
      <c r="HAC17" s="156"/>
      <c r="HAD17" s="156"/>
      <c r="HAE17" s="156"/>
      <c r="HAF17" s="156"/>
      <c r="HAG17" s="156"/>
      <c r="HAH17" s="156"/>
      <c r="HAI17" s="156"/>
      <c r="HAJ17" s="156"/>
      <c r="HAK17" s="156"/>
      <c r="HAL17" s="156"/>
      <c r="HAM17" s="156"/>
      <c r="HAN17" s="156"/>
      <c r="HAO17" s="156"/>
      <c r="HAP17" s="156"/>
      <c r="HAQ17" s="156"/>
      <c r="HAR17" s="156"/>
      <c r="HAS17" s="156"/>
      <c r="HAT17" s="156"/>
      <c r="HAU17" s="156"/>
      <c r="HAV17" s="156"/>
      <c r="HAW17" s="156"/>
      <c r="HAX17" s="156"/>
      <c r="HAY17" s="156"/>
      <c r="HAZ17" s="156"/>
      <c r="HBA17" s="156"/>
      <c r="HBB17" s="156"/>
      <c r="HBC17" s="156"/>
      <c r="HBD17" s="156"/>
      <c r="HBE17" s="156"/>
      <c r="HBF17" s="156"/>
      <c r="HBG17" s="156"/>
      <c r="HBH17" s="156"/>
      <c r="HBI17" s="156"/>
      <c r="HBJ17" s="156"/>
      <c r="HBK17" s="156"/>
      <c r="HBL17" s="156"/>
      <c r="HBM17" s="156"/>
      <c r="HBN17" s="156"/>
      <c r="HBO17" s="156"/>
      <c r="HBP17" s="156"/>
      <c r="HBQ17" s="156"/>
      <c r="HBR17" s="156"/>
      <c r="HBS17" s="156"/>
      <c r="HBT17" s="156"/>
      <c r="HBU17" s="156"/>
      <c r="HBV17" s="156"/>
      <c r="HBW17" s="156"/>
      <c r="HBX17" s="156"/>
      <c r="HBY17" s="156"/>
      <c r="HBZ17" s="156"/>
      <c r="HCA17" s="156"/>
      <c r="HCB17" s="156"/>
      <c r="HCC17" s="156"/>
      <c r="HCD17" s="156"/>
      <c r="HCE17" s="156"/>
      <c r="HCF17" s="156"/>
      <c r="HCG17" s="156"/>
      <c r="HCH17" s="156"/>
      <c r="HCI17" s="156"/>
      <c r="HCJ17" s="156"/>
      <c r="HCK17" s="156"/>
      <c r="HCL17" s="156"/>
      <c r="HCM17" s="156"/>
      <c r="HCN17" s="156"/>
      <c r="HCO17" s="156"/>
      <c r="HCP17" s="156"/>
      <c r="HCQ17" s="156"/>
      <c r="HCR17" s="156"/>
      <c r="HCS17" s="156"/>
      <c r="HCT17" s="156"/>
      <c r="HCU17" s="156"/>
      <c r="HCV17" s="156"/>
      <c r="HCW17" s="156"/>
      <c r="HCX17" s="156"/>
      <c r="HCY17" s="156"/>
      <c r="HCZ17" s="156"/>
      <c r="HDA17" s="156"/>
      <c r="HDB17" s="156"/>
      <c r="HDC17" s="156"/>
      <c r="HDD17" s="156"/>
      <c r="HDE17" s="156"/>
      <c r="HDF17" s="156"/>
      <c r="HDG17" s="156"/>
      <c r="HDH17" s="156"/>
      <c r="HDI17" s="156"/>
      <c r="HDJ17" s="156"/>
      <c r="HDK17" s="156"/>
      <c r="HDL17" s="156"/>
      <c r="HDM17" s="156"/>
      <c r="HDN17" s="156"/>
      <c r="HDO17" s="156"/>
      <c r="HDP17" s="156"/>
      <c r="HDQ17" s="156"/>
      <c r="HDR17" s="156"/>
      <c r="HDS17" s="156"/>
      <c r="HDT17" s="156"/>
      <c r="HDU17" s="156"/>
      <c r="HDV17" s="156"/>
      <c r="HDW17" s="156"/>
      <c r="HDX17" s="156"/>
      <c r="HDY17" s="156"/>
      <c r="HDZ17" s="156"/>
      <c r="HEA17" s="156"/>
      <c r="HEB17" s="156"/>
      <c r="HEC17" s="156"/>
      <c r="HED17" s="156"/>
      <c r="HEE17" s="156"/>
      <c r="HEF17" s="156"/>
      <c r="HEG17" s="156"/>
      <c r="HEH17" s="156"/>
      <c r="HEI17" s="156"/>
      <c r="HEJ17" s="156"/>
      <c r="HEK17" s="156"/>
      <c r="HEL17" s="156"/>
      <c r="HEM17" s="156"/>
      <c r="HEN17" s="156"/>
      <c r="HEO17" s="156"/>
      <c r="HEP17" s="156"/>
      <c r="HEQ17" s="156"/>
      <c r="HER17" s="156"/>
      <c r="HES17" s="156"/>
      <c r="HET17" s="156"/>
      <c r="HEU17" s="156"/>
      <c r="HEV17" s="156"/>
      <c r="HEW17" s="156"/>
      <c r="HEX17" s="156"/>
      <c r="HEY17" s="156"/>
      <c r="HEZ17" s="156"/>
      <c r="HFA17" s="156"/>
      <c r="HFB17" s="156"/>
      <c r="HFC17" s="156"/>
      <c r="HFD17" s="156"/>
      <c r="HFE17" s="156"/>
      <c r="HFF17" s="156"/>
      <c r="HFG17" s="156"/>
      <c r="HFH17" s="156"/>
      <c r="HFI17" s="156"/>
      <c r="HFJ17" s="156"/>
      <c r="HFK17" s="156"/>
      <c r="HFL17" s="156"/>
      <c r="HFM17" s="156"/>
      <c r="HFN17" s="156"/>
      <c r="HFO17" s="156"/>
      <c r="HFP17" s="156"/>
      <c r="HFQ17" s="156"/>
      <c r="HFR17" s="156"/>
      <c r="HFS17" s="156"/>
      <c r="HFT17" s="156"/>
      <c r="HFU17" s="156"/>
      <c r="HFV17" s="156"/>
      <c r="HFW17" s="156"/>
      <c r="HFX17" s="156"/>
      <c r="HFY17" s="156"/>
      <c r="HFZ17" s="156"/>
      <c r="HGA17" s="156"/>
      <c r="HGB17" s="156"/>
      <c r="HGC17" s="156"/>
      <c r="HGD17" s="156"/>
      <c r="HGE17" s="156"/>
      <c r="HGF17" s="156"/>
      <c r="HGG17" s="156"/>
      <c r="HGH17" s="156"/>
      <c r="HGI17" s="156"/>
      <c r="HGJ17" s="156"/>
      <c r="HGK17" s="156"/>
      <c r="HGL17" s="156"/>
      <c r="HGM17" s="156"/>
      <c r="HGN17" s="156"/>
      <c r="HGO17" s="156"/>
      <c r="HGP17" s="156"/>
      <c r="HGQ17" s="156"/>
      <c r="HGR17" s="156"/>
      <c r="HGS17" s="156"/>
      <c r="HGT17" s="156"/>
      <c r="HGU17" s="156"/>
      <c r="HGV17" s="156"/>
      <c r="HGW17" s="156"/>
      <c r="HGX17" s="156"/>
      <c r="HGY17" s="156"/>
      <c r="HGZ17" s="156"/>
      <c r="HHA17" s="156"/>
      <c r="HHB17" s="156"/>
      <c r="HHC17" s="156"/>
      <c r="HHD17" s="156"/>
      <c r="HHE17" s="156"/>
      <c r="HHF17" s="156"/>
      <c r="HHG17" s="156"/>
      <c r="HHH17" s="156"/>
      <c r="HHI17" s="156"/>
      <c r="HHJ17" s="156"/>
      <c r="HHK17" s="156"/>
      <c r="HHL17" s="156"/>
      <c r="HHM17" s="156"/>
      <c r="HHN17" s="156"/>
      <c r="HHO17" s="156"/>
      <c r="HHP17" s="156"/>
      <c r="HHQ17" s="156"/>
      <c r="HHR17" s="156"/>
      <c r="HHS17" s="156"/>
      <c r="HHT17" s="156"/>
      <c r="HHU17" s="156"/>
      <c r="HHV17" s="156"/>
      <c r="HHW17" s="156"/>
      <c r="HHX17" s="156"/>
      <c r="HHY17" s="156"/>
      <c r="HHZ17" s="156"/>
      <c r="HIA17" s="156"/>
      <c r="HIB17" s="156"/>
      <c r="HIC17" s="156"/>
      <c r="HID17" s="156"/>
      <c r="HIE17" s="156"/>
      <c r="HIF17" s="156"/>
      <c r="HIG17" s="156"/>
      <c r="HIH17" s="156"/>
      <c r="HII17" s="156"/>
      <c r="HIJ17" s="156"/>
      <c r="HIK17" s="156"/>
      <c r="HIL17" s="156"/>
      <c r="HIM17" s="156"/>
      <c r="HIN17" s="156"/>
      <c r="HIO17" s="156"/>
      <c r="HIP17" s="156"/>
      <c r="HIQ17" s="156"/>
      <c r="HIR17" s="156"/>
      <c r="HIS17" s="156"/>
      <c r="HIT17" s="156"/>
      <c r="HIU17" s="156"/>
      <c r="HIV17" s="156"/>
      <c r="HIW17" s="156"/>
      <c r="HIX17" s="156"/>
      <c r="HIY17" s="156"/>
      <c r="HIZ17" s="156"/>
      <c r="HJA17" s="156"/>
      <c r="HJB17" s="156"/>
      <c r="HJC17" s="156"/>
      <c r="HJD17" s="156"/>
      <c r="HJE17" s="156"/>
      <c r="HJF17" s="156"/>
      <c r="HJG17" s="156"/>
      <c r="HJH17" s="156"/>
      <c r="HJI17" s="156"/>
      <c r="HJJ17" s="156"/>
      <c r="HJK17" s="156"/>
      <c r="HJL17" s="156"/>
      <c r="HJM17" s="156"/>
      <c r="HJN17" s="156"/>
      <c r="HJO17" s="156"/>
      <c r="HJP17" s="156"/>
      <c r="HJQ17" s="156"/>
      <c r="HJR17" s="156"/>
      <c r="HJS17" s="156"/>
      <c r="HJT17" s="156"/>
      <c r="HJU17" s="156"/>
      <c r="HJV17" s="156"/>
      <c r="HJW17" s="156"/>
      <c r="HJX17" s="156"/>
      <c r="HJY17" s="156"/>
      <c r="HJZ17" s="156"/>
      <c r="HKA17" s="156"/>
      <c r="HKB17" s="156"/>
      <c r="HKC17" s="156"/>
      <c r="HKD17" s="156"/>
      <c r="HKE17" s="156"/>
      <c r="HKF17" s="156"/>
      <c r="HKG17" s="156"/>
      <c r="HKH17" s="156"/>
      <c r="HKI17" s="156"/>
      <c r="HKJ17" s="156"/>
      <c r="HKK17" s="156"/>
      <c r="HKL17" s="156"/>
      <c r="HKM17" s="156"/>
      <c r="HKN17" s="156"/>
      <c r="HKO17" s="156"/>
      <c r="HKP17" s="156"/>
      <c r="HKQ17" s="156"/>
      <c r="HKR17" s="156"/>
      <c r="HKS17" s="156"/>
      <c r="HKT17" s="156"/>
      <c r="HKU17" s="156"/>
      <c r="HKV17" s="156"/>
      <c r="HKW17" s="156"/>
      <c r="HKX17" s="156"/>
      <c r="HKY17" s="156"/>
      <c r="HKZ17" s="156"/>
      <c r="HLA17" s="156"/>
      <c r="HLB17" s="156"/>
      <c r="HLC17" s="156"/>
      <c r="HLD17" s="156"/>
      <c r="HLE17" s="156"/>
      <c r="HLF17" s="156"/>
      <c r="HLG17" s="156"/>
      <c r="HLH17" s="156"/>
      <c r="HLI17" s="156"/>
      <c r="HLJ17" s="156"/>
      <c r="HLK17" s="156"/>
      <c r="HLL17" s="156"/>
      <c r="HLM17" s="156"/>
      <c r="HLN17" s="156"/>
      <c r="HLO17" s="156"/>
      <c r="HLP17" s="156"/>
      <c r="HLQ17" s="156"/>
      <c r="HLR17" s="156"/>
      <c r="HLS17" s="156"/>
      <c r="HLT17" s="156"/>
      <c r="HLU17" s="156"/>
      <c r="HLV17" s="156"/>
      <c r="HLW17" s="156"/>
      <c r="HLX17" s="156"/>
      <c r="HLY17" s="156"/>
      <c r="HLZ17" s="156"/>
      <c r="HMA17" s="156"/>
      <c r="HMB17" s="156"/>
      <c r="HMC17" s="156"/>
      <c r="HMD17" s="156"/>
      <c r="HME17" s="156"/>
      <c r="HMF17" s="156"/>
      <c r="HMG17" s="156"/>
      <c r="HMH17" s="156"/>
      <c r="HMI17" s="156"/>
      <c r="HMJ17" s="156"/>
      <c r="HMK17" s="156"/>
      <c r="HML17" s="156"/>
      <c r="HMM17" s="156"/>
      <c r="HMN17" s="156"/>
      <c r="HMO17" s="156"/>
      <c r="HMP17" s="156"/>
      <c r="HMQ17" s="156"/>
      <c r="HMR17" s="156"/>
      <c r="HMS17" s="156"/>
      <c r="HMT17" s="156"/>
      <c r="HMU17" s="156"/>
      <c r="HMV17" s="156"/>
      <c r="HMW17" s="156"/>
      <c r="HMX17" s="156"/>
      <c r="HMY17" s="156"/>
      <c r="HMZ17" s="156"/>
      <c r="HNA17" s="156"/>
      <c r="HNB17" s="156"/>
      <c r="HNC17" s="156"/>
      <c r="HND17" s="156"/>
      <c r="HNE17" s="156"/>
      <c r="HNF17" s="156"/>
      <c r="HNG17" s="156"/>
      <c r="HNH17" s="156"/>
      <c r="HNI17" s="156"/>
      <c r="HNJ17" s="156"/>
      <c r="HNK17" s="156"/>
      <c r="HNL17" s="156"/>
      <c r="HNM17" s="156"/>
      <c r="HNN17" s="156"/>
      <c r="HNO17" s="156"/>
      <c r="HNP17" s="156"/>
      <c r="HNQ17" s="156"/>
      <c r="HNR17" s="156"/>
      <c r="HNS17" s="156"/>
      <c r="HNT17" s="156"/>
      <c r="HNU17" s="156"/>
      <c r="HNV17" s="156"/>
      <c r="HNW17" s="156"/>
      <c r="HNX17" s="156"/>
      <c r="HNY17" s="156"/>
      <c r="HNZ17" s="156"/>
      <c r="HOA17" s="156"/>
      <c r="HOB17" s="156"/>
      <c r="HOC17" s="156"/>
      <c r="HOD17" s="156"/>
      <c r="HOE17" s="156"/>
      <c r="HOF17" s="156"/>
      <c r="HOG17" s="156"/>
      <c r="HOH17" s="156"/>
      <c r="HOI17" s="156"/>
      <c r="HOJ17" s="156"/>
      <c r="HOK17" s="156"/>
      <c r="HOL17" s="156"/>
      <c r="HOM17" s="156"/>
      <c r="HON17" s="156"/>
      <c r="HOO17" s="156"/>
      <c r="HOP17" s="156"/>
      <c r="HOQ17" s="156"/>
      <c r="HOR17" s="156"/>
      <c r="HOS17" s="156"/>
      <c r="HOT17" s="156"/>
      <c r="HOU17" s="156"/>
      <c r="HOV17" s="156"/>
      <c r="HOW17" s="156"/>
      <c r="HOX17" s="156"/>
      <c r="HOY17" s="156"/>
      <c r="HOZ17" s="156"/>
      <c r="HPA17" s="156"/>
      <c r="HPB17" s="156"/>
      <c r="HPC17" s="156"/>
      <c r="HPD17" s="156"/>
      <c r="HPE17" s="156"/>
      <c r="HPF17" s="156"/>
      <c r="HPG17" s="156"/>
      <c r="HPH17" s="156"/>
      <c r="HPI17" s="156"/>
      <c r="HPJ17" s="156"/>
      <c r="HPK17" s="156"/>
      <c r="HPL17" s="156"/>
      <c r="HPM17" s="156"/>
      <c r="HPN17" s="156"/>
      <c r="HPO17" s="156"/>
      <c r="HPP17" s="156"/>
      <c r="HPQ17" s="156"/>
      <c r="HPR17" s="156"/>
      <c r="HPS17" s="156"/>
      <c r="HPT17" s="156"/>
      <c r="HPU17" s="156"/>
      <c r="HPV17" s="156"/>
      <c r="HPW17" s="156"/>
      <c r="HPX17" s="156"/>
      <c r="HPY17" s="156"/>
      <c r="HPZ17" s="156"/>
      <c r="HQA17" s="156"/>
      <c r="HQB17" s="156"/>
      <c r="HQC17" s="156"/>
      <c r="HQD17" s="156"/>
      <c r="HQE17" s="156"/>
      <c r="HQF17" s="156"/>
      <c r="HQG17" s="156"/>
      <c r="HQH17" s="156"/>
      <c r="HQI17" s="156"/>
      <c r="HQJ17" s="156"/>
      <c r="HQK17" s="156"/>
      <c r="HQL17" s="156"/>
      <c r="HQM17" s="156"/>
      <c r="HQN17" s="156"/>
      <c r="HQO17" s="156"/>
      <c r="HQP17" s="156"/>
      <c r="HQQ17" s="156"/>
      <c r="HQR17" s="156"/>
      <c r="HQS17" s="156"/>
      <c r="HQT17" s="156"/>
      <c r="HQU17" s="156"/>
      <c r="HQV17" s="156"/>
      <c r="HQW17" s="156"/>
      <c r="HQX17" s="156"/>
      <c r="HQY17" s="156"/>
      <c r="HQZ17" s="156"/>
      <c r="HRA17" s="156"/>
      <c r="HRB17" s="156"/>
      <c r="HRC17" s="156"/>
      <c r="HRD17" s="156"/>
      <c r="HRE17" s="156"/>
      <c r="HRF17" s="156"/>
      <c r="HRG17" s="156"/>
      <c r="HRH17" s="156"/>
      <c r="HRI17" s="156"/>
      <c r="HRJ17" s="156"/>
      <c r="HRK17" s="156"/>
      <c r="HRL17" s="156"/>
      <c r="HRM17" s="156"/>
      <c r="HRN17" s="156"/>
      <c r="HRO17" s="156"/>
      <c r="HRP17" s="156"/>
      <c r="HRQ17" s="156"/>
      <c r="HRR17" s="156"/>
      <c r="HRS17" s="156"/>
      <c r="HRT17" s="156"/>
      <c r="HRU17" s="156"/>
      <c r="HRV17" s="156"/>
      <c r="HRW17" s="156"/>
      <c r="HRX17" s="156"/>
      <c r="HRY17" s="156"/>
      <c r="HRZ17" s="156"/>
      <c r="HSA17" s="156"/>
      <c r="HSB17" s="156"/>
      <c r="HSC17" s="156"/>
      <c r="HSD17" s="156"/>
      <c r="HSE17" s="156"/>
      <c r="HSF17" s="156"/>
      <c r="HSG17" s="156"/>
      <c r="HSH17" s="156"/>
      <c r="HSI17" s="156"/>
      <c r="HSJ17" s="156"/>
      <c r="HSK17" s="156"/>
      <c r="HSL17" s="156"/>
      <c r="HSM17" s="156"/>
      <c r="HSN17" s="156"/>
      <c r="HSO17" s="156"/>
      <c r="HSP17" s="156"/>
      <c r="HSQ17" s="156"/>
      <c r="HSR17" s="156"/>
      <c r="HSS17" s="156"/>
      <c r="HST17" s="156"/>
      <c r="HSU17" s="156"/>
      <c r="HSV17" s="156"/>
      <c r="HSW17" s="156"/>
      <c r="HSX17" s="156"/>
      <c r="HSY17" s="156"/>
      <c r="HSZ17" s="156"/>
      <c r="HTA17" s="156"/>
      <c r="HTB17" s="156"/>
      <c r="HTC17" s="156"/>
      <c r="HTD17" s="156"/>
      <c r="HTE17" s="156"/>
      <c r="HTF17" s="156"/>
      <c r="HTG17" s="156"/>
      <c r="HTH17" s="156"/>
      <c r="HTI17" s="156"/>
      <c r="HTJ17" s="156"/>
      <c r="HTK17" s="156"/>
      <c r="HTL17" s="156"/>
      <c r="HTM17" s="156"/>
      <c r="HTN17" s="156"/>
      <c r="HTO17" s="156"/>
      <c r="HTP17" s="156"/>
      <c r="HTQ17" s="156"/>
      <c r="HTR17" s="156"/>
      <c r="HTS17" s="156"/>
      <c r="HTT17" s="156"/>
      <c r="HTU17" s="156"/>
      <c r="HTV17" s="156"/>
      <c r="HTW17" s="156"/>
      <c r="HTX17" s="156"/>
      <c r="HTY17" s="156"/>
      <c r="HTZ17" s="156"/>
      <c r="HUA17" s="156"/>
      <c r="HUB17" s="156"/>
      <c r="HUC17" s="156"/>
      <c r="HUD17" s="156"/>
      <c r="HUE17" s="156"/>
      <c r="HUF17" s="156"/>
      <c r="HUG17" s="156"/>
      <c r="HUH17" s="156"/>
      <c r="HUI17" s="156"/>
      <c r="HUJ17" s="156"/>
      <c r="HUK17" s="156"/>
      <c r="HUL17" s="156"/>
      <c r="HUM17" s="156"/>
      <c r="HUN17" s="156"/>
      <c r="HUO17" s="156"/>
      <c r="HUP17" s="156"/>
      <c r="HUQ17" s="156"/>
      <c r="HUR17" s="156"/>
      <c r="HUS17" s="156"/>
      <c r="HUT17" s="156"/>
      <c r="HUU17" s="156"/>
      <c r="HUV17" s="156"/>
      <c r="HUW17" s="156"/>
      <c r="HUX17" s="156"/>
      <c r="HUY17" s="156"/>
      <c r="HUZ17" s="156"/>
      <c r="HVA17" s="156"/>
      <c r="HVB17" s="156"/>
      <c r="HVC17" s="156"/>
      <c r="HVD17" s="156"/>
      <c r="HVE17" s="156"/>
      <c r="HVF17" s="156"/>
      <c r="HVG17" s="156"/>
      <c r="HVH17" s="156"/>
      <c r="HVI17" s="156"/>
      <c r="HVJ17" s="156"/>
      <c r="HVK17" s="156"/>
      <c r="HVL17" s="156"/>
      <c r="HVM17" s="156"/>
      <c r="HVN17" s="156"/>
      <c r="HVO17" s="156"/>
      <c r="HVP17" s="156"/>
      <c r="HVQ17" s="156"/>
      <c r="HVR17" s="156"/>
      <c r="HVS17" s="156"/>
      <c r="HVT17" s="156"/>
      <c r="HVU17" s="156"/>
      <c r="HVV17" s="156"/>
      <c r="HVW17" s="156"/>
      <c r="HVX17" s="156"/>
      <c r="HVY17" s="156"/>
      <c r="HVZ17" s="156"/>
      <c r="HWA17" s="156"/>
      <c r="HWB17" s="156"/>
      <c r="HWC17" s="156"/>
      <c r="HWD17" s="156"/>
      <c r="HWE17" s="156"/>
      <c r="HWF17" s="156"/>
      <c r="HWG17" s="156"/>
      <c r="HWH17" s="156"/>
      <c r="HWI17" s="156"/>
      <c r="HWJ17" s="156"/>
      <c r="HWK17" s="156"/>
      <c r="HWL17" s="156"/>
      <c r="HWM17" s="156"/>
      <c r="HWN17" s="156"/>
      <c r="HWO17" s="156"/>
      <c r="HWP17" s="156"/>
      <c r="HWQ17" s="156"/>
      <c r="HWR17" s="156"/>
      <c r="HWS17" s="156"/>
      <c r="HWT17" s="156"/>
      <c r="HWU17" s="156"/>
      <c r="HWV17" s="156"/>
      <c r="HWW17" s="156"/>
      <c r="HWX17" s="156"/>
      <c r="HWY17" s="156"/>
      <c r="HWZ17" s="156"/>
      <c r="HXA17" s="156"/>
      <c r="HXB17" s="156"/>
      <c r="HXC17" s="156"/>
      <c r="HXD17" s="156"/>
      <c r="HXE17" s="156"/>
      <c r="HXF17" s="156"/>
      <c r="HXG17" s="156"/>
      <c r="HXH17" s="156"/>
      <c r="HXI17" s="156"/>
      <c r="HXJ17" s="156"/>
      <c r="HXK17" s="156"/>
      <c r="HXL17" s="156"/>
      <c r="HXM17" s="156"/>
      <c r="HXN17" s="156"/>
      <c r="HXO17" s="156"/>
      <c r="HXP17" s="156"/>
      <c r="HXQ17" s="156"/>
      <c r="HXR17" s="156"/>
      <c r="HXS17" s="156"/>
      <c r="HXT17" s="156"/>
      <c r="HXU17" s="156"/>
      <c r="HXV17" s="156"/>
      <c r="HXW17" s="156"/>
      <c r="HXX17" s="156"/>
      <c r="HXY17" s="156"/>
      <c r="HXZ17" s="156"/>
      <c r="HYA17" s="156"/>
      <c r="HYB17" s="156"/>
      <c r="HYC17" s="156"/>
      <c r="HYD17" s="156"/>
      <c r="HYE17" s="156"/>
      <c r="HYF17" s="156"/>
      <c r="HYG17" s="156"/>
      <c r="HYH17" s="156"/>
      <c r="HYI17" s="156"/>
      <c r="HYJ17" s="156"/>
      <c r="HYK17" s="156"/>
      <c r="HYL17" s="156"/>
      <c r="HYM17" s="156"/>
      <c r="HYN17" s="156"/>
      <c r="HYO17" s="156"/>
      <c r="HYP17" s="156"/>
      <c r="HYQ17" s="156"/>
      <c r="HYR17" s="156"/>
      <c r="HYS17" s="156"/>
      <c r="HYT17" s="156"/>
      <c r="HYU17" s="156"/>
      <c r="HYV17" s="156"/>
      <c r="HYW17" s="156"/>
      <c r="HYX17" s="156"/>
      <c r="HYY17" s="156"/>
      <c r="HYZ17" s="156"/>
      <c r="HZA17" s="156"/>
      <c r="HZB17" s="156"/>
      <c r="HZC17" s="156"/>
      <c r="HZD17" s="156"/>
      <c r="HZE17" s="156"/>
      <c r="HZF17" s="156"/>
      <c r="HZG17" s="156"/>
      <c r="HZH17" s="156"/>
      <c r="HZI17" s="156"/>
      <c r="HZJ17" s="156"/>
      <c r="HZK17" s="156"/>
      <c r="HZL17" s="156"/>
      <c r="HZM17" s="156"/>
      <c r="HZN17" s="156"/>
      <c r="HZO17" s="156"/>
      <c r="HZP17" s="156"/>
      <c r="HZQ17" s="156"/>
      <c r="HZR17" s="156"/>
      <c r="HZS17" s="156"/>
      <c r="HZT17" s="156"/>
      <c r="HZU17" s="156"/>
      <c r="HZV17" s="156"/>
      <c r="HZW17" s="156"/>
      <c r="HZX17" s="156"/>
      <c r="HZY17" s="156"/>
      <c r="HZZ17" s="156"/>
      <c r="IAA17" s="156"/>
      <c r="IAB17" s="156"/>
      <c r="IAC17" s="156"/>
      <c r="IAD17" s="156"/>
      <c r="IAE17" s="156"/>
      <c r="IAF17" s="156"/>
      <c r="IAG17" s="156"/>
      <c r="IAH17" s="156"/>
      <c r="IAI17" s="156"/>
      <c r="IAJ17" s="156"/>
      <c r="IAK17" s="156"/>
      <c r="IAL17" s="156"/>
      <c r="IAM17" s="156"/>
      <c r="IAN17" s="156"/>
      <c r="IAO17" s="156"/>
      <c r="IAP17" s="156"/>
      <c r="IAQ17" s="156"/>
      <c r="IAR17" s="156"/>
      <c r="IAS17" s="156"/>
      <c r="IAT17" s="156"/>
      <c r="IAU17" s="156"/>
      <c r="IAV17" s="156"/>
      <c r="IAW17" s="156"/>
      <c r="IAX17" s="156"/>
      <c r="IAY17" s="156"/>
      <c r="IAZ17" s="156"/>
      <c r="IBA17" s="156"/>
      <c r="IBB17" s="156"/>
      <c r="IBC17" s="156"/>
      <c r="IBD17" s="156"/>
      <c r="IBE17" s="156"/>
      <c r="IBF17" s="156"/>
      <c r="IBG17" s="156"/>
      <c r="IBH17" s="156"/>
      <c r="IBI17" s="156"/>
      <c r="IBJ17" s="156"/>
      <c r="IBK17" s="156"/>
      <c r="IBL17" s="156"/>
      <c r="IBM17" s="156"/>
      <c r="IBN17" s="156"/>
      <c r="IBO17" s="156"/>
      <c r="IBP17" s="156"/>
      <c r="IBQ17" s="156"/>
      <c r="IBR17" s="156"/>
      <c r="IBS17" s="156"/>
      <c r="IBT17" s="156"/>
      <c r="IBU17" s="156"/>
      <c r="IBV17" s="156"/>
      <c r="IBW17" s="156"/>
      <c r="IBX17" s="156"/>
      <c r="IBY17" s="156"/>
      <c r="IBZ17" s="156"/>
      <c r="ICA17" s="156"/>
      <c r="ICB17" s="156"/>
      <c r="ICC17" s="156"/>
      <c r="ICD17" s="156"/>
      <c r="ICE17" s="156"/>
      <c r="ICF17" s="156"/>
      <c r="ICG17" s="156"/>
      <c r="ICH17" s="156"/>
      <c r="ICI17" s="156"/>
      <c r="ICJ17" s="156"/>
      <c r="ICK17" s="156"/>
      <c r="ICL17" s="156"/>
      <c r="ICM17" s="156"/>
      <c r="ICN17" s="156"/>
      <c r="ICO17" s="156"/>
      <c r="ICP17" s="156"/>
      <c r="ICQ17" s="156"/>
      <c r="ICR17" s="156"/>
      <c r="ICS17" s="156"/>
      <c r="ICT17" s="156"/>
      <c r="ICU17" s="156"/>
      <c r="ICV17" s="156"/>
      <c r="ICW17" s="156"/>
      <c r="ICX17" s="156"/>
      <c r="ICY17" s="156"/>
      <c r="ICZ17" s="156"/>
      <c r="IDA17" s="156"/>
      <c r="IDB17" s="156"/>
      <c r="IDC17" s="156"/>
      <c r="IDD17" s="156"/>
      <c r="IDE17" s="156"/>
      <c r="IDF17" s="156"/>
      <c r="IDG17" s="156"/>
      <c r="IDH17" s="156"/>
      <c r="IDI17" s="156"/>
      <c r="IDJ17" s="156"/>
      <c r="IDK17" s="156"/>
      <c r="IDL17" s="156"/>
      <c r="IDM17" s="156"/>
      <c r="IDN17" s="156"/>
      <c r="IDO17" s="156"/>
      <c r="IDP17" s="156"/>
      <c r="IDQ17" s="156"/>
      <c r="IDR17" s="156"/>
      <c r="IDS17" s="156"/>
      <c r="IDT17" s="156"/>
      <c r="IDU17" s="156"/>
      <c r="IDV17" s="156"/>
      <c r="IDW17" s="156"/>
      <c r="IDX17" s="156"/>
      <c r="IDY17" s="156"/>
      <c r="IDZ17" s="156"/>
      <c r="IEA17" s="156"/>
      <c r="IEB17" s="156"/>
      <c r="IEC17" s="156"/>
      <c r="IED17" s="156"/>
      <c r="IEE17" s="156"/>
      <c r="IEF17" s="156"/>
      <c r="IEG17" s="156"/>
      <c r="IEH17" s="156"/>
      <c r="IEI17" s="156"/>
      <c r="IEJ17" s="156"/>
      <c r="IEK17" s="156"/>
      <c r="IEL17" s="156"/>
      <c r="IEM17" s="156"/>
      <c r="IEN17" s="156"/>
      <c r="IEO17" s="156"/>
      <c r="IEP17" s="156"/>
      <c r="IEQ17" s="156"/>
      <c r="IER17" s="156"/>
      <c r="IES17" s="156"/>
      <c r="IET17" s="156"/>
      <c r="IEU17" s="156"/>
      <c r="IEV17" s="156"/>
      <c r="IEW17" s="156"/>
      <c r="IEX17" s="156"/>
      <c r="IEY17" s="156"/>
      <c r="IEZ17" s="156"/>
      <c r="IFA17" s="156"/>
      <c r="IFB17" s="156"/>
      <c r="IFC17" s="156"/>
      <c r="IFD17" s="156"/>
      <c r="IFE17" s="156"/>
      <c r="IFF17" s="156"/>
      <c r="IFG17" s="156"/>
      <c r="IFH17" s="156"/>
      <c r="IFI17" s="156"/>
      <c r="IFJ17" s="156"/>
      <c r="IFK17" s="156"/>
      <c r="IFL17" s="156"/>
      <c r="IFM17" s="156"/>
      <c r="IFN17" s="156"/>
      <c r="IFO17" s="156"/>
      <c r="IFP17" s="156"/>
      <c r="IFQ17" s="156"/>
      <c r="IFR17" s="156"/>
      <c r="IFS17" s="156"/>
      <c r="IFT17" s="156"/>
      <c r="IFU17" s="156"/>
      <c r="IFV17" s="156"/>
      <c r="IFW17" s="156"/>
      <c r="IFX17" s="156"/>
      <c r="IFY17" s="156"/>
      <c r="IFZ17" s="156"/>
      <c r="IGA17" s="156"/>
      <c r="IGB17" s="156"/>
      <c r="IGC17" s="156"/>
      <c r="IGD17" s="156"/>
      <c r="IGE17" s="156"/>
      <c r="IGF17" s="156"/>
      <c r="IGG17" s="156"/>
      <c r="IGH17" s="156"/>
      <c r="IGI17" s="156"/>
      <c r="IGJ17" s="156"/>
      <c r="IGK17" s="156"/>
      <c r="IGL17" s="156"/>
      <c r="IGM17" s="156"/>
      <c r="IGN17" s="156"/>
      <c r="IGO17" s="156"/>
      <c r="IGP17" s="156"/>
      <c r="IGQ17" s="156"/>
      <c r="IGR17" s="156"/>
      <c r="IGS17" s="156"/>
      <c r="IGT17" s="156"/>
      <c r="IGU17" s="156"/>
      <c r="IGV17" s="156"/>
      <c r="IGW17" s="156"/>
      <c r="IGX17" s="156"/>
      <c r="IGY17" s="156"/>
      <c r="IGZ17" s="156"/>
      <c r="IHA17" s="156"/>
      <c r="IHB17" s="156"/>
      <c r="IHC17" s="156"/>
      <c r="IHD17" s="156"/>
      <c r="IHE17" s="156"/>
      <c r="IHF17" s="156"/>
      <c r="IHG17" s="156"/>
      <c r="IHH17" s="156"/>
      <c r="IHI17" s="156"/>
      <c r="IHJ17" s="156"/>
      <c r="IHK17" s="156"/>
      <c r="IHL17" s="156"/>
      <c r="IHM17" s="156"/>
      <c r="IHN17" s="156"/>
      <c r="IHO17" s="156"/>
      <c r="IHP17" s="156"/>
      <c r="IHQ17" s="156"/>
      <c r="IHR17" s="156"/>
      <c r="IHS17" s="156"/>
      <c r="IHT17" s="156"/>
      <c r="IHU17" s="156"/>
      <c r="IHV17" s="156"/>
      <c r="IHW17" s="156"/>
      <c r="IHX17" s="156"/>
      <c r="IHY17" s="156"/>
      <c r="IHZ17" s="156"/>
      <c r="IIA17" s="156"/>
      <c r="IIB17" s="156"/>
      <c r="IIC17" s="156"/>
      <c r="IID17" s="156"/>
      <c r="IIE17" s="156"/>
      <c r="IIF17" s="156"/>
      <c r="IIG17" s="156"/>
      <c r="IIH17" s="156"/>
      <c r="III17" s="156"/>
      <c r="IIJ17" s="156"/>
      <c r="IIK17" s="156"/>
      <c r="IIL17" s="156"/>
      <c r="IIM17" s="156"/>
      <c r="IIN17" s="156"/>
      <c r="IIO17" s="156"/>
      <c r="IIP17" s="156"/>
      <c r="IIQ17" s="156"/>
      <c r="IIR17" s="156"/>
      <c r="IIS17" s="156"/>
      <c r="IIT17" s="156"/>
      <c r="IIU17" s="156"/>
      <c r="IIV17" s="156"/>
      <c r="IIW17" s="156"/>
      <c r="IIX17" s="156"/>
      <c r="IIY17" s="156"/>
      <c r="IIZ17" s="156"/>
      <c r="IJA17" s="156"/>
      <c r="IJB17" s="156"/>
      <c r="IJC17" s="156"/>
      <c r="IJD17" s="156"/>
      <c r="IJE17" s="156"/>
      <c r="IJF17" s="156"/>
      <c r="IJG17" s="156"/>
      <c r="IJH17" s="156"/>
      <c r="IJI17" s="156"/>
      <c r="IJJ17" s="156"/>
      <c r="IJK17" s="156"/>
      <c r="IJL17" s="156"/>
      <c r="IJM17" s="156"/>
      <c r="IJN17" s="156"/>
      <c r="IJO17" s="156"/>
      <c r="IJP17" s="156"/>
      <c r="IJQ17" s="156"/>
      <c r="IJR17" s="156"/>
      <c r="IJS17" s="156"/>
      <c r="IJT17" s="156"/>
      <c r="IJU17" s="156"/>
      <c r="IJV17" s="156"/>
      <c r="IJW17" s="156"/>
      <c r="IJX17" s="156"/>
      <c r="IJY17" s="156"/>
      <c r="IJZ17" s="156"/>
      <c r="IKA17" s="156"/>
      <c r="IKB17" s="156"/>
      <c r="IKC17" s="156"/>
      <c r="IKD17" s="156"/>
      <c r="IKE17" s="156"/>
      <c r="IKF17" s="156"/>
      <c r="IKG17" s="156"/>
      <c r="IKH17" s="156"/>
      <c r="IKI17" s="156"/>
      <c r="IKJ17" s="156"/>
      <c r="IKK17" s="156"/>
      <c r="IKL17" s="156"/>
      <c r="IKM17" s="156"/>
      <c r="IKN17" s="156"/>
      <c r="IKO17" s="156"/>
      <c r="IKP17" s="156"/>
      <c r="IKQ17" s="156"/>
      <c r="IKR17" s="156"/>
      <c r="IKS17" s="156"/>
      <c r="IKT17" s="156"/>
      <c r="IKU17" s="156"/>
      <c r="IKV17" s="156"/>
      <c r="IKW17" s="156"/>
      <c r="IKX17" s="156"/>
      <c r="IKY17" s="156"/>
      <c r="IKZ17" s="156"/>
      <c r="ILA17" s="156"/>
      <c r="ILB17" s="156"/>
      <c r="ILC17" s="156"/>
      <c r="ILD17" s="156"/>
      <c r="ILE17" s="156"/>
      <c r="ILF17" s="156"/>
      <c r="ILG17" s="156"/>
      <c r="ILH17" s="156"/>
      <c r="ILI17" s="156"/>
      <c r="ILJ17" s="156"/>
      <c r="ILK17" s="156"/>
      <c r="ILL17" s="156"/>
      <c r="ILM17" s="156"/>
      <c r="ILN17" s="156"/>
      <c r="ILO17" s="156"/>
      <c r="ILP17" s="156"/>
      <c r="ILQ17" s="156"/>
      <c r="ILR17" s="156"/>
      <c r="ILS17" s="156"/>
      <c r="ILT17" s="156"/>
      <c r="ILU17" s="156"/>
      <c r="ILV17" s="156"/>
      <c r="ILW17" s="156"/>
      <c r="ILX17" s="156"/>
      <c r="ILY17" s="156"/>
      <c r="ILZ17" s="156"/>
      <c r="IMA17" s="156"/>
      <c r="IMB17" s="156"/>
      <c r="IMC17" s="156"/>
      <c r="IMD17" s="156"/>
      <c r="IME17" s="156"/>
      <c r="IMF17" s="156"/>
      <c r="IMG17" s="156"/>
      <c r="IMH17" s="156"/>
      <c r="IMI17" s="156"/>
      <c r="IMJ17" s="156"/>
      <c r="IMK17" s="156"/>
      <c r="IML17" s="156"/>
      <c r="IMM17" s="156"/>
      <c r="IMN17" s="156"/>
      <c r="IMO17" s="156"/>
      <c r="IMP17" s="156"/>
      <c r="IMQ17" s="156"/>
      <c r="IMR17" s="156"/>
      <c r="IMS17" s="156"/>
      <c r="IMT17" s="156"/>
      <c r="IMU17" s="156"/>
      <c r="IMV17" s="156"/>
      <c r="IMW17" s="156"/>
      <c r="IMX17" s="156"/>
      <c r="IMY17" s="156"/>
      <c r="IMZ17" s="156"/>
      <c r="INA17" s="156"/>
      <c r="INB17" s="156"/>
      <c r="INC17" s="156"/>
      <c r="IND17" s="156"/>
      <c r="INE17" s="156"/>
      <c r="INF17" s="156"/>
      <c r="ING17" s="156"/>
      <c r="INH17" s="156"/>
      <c r="INI17" s="156"/>
      <c r="INJ17" s="156"/>
      <c r="INK17" s="156"/>
      <c r="INL17" s="156"/>
      <c r="INM17" s="156"/>
      <c r="INN17" s="156"/>
      <c r="INO17" s="156"/>
      <c r="INP17" s="156"/>
      <c r="INQ17" s="156"/>
      <c r="INR17" s="156"/>
      <c r="INS17" s="156"/>
      <c r="INT17" s="156"/>
      <c r="INU17" s="156"/>
      <c r="INV17" s="156"/>
      <c r="INW17" s="156"/>
      <c r="INX17" s="156"/>
      <c r="INY17" s="156"/>
      <c r="INZ17" s="156"/>
      <c r="IOA17" s="156"/>
      <c r="IOB17" s="156"/>
      <c r="IOC17" s="156"/>
      <c r="IOD17" s="156"/>
      <c r="IOE17" s="156"/>
      <c r="IOF17" s="156"/>
      <c r="IOG17" s="156"/>
      <c r="IOH17" s="156"/>
      <c r="IOI17" s="156"/>
      <c r="IOJ17" s="156"/>
      <c r="IOK17" s="156"/>
      <c r="IOL17" s="156"/>
      <c r="IOM17" s="156"/>
      <c r="ION17" s="156"/>
      <c r="IOO17" s="156"/>
      <c r="IOP17" s="156"/>
      <c r="IOQ17" s="156"/>
      <c r="IOR17" s="156"/>
      <c r="IOS17" s="156"/>
      <c r="IOT17" s="156"/>
      <c r="IOU17" s="156"/>
      <c r="IOV17" s="156"/>
      <c r="IOW17" s="156"/>
      <c r="IOX17" s="156"/>
      <c r="IOY17" s="156"/>
      <c r="IOZ17" s="156"/>
      <c r="IPA17" s="156"/>
      <c r="IPB17" s="156"/>
      <c r="IPC17" s="156"/>
      <c r="IPD17" s="156"/>
      <c r="IPE17" s="156"/>
      <c r="IPF17" s="156"/>
      <c r="IPG17" s="156"/>
      <c r="IPH17" s="156"/>
      <c r="IPI17" s="156"/>
      <c r="IPJ17" s="156"/>
      <c r="IPK17" s="156"/>
      <c r="IPL17" s="156"/>
      <c r="IPM17" s="156"/>
      <c r="IPN17" s="156"/>
      <c r="IPO17" s="156"/>
      <c r="IPP17" s="156"/>
      <c r="IPQ17" s="156"/>
      <c r="IPR17" s="156"/>
      <c r="IPS17" s="156"/>
      <c r="IPT17" s="156"/>
      <c r="IPU17" s="156"/>
      <c r="IPV17" s="156"/>
      <c r="IPW17" s="156"/>
      <c r="IPX17" s="156"/>
      <c r="IPY17" s="156"/>
      <c r="IPZ17" s="156"/>
      <c r="IQA17" s="156"/>
      <c r="IQB17" s="156"/>
      <c r="IQC17" s="156"/>
      <c r="IQD17" s="156"/>
      <c r="IQE17" s="156"/>
      <c r="IQF17" s="156"/>
      <c r="IQG17" s="156"/>
      <c r="IQH17" s="156"/>
      <c r="IQI17" s="156"/>
      <c r="IQJ17" s="156"/>
      <c r="IQK17" s="156"/>
      <c r="IQL17" s="156"/>
      <c r="IQM17" s="156"/>
      <c r="IQN17" s="156"/>
      <c r="IQO17" s="156"/>
      <c r="IQP17" s="156"/>
      <c r="IQQ17" s="156"/>
      <c r="IQR17" s="156"/>
      <c r="IQS17" s="156"/>
      <c r="IQT17" s="156"/>
      <c r="IQU17" s="156"/>
      <c r="IQV17" s="156"/>
      <c r="IQW17" s="156"/>
      <c r="IQX17" s="156"/>
      <c r="IQY17" s="156"/>
      <c r="IQZ17" s="156"/>
      <c r="IRA17" s="156"/>
      <c r="IRB17" s="156"/>
      <c r="IRC17" s="156"/>
      <c r="IRD17" s="156"/>
      <c r="IRE17" s="156"/>
      <c r="IRF17" s="156"/>
      <c r="IRG17" s="156"/>
      <c r="IRH17" s="156"/>
      <c r="IRI17" s="156"/>
      <c r="IRJ17" s="156"/>
      <c r="IRK17" s="156"/>
      <c r="IRL17" s="156"/>
      <c r="IRM17" s="156"/>
      <c r="IRN17" s="156"/>
      <c r="IRO17" s="156"/>
      <c r="IRP17" s="156"/>
      <c r="IRQ17" s="156"/>
      <c r="IRR17" s="156"/>
      <c r="IRS17" s="156"/>
      <c r="IRT17" s="156"/>
      <c r="IRU17" s="156"/>
      <c r="IRV17" s="156"/>
      <c r="IRW17" s="156"/>
      <c r="IRX17" s="156"/>
      <c r="IRY17" s="156"/>
      <c r="IRZ17" s="156"/>
      <c r="ISA17" s="156"/>
      <c r="ISB17" s="156"/>
      <c r="ISC17" s="156"/>
      <c r="ISD17" s="156"/>
      <c r="ISE17" s="156"/>
      <c r="ISF17" s="156"/>
      <c r="ISG17" s="156"/>
      <c r="ISH17" s="156"/>
      <c r="ISI17" s="156"/>
      <c r="ISJ17" s="156"/>
      <c r="ISK17" s="156"/>
      <c r="ISL17" s="156"/>
      <c r="ISM17" s="156"/>
      <c r="ISN17" s="156"/>
      <c r="ISO17" s="156"/>
      <c r="ISP17" s="156"/>
      <c r="ISQ17" s="156"/>
      <c r="ISR17" s="156"/>
      <c r="ISS17" s="156"/>
      <c r="IST17" s="156"/>
      <c r="ISU17" s="156"/>
      <c r="ISV17" s="156"/>
      <c r="ISW17" s="156"/>
      <c r="ISX17" s="156"/>
      <c r="ISY17" s="156"/>
      <c r="ISZ17" s="156"/>
      <c r="ITA17" s="156"/>
      <c r="ITB17" s="156"/>
      <c r="ITC17" s="156"/>
      <c r="ITD17" s="156"/>
      <c r="ITE17" s="156"/>
      <c r="ITF17" s="156"/>
      <c r="ITG17" s="156"/>
      <c r="ITH17" s="156"/>
      <c r="ITI17" s="156"/>
      <c r="ITJ17" s="156"/>
      <c r="ITK17" s="156"/>
      <c r="ITL17" s="156"/>
      <c r="ITM17" s="156"/>
      <c r="ITN17" s="156"/>
      <c r="ITO17" s="156"/>
      <c r="ITP17" s="156"/>
      <c r="ITQ17" s="156"/>
      <c r="ITR17" s="156"/>
      <c r="ITS17" s="156"/>
      <c r="ITT17" s="156"/>
      <c r="ITU17" s="156"/>
      <c r="ITV17" s="156"/>
      <c r="ITW17" s="156"/>
      <c r="ITX17" s="156"/>
      <c r="ITY17" s="156"/>
      <c r="ITZ17" s="156"/>
      <c r="IUA17" s="156"/>
      <c r="IUB17" s="156"/>
      <c r="IUC17" s="156"/>
      <c r="IUD17" s="156"/>
      <c r="IUE17" s="156"/>
      <c r="IUF17" s="156"/>
      <c r="IUG17" s="156"/>
      <c r="IUH17" s="156"/>
      <c r="IUI17" s="156"/>
      <c r="IUJ17" s="156"/>
      <c r="IUK17" s="156"/>
      <c r="IUL17" s="156"/>
      <c r="IUM17" s="156"/>
      <c r="IUN17" s="156"/>
      <c r="IUO17" s="156"/>
      <c r="IUP17" s="156"/>
      <c r="IUQ17" s="156"/>
      <c r="IUR17" s="156"/>
      <c r="IUS17" s="156"/>
      <c r="IUT17" s="156"/>
      <c r="IUU17" s="156"/>
      <c r="IUV17" s="156"/>
      <c r="IUW17" s="156"/>
      <c r="IUX17" s="156"/>
      <c r="IUY17" s="156"/>
      <c r="IUZ17" s="156"/>
      <c r="IVA17" s="156"/>
      <c r="IVB17" s="156"/>
      <c r="IVC17" s="156"/>
      <c r="IVD17" s="156"/>
      <c r="IVE17" s="156"/>
      <c r="IVF17" s="156"/>
      <c r="IVG17" s="156"/>
      <c r="IVH17" s="156"/>
      <c r="IVI17" s="156"/>
      <c r="IVJ17" s="156"/>
      <c r="IVK17" s="156"/>
      <c r="IVL17" s="156"/>
      <c r="IVM17" s="156"/>
      <c r="IVN17" s="156"/>
      <c r="IVO17" s="156"/>
      <c r="IVP17" s="156"/>
      <c r="IVQ17" s="156"/>
      <c r="IVR17" s="156"/>
      <c r="IVS17" s="156"/>
      <c r="IVT17" s="156"/>
      <c r="IVU17" s="156"/>
      <c r="IVV17" s="156"/>
      <c r="IVW17" s="156"/>
      <c r="IVX17" s="156"/>
      <c r="IVY17" s="156"/>
      <c r="IVZ17" s="156"/>
      <c r="IWA17" s="156"/>
      <c r="IWB17" s="156"/>
      <c r="IWC17" s="156"/>
      <c r="IWD17" s="156"/>
      <c r="IWE17" s="156"/>
      <c r="IWF17" s="156"/>
      <c r="IWG17" s="156"/>
      <c r="IWH17" s="156"/>
      <c r="IWI17" s="156"/>
      <c r="IWJ17" s="156"/>
      <c r="IWK17" s="156"/>
      <c r="IWL17" s="156"/>
      <c r="IWM17" s="156"/>
      <c r="IWN17" s="156"/>
      <c r="IWO17" s="156"/>
      <c r="IWP17" s="156"/>
      <c r="IWQ17" s="156"/>
      <c r="IWR17" s="156"/>
      <c r="IWS17" s="156"/>
      <c r="IWT17" s="156"/>
      <c r="IWU17" s="156"/>
      <c r="IWV17" s="156"/>
      <c r="IWW17" s="156"/>
      <c r="IWX17" s="156"/>
      <c r="IWY17" s="156"/>
      <c r="IWZ17" s="156"/>
      <c r="IXA17" s="156"/>
      <c r="IXB17" s="156"/>
      <c r="IXC17" s="156"/>
      <c r="IXD17" s="156"/>
      <c r="IXE17" s="156"/>
      <c r="IXF17" s="156"/>
      <c r="IXG17" s="156"/>
      <c r="IXH17" s="156"/>
      <c r="IXI17" s="156"/>
      <c r="IXJ17" s="156"/>
      <c r="IXK17" s="156"/>
      <c r="IXL17" s="156"/>
      <c r="IXM17" s="156"/>
      <c r="IXN17" s="156"/>
      <c r="IXO17" s="156"/>
      <c r="IXP17" s="156"/>
      <c r="IXQ17" s="156"/>
      <c r="IXR17" s="156"/>
      <c r="IXS17" s="156"/>
      <c r="IXT17" s="156"/>
      <c r="IXU17" s="156"/>
      <c r="IXV17" s="156"/>
      <c r="IXW17" s="156"/>
      <c r="IXX17" s="156"/>
      <c r="IXY17" s="156"/>
      <c r="IXZ17" s="156"/>
      <c r="IYA17" s="156"/>
      <c r="IYB17" s="156"/>
      <c r="IYC17" s="156"/>
      <c r="IYD17" s="156"/>
      <c r="IYE17" s="156"/>
      <c r="IYF17" s="156"/>
      <c r="IYG17" s="156"/>
      <c r="IYH17" s="156"/>
      <c r="IYI17" s="156"/>
      <c r="IYJ17" s="156"/>
      <c r="IYK17" s="156"/>
      <c r="IYL17" s="156"/>
      <c r="IYM17" s="156"/>
      <c r="IYN17" s="156"/>
      <c r="IYO17" s="156"/>
      <c r="IYP17" s="156"/>
      <c r="IYQ17" s="156"/>
      <c r="IYR17" s="156"/>
      <c r="IYS17" s="156"/>
      <c r="IYT17" s="156"/>
      <c r="IYU17" s="156"/>
      <c r="IYV17" s="156"/>
      <c r="IYW17" s="156"/>
      <c r="IYX17" s="156"/>
      <c r="IYY17" s="156"/>
      <c r="IYZ17" s="156"/>
      <c r="IZA17" s="156"/>
      <c r="IZB17" s="156"/>
      <c r="IZC17" s="156"/>
      <c r="IZD17" s="156"/>
      <c r="IZE17" s="156"/>
      <c r="IZF17" s="156"/>
      <c r="IZG17" s="156"/>
      <c r="IZH17" s="156"/>
      <c r="IZI17" s="156"/>
      <c r="IZJ17" s="156"/>
      <c r="IZK17" s="156"/>
      <c r="IZL17" s="156"/>
      <c r="IZM17" s="156"/>
      <c r="IZN17" s="156"/>
      <c r="IZO17" s="156"/>
      <c r="IZP17" s="156"/>
      <c r="IZQ17" s="156"/>
      <c r="IZR17" s="156"/>
      <c r="IZS17" s="156"/>
      <c r="IZT17" s="156"/>
      <c r="IZU17" s="156"/>
      <c r="IZV17" s="156"/>
      <c r="IZW17" s="156"/>
      <c r="IZX17" s="156"/>
      <c r="IZY17" s="156"/>
      <c r="IZZ17" s="156"/>
      <c r="JAA17" s="156"/>
      <c r="JAB17" s="156"/>
      <c r="JAC17" s="156"/>
      <c r="JAD17" s="156"/>
      <c r="JAE17" s="156"/>
      <c r="JAF17" s="156"/>
      <c r="JAG17" s="156"/>
      <c r="JAH17" s="156"/>
      <c r="JAI17" s="156"/>
      <c r="JAJ17" s="156"/>
      <c r="JAK17" s="156"/>
      <c r="JAL17" s="156"/>
      <c r="JAM17" s="156"/>
      <c r="JAN17" s="156"/>
      <c r="JAO17" s="156"/>
      <c r="JAP17" s="156"/>
      <c r="JAQ17" s="156"/>
      <c r="JAR17" s="156"/>
      <c r="JAS17" s="156"/>
      <c r="JAT17" s="156"/>
      <c r="JAU17" s="156"/>
      <c r="JAV17" s="156"/>
      <c r="JAW17" s="156"/>
      <c r="JAX17" s="156"/>
      <c r="JAY17" s="156"/>
      <c r="JAZ17" s="156"/>
      <c r="JBA17" s="156"/>
      <c r="JBB17" s="156"/>
      <c r="JBC17" s="156"/>
      <c r="JBD17" s="156"/>
      <c r="JBE17" s="156"/>
      <c r="JBF17" s="156"/>
      <c r="JBG17" s="156"/>
      <c r="JBH17" s="156"/>
      <c r="JBI17" s="156"/>
      <c r="JBJ17" s="156"/>
      <c r="JBK17" s="156"/>
      <c r="JBL17" s="156"/>
      <c r="JBM17" s="156"/>
      <c r="JBN17" s="156"/>
      <c r="JBO17" s="156"/>
      <c r="JBP17" s="156"/>
      <c r="JBQ17" s="156"/>
      <c r="JBR17" s="156"/>
      <c r="JBS17" s="156"/>
      <c r="JBT17" s="156"/>
      <c r="JBU17" s="156"/>
      <c r="JBV17" s="156"/>
      <c r="JBW17" s="156"/>
      <c r="JBX17" s="156"/>
      <c r="JBY17" s="156"/>
      <c r="JBZ17" s="156"/>
      <c r="JCA17" s="156"/>
      <c r="JCB17" s="156"/>
      <c r="JCC17" s="156"/>
      <c r="JCD17" s="156"/>
      <c r="JCE17" s="156"/>
      <c r="JCF17" s="156"/>
      <c r="JCG17" s="156"/>
      <c r="JCH17" s="156"/>
      <c r="JCI17" s="156"/>
      <c r="JCJ17" s="156"/>
      <c r="JCK17" s="156"/>
      <c r="JCL17" s="156"/>
      <c r="JCM17" s="156"/>
      <c r="JCN17" s="156"/>
      <c r="JCO17" s="156"/>
      <c r="JCP17" s="156"/>
      <c r="JCQ17" s="156"/>
      <c r="JCR17" s="156"/>
      <c r="JCS17" s="156"/>
      <c r="JCT17" s="156"/>
      <c r="JCU17" s="156"/>
      <c r="JCV17" s="156"/>
      <c r="JCW17" s="156"/>
      <c r="JCX17" s="156"/>
      <c r="JCY17" s="156"/>
      <c r="JCZ17" s="156"/>
      <c r="JDA17" s="156"/>
      <c r="JDB17" s="156"/>
      <c r="JDC17" s="156"/>
      <c r="JDD17" s="156"/>
      <c r="JDE17" s="156"/>
      <c r="JDF17" s="156"/>
      <c r="JDG17" s="156"/>
      <c r="JDH17" s="156"/>
      <c r="JDI17" s="156"/>
      <c r="JDJ17" s="156"/>
      <c r="JDK17" s="156"/>
      <c r="JDL17" s="156"/>
      <c r="JDM17" s="156"/>
      <c r="JDN17" s="156"/>
      <c r="JDO17" s="156"/>
      <c r="JDP17" s="156"/>
      <c r="JDQ17" s="156"/>
      <c r="JDR17" s="156"/>
      <c r="JDS17" s="156"/>
      <c r="JDT17" s="156"/>
      <c r="JDU17" s="156"/>
      <c r="JDV17" s="156"/>
      <c r="JDW17" s="156"/>
      <c r="JDX17" s="156"/>
      <c r="JDY17" s="156"/>
      <c r="JDZ17" s="156"/>
      <c r="JEA17" s="156"/>
      <c r="JEB17" s="156"/>
      <c r="JEC17" s="156"/>
      <c r="JED17" s="156"/>
      <c r="JEE17" s="156"/>
      <c r="JEF17" s="156"/>
      <c r="JEG17" s="156"/>
      <c r="JEH17" s="156"/>
      <c r="JEI17" s="156"/>
      <c r="JEJ17" s="156"/>
      <c r="JEK17" s="156"/>
      <c r="JEL17" s="156"/>
      <c r="JEM17" s="156"/>
      <c r="JEN17" s="156"/>
      <c r="JEO17" s="156"/>
      <c r="JEP17" s="156"/>
      <c r="JEQ17" s="156"/>
      <c r="JER17" s="156"/>
      <c r="JES17" s="156"/>
      <c r="JET17" s="156"/>
      <c r="JEU17" s="156"/>
      <c r="JEV17" s="156"/>
      <c r="JEW17" s="156"/>
      <c r="JEX17" s="156"/>
      <c r="JEY17" s="156"/>
      <c r="JEZ17" s="156"/>
      <c r="JFA17" s="156"/>
      <c r="JFB17" s="156"/>
      <c r="JFC17" s="156"/>
      <c r="JFD17" s="156"/>
      <c r="JFE17" s="156"/>
      <c r="JFF17" s="156"/>
      <c r="JFG17" s="156"/>
      <c r="JFH17" s="156"/>
      <c r="JFI17" s="156"/>
      <c r="JFJ17" s="156"/>
      <c r="JFK17" s="156"/>
      <c r="JFL17" s="156"/>
      <c r="JFM17" s="156"/>
      <c r="JFN17" s="156"/>
      <c r="JFO17" s="156"/>
      <c r="JFP17" s="156"/>
      <c r="JFQ17" s="156"/>
      <c r="JFR17" s="156"/>
      <c r="JFS17" s="156"/>
      <c r="JFT17" s="156"/>
      <c r="JFU17" s="156"/>
      <c r="JFV17" s="156"/>
      <c r="JFW17" s="156"/>
      <c r="JFX17" s="156"/>
      <c r="JFY17" s="156"/>
      <c r="JFZ17" s="156"/>
      <c r="JGA17" s="156"/>
      <c r="JGB17" s="156"/>
      <c r="JGC17" s="156"/>
      <c r="JGD17" s="156"/>
      <c r="JGE17" s="156"/>
      <c r="JGF17" s="156"/>
      <c r="JGG17" s="156"/>
      <c r="JGH17" s="156"/>
      <c r="JGI17" s="156"/>
      <c r="JGJ17" s="156"/>
      <c r="JGK17" s="156"/>
      <c r="JGL17" s="156"/>
      <c r="JGM17" s="156"/>
      <c r="JGN17" s="156"/>
      <c r="JGO17" s="156"/>
      <c r="JGP17" s="156"/>
      <c r="JGQ17" s="156"/>
      <c r="JGR17" s="156"/>
      <c r="JGS17" s="156"/>
      <c r="JGT17" s="156"/>
      <c r="JGU17" s="156"/>
      <c r="JGV17" s="156"/>
      <c r="JGW17" s="156"/>
      <c r="JGX17" s="156"/>
      <c r="JGY17" s="156"/>
      <c r="JGZ17" s="156"/>
      <c r="JHA17" s="156"/>
      <c r="JHB17" s="156"/>
      <c r="JHC17" s="156"/>
      <c r="JHD17" s="156"/>
      <c r="JHE17" s="156"/>
      <c r="JHF17" s="156"/>
      <c r="JHG17" s="156"/>
      <c r="JHH17" s="156"/>
      <c r="JHI17" s="156"/>
      <c r="JHJ17" s="156"/>
      <c r="JHK17" s="156"/>
      <c r="JHL17" s="156"/>
      <c r="JHM17" s="156"/>
      <c r="JHN17" s="156"/>
      <c r="JHO17" s="156"/>
      <c r="JHP17" s="156"/>
      <c r="JHQ17" s="156"/>
      <c r="JHR17" s="156"/>
      <c r="JHS17" s="156"/>
      <c r="JHT17" s="156"/>
      <c r="JHU17" s="156"/>
      <c r="JHV17" s="156"/>
      <c r="JHW17" s="156"/>
      <c r="JHX17" s="156"/>
      <c r="JHY17" s="156"/>
      <c r="JHZ17" s="156"/>
      <c r="JIA17" s="156"/>
      <c r="JIB17" s="156"/>
      <c r="JIC17" s="156"/>
      <c r="JID17" s="156"/>
      <c r="JIE17" s="156"/>
      <c r="JIF17" s="156"/>
      <c r="JIG17" s="156"/>
      <c r="JIH17" s="156"/>
      <c r="JII17" s="156"/>
      <c r="JIJ17" s="156"/>
      <c r="JIK17" s="156"/>
      <c r="JIL17" s="156"/>
      <c r="JIM17" s="156"/>
      <c r="JIN17" s="156"/>
      <c r="JIO17" s="156"/>
      <c r="JIP17" s="156"/>
      <c r="JIQ17" s="156"/>
      <c r="JIR17" s="156"/>
      <c r="JIS17" s="156"/>
      <c r="JIT17" s="156"/>
      <c r="JIU17" s="156"/>
      <c r="JIV17" s="156"/>
      <c r="JIW17" s="156"/>
      <c r="JIX17" s="156"/>
      <c r="JIY17" s="156"/>
      <c r="JIZ17" s="156"/>
      <c r="JJA17" s="156"/>
      <c r="JJB17" s="156"/>
      <c r="JJC17" s="156"/>
      <c r="JJD17" s="156"/>
      <c r="JJE17" s="156"/>
      <c r="JJF17" s="156"/>
      <c r="JJG17" s="156"/>
      <c r="JJH17" s="156"/>
      <c r="JJI17" s="156"/>
      <c r="JJJ17" s="156"/>
      <c r="JJK17" s="156"/>
      <c r="JJL17" s="156"/>
      <c r="JJM17" s="156"/>
      <c r="JJN17" s="156"/>
      <c r="JJO17" s="156"/>
      <c r="JJP17" s="156"/>
      <c r="JJQ17" s="156"/>
      <c r="JJR17" s="156"/>
      <c r="JJS17" s="156"/>
      <c r="JJT17" s="156"/>
      <c r="JJU17" s="156"/>
      <c r="JJV17" s="156"/>
      <c r="JJW17" s="156"/>
      <c r="JJX17" s="156"/>
      <c r="JJY17" s="156"/>
      <c r="JJZ17" s="156"/>
      <c r="JKA17" s="156"/>
      <c r="JKB17" s="156"/>
      <c r="JKC17" s="156"/>
      <c r="JKD17" s="156"/>
      <c r="JKE17" s="156"/>
      <c r="JKF17" s="156"/>
      <c r="JKG17" s="156"/>
      <c r="JKH17" s="156"/>
      <c r="JKI17" s="156"/>
      <c r="JKJ17" s="156"/>
      <c r="JKK17" s="156"/>
      <c r="JKL17" s="156"/>
      <c r="JKM17" s="156"/>
      <c r="JKN17" s="156"/>
      <c r="JKO17" s="156"/>
      <c r="JKP17" s="156"/>
      <c r="JKQ17" s="156"/>
      <c r="JKR17" s="156"/>
      <c r="JKS17" s="156"/>
      <c r="JKT17" s="156"/>
      <c r="JKU17" s="156"/>
      <c r="JKV17" s="156"/>
      <c r="JKW17" s="156"/>
      <c r="JKX17" s="156"/>
      <c r="JKY17" s="156"/>
      <c r="JKZ17" s="156"/>
      <c r="JLA17" s="156"/>
      <c r="JLB17" s="156"/>
      <c r="JLC17" s="156"/>
      <c r="JLD17" s="156"/>
      <c r="JLE17" s="156"/>
      <c r="JLF17" s="156"/>
      <c r="JLG17" s="156"/>
      <c r="JLH17" s="156"/>
      <c r="JLI17" s="156"/>
      <c r="JLJ17" s="156"/>
      <c r="JLK17" s="156"/>
      <c r="JLL17" s="156"/>
      <c r="JLM17" s="156"/>
      <c r="JLN17" s="156"/>
      <c r="JLO17" s="156"/>
      <c r="JLP17" s="156"/>
      <c r="JLQ17" s="156"/>
      <c r="JLR17" s="156"/>
      <c r="JLS17" s="156"/>
      <c r="JLT17" s="156"/>
      <c r="JLU17" s="156"/>
      <c r="JLV17" s="156"/>
      <c r="JLW17" s="156"/>
      <c r="JLX17" s="156"/>
      <c r="JLY17" s="156"/>
      <c r="JLZ17" s="156"/>
      <c r="JMA17" s="156"/>
      <c r="JMB17" s="156"/>
      <c r="JMC17" s="156"/>
      <c r="JMD17" s="156"/>
      <c r="JME17" s="156"/>
      <c r="JMF17" s="156"/>
      <c r="JMG17" s="156"/>
      <c r="JMH17" s="156"/>
      <c r="JMI17" s="156"/>
      <c r="JMJ17" s="156"/>
      <c r="JMK17" s="156"/>
      <c r="JML17" s="156"/>
      <c r="JMM17" s="156"/>
      <c r="JMN17" s="156"/>
      <c r="JMO17" s="156"/>
      <c r="JMP17" s="156"/>
      <c r="JMQ17" s="156"/>
      <c r="JMR17" s="156"/>
      <c r="JMS17" s="156"/>
      <c r="JMT17" s="156"/>
      <c r="JMU17" s="156"/>
      <c r="JMV17" s="156"/>
      <c r="JMW17" s="156"/>
      <c r="JMX17" s="156"/>
      <c r="JMY17" s="156"/>
      <c r="JMZ17" s="156"/>
      <c r="JNA17" s="156"/>
      <c r="JNB17" s="156"/>
      <c r="JNC17" s="156"/>
      <c r="JND17" s="156"/>
      <c r="JNE17" s="156"/>
      <c r="JNF17" s="156"/>
      <c r="JNG17" s="156"/>
      <c r="JNH17" s="156"/>
      <c r="JNI17" s="156"/>
      <c r="JNJ17" s="156"/>
      <c r="JNK17" s="156"/>
      <c r="JNL17" s="156"/>
      <c r="JNM17" s="156"/>
      <c r="JNN17" s="156"/>
      <c r="JNO17" s="156"/>
      <c r="JNP17" s="156"/>
      <c r="JNQ17" s="156"/>
      <c r="JNR17" s="156"/>
      <c r="JNS17" s="156"/>
      <c r="JNT17" s="156"/>
      <c r="JNU17" s="156"/>
      <c r="JNV17" s="156"/>
      <c r="JNW17" s="156"/>
      <c r="JNX17" s="156"/>
      <c r="JNY17" s="156"/>
      <c r="JNZ17" s="156"/>
      <c r="JOA17" s="156"/>
      <c r="JOB17" s="156"/>
      <c r="JOC17" s="156"/>
      <c r="JOD17" s="156"/>
      <c r="JOE17" s="156"/>
      <c r="JOF17" s="156"/>
      <c r="JOG17" s="156"/>
      <c r="JOH17" s="156"/>
      <c r="JOI17" s="156"/>
      <c r="JOJ17" s="156"/>
      <c r="JOK17" s="156"/>
      <c r="JOL17" s="156"/>
      <c r="JOM17" s="156"/>
      <c r="JON17" s="156"/>
      <c r="JOO17" s="156"/>
      <c r="JOP17" s="156"/>
      <c r="JOQ17" s="156"/>
      <c r="JOR17" s="156"/>
      <c r="JOS17" s="156"/>
      <c r="JOT17" s="156"/>
      <c r="JOU17" s="156"/>
      <c r="JOV17" s="156"/>
      <c r="JOW17" s="156"/>
      <c r="JOX17" s="156"/>
      <c r="JOY17" s="156"/>
      <c r="JOZ17" s="156"/>
      <c r="JPA17" s="156"/>
      <c r="JPB17" s="156"/>
      <c r="JPC17" s="156"/>
      <c r="JPD17" s="156"/>
      <c r="JPE17" s="156"/>
      <c r="JPF17" s="156"/>
      <c r="JPG17" s="156"/>
      <c r="JPH17" s="156"/>
      <c r="JPI17" s="156"/>
      <c r="JPJ17" s="156"/>
      <c r="JPK17" s="156"/>
      <c r="JPL17" s="156"/>
      <c r="JPM17" s="156"/>
      <c r="JPN17" s="156"/>
      <c r="JPO17" s="156"/>
      <c r="JPP17" s="156"/>
      <c r="JPQ17" s="156"/>
      <c r="JPR17" s="156"/>
      <c r="JPS17" s="156"/>
      <c r="JPT17" s="156"/>
      <c r="JPU17" s="156"/>
      <c r="JPV17" s="156"/>
      <c r="JPW17" s="156"/>
      <c r="JPX17" s="156"/>
      <c r="JPY17" s="156"/>
      <c r="JPZ17" s="156"/>
      <c r="JQA17" s="156"/>
      <c r="JQB17" s="156"/>
      <c r="JQC17" s="156"/>
      <c r="JQD17" s="156"/>
      <c r="JQE17" s="156"/>
      <c r="JQF17" s="156"/>
      <c r="JQG17" s="156"/>
      <c r="JQH17" s="156"/>
      <c r="JQI17" s="156"/>
      <c r="JQJ17" s="156"/>
      <c r="JQK17" s="156"/>
      <c r="JQL17" s="156"/>
      <c r="JQM17" s="156"/>
      <c r="JQN17" s="156"/>
      <c r="JQO17" s="156"/>
      <c r="JQP17" s="156"/>
      <c r="JQQ17" s="156"/>
      <c r="JQR17" s="156"/>
      <c r="JQS17" s="156"/>
      <c r="JQT17" s="156"/>
      <c r="JQU17" s="156"/>
      <c r="JQV17" s="156"/>
      <c r="JQW17" s="156"/>
      <c r="JQX17" s="156"/>
      <c r="JQY17" s="156"/>
      <c r="JQZ17" s="156"/>
      <c r="JRA17" s="156"/>
      <c r="JRB17" s="156"/>
      <c r="JRC17" s="156"/>
      <c r="JRD17" s="156"/>
      <c r="JRE17" s="156"/>
      <c r="JRF17" s="156"/>
      <c r="JRG17" s="156"/>
      <c r="JRH17" s="156"/>
      <c r="JRI17" s="156"/>
      <c r="JRJ17" s="156"/>
      <c r="JRK17" s="156"/>
      <c r="JRL17" s="156"/>
      <c r="JRM17" s="156"/>
      <c r="JRN17" s="156"/>
      <c r="JRO17" s="156"/>
      <c r="JRP17" s="156"/>
      <c r="JRQ17" s="156"/>
      <c r="JRR17" s="156"/>
      <c r="JRS17" s="156"/>
      <c r="JRT17" s="156"/>
      <c r="JRU17" s="156"/>
      <c r="JRV17" s="156"/>
      <c r="JRW17" s="156"/>
      <c r="JRX17" s="156"/>
      <c r="JRY17" s="156"/>
      <c r="JRZ17" s="156"/>
      <c r="JSA17" s="156"/>
      <c r="JSB17" s="156"/>
      <c r="JSC17" s="156"/>
      <c r="JSD17" s="156"/>
      <c r="JSE17" s="156"/>
      <c r="JSF17" s="156"/>
      <c r="JSG17" s="156"/>
      <c r="JSH17" s="156"/>
      <c r="JSI17" s="156"/>
      <c r="JSJ17" s="156"/>
      <c r="JSK17" s="156"/>
      <c r="JSL17" s="156"/>
      <c r="JSM17" s="156"/>
      <c r="JSN17" s="156"/>
      <c r="JSO17" s="156"/>
      <c r="JSP17" s="156"/>
      <c r="JSQ17" s="156"/>
      <c r="JSR17" s="156"/>
      <c r="JSS17" s="156"/>
      <c r="JST17" s="156"/>
      <c r="JSU17" s="156"/>
      <c r="JSV17" s="156"/>
      <c r="JSW17" s="156"/>
      <c r="JSX17" s="156"/>
      <c r="JSY17" s="156"/>
      <c r="JSZ17" s="156"/>
      <c r="JTA17" s="156"/>
      <c r="JTB17" s="156"/>
      <c r="JTC17" s="156"/>
      <c r="JTD17" s="156"/>
      <c r="JTE17" s="156"/>
      <c r="JTF17" s="156"/>
      <c r="JTG17" s="156"/>
      <c r="JTH17" s="156"/>
      <c r="JTI17" s="156"/>
      <c r="JTJ17" s="156"/>
      <c r="JTK17" s="156"/>
      <c r="JTL17" s="156"/>
      <c r="JTM17" s="156"/>
      <c r="JTN17" s="156"/>
      <c r="JTO17" s="156"/>
      <c r="JTP17" s="156"/>
      <c r="JTQ17" s="156"/>
      <c r="JTR17" s="156"/>
      <c r="JTS17" s="156"/>
      <c r="JTT17" s="156"/>
      <c r="JTU17" s="156"/>
      <c r="JTV17" s="156"/>
      <c r="JTW17" s="156"/>
      <c r="JTX17" s="156"/>
      <c r="JTY17" s="156"/>
      <c r="JTZ17" s="156"/>
      <c r="JUA17" s="156"/>
      <c r="JUB17" s="156"/>
      <c r="JUC17" s="156"/>
      <c r="JUD17" s="156"/>
      <c r="JUE17" s="156"/>
      <c r="JUF17" s="156"/>
      <c r="JUG17" s="156"/>
      <c r="JUH17" s="156"/>
      <c r="JUI17" s="156"/>
      <c r="JUJ17" s="156"/>
      <c r="JUK17" s="156"/>
      <c r="JUL17" s="156"/>
      <c r="JUM17" s="156"/>
      <c r="JUN17" s="156"/>
      <c r="JUO17" s="156"/>
      <c r="JUP17" s="156"/>
      <c r="JUQ17" s="156"/>
      <c r="JUR17" s="156"/>
      <c r="JUS17" s="156"/>
      <c r="JUT17" s="156"/>
      <c r="JUU17" s="156"/>
      <c r="JUV17" s="156"/>
      <c r="JUW17" s="156"/>
      <c r="JUX17" s="156"/>
      <c r="JUY17" s="156"/>
      <c r="JUZ17" s="156"/>
      <c r="JVA17" s="156"/>
      <c r="JVB17" s="156"/>
      <c r="JVC17" s="156"/>
      <c r="JVD17" s="156"/>
      <c r="JVE17" s="156"/>
      <c r="JVF17" s="156"/>
      <c r="JVG17" s="156"/>
      <c r="JVH17" s="156"/>
      <c r="JVI17" s="156"/>
      <c r="JVJ17" s="156"/>
      <c r="JVK17" s="156"/>
      <c r="JVL17" s="156"/>
      <c r="JVM17" s="156"/>
      <c r="JVN17" s="156"/>
      <c r="JVO17" s="156"/>
      <c r="JVP17" s="156"/>
      <c r="JVQ17" s="156"/>
      <c r="JVR17" s="156"/>
      <c r="JVS17" s="156"/>
      <c r="JVT17" s="156"/>
      <c r="JVU17" s="156"/>
      <c r="JVV17" s="156"/>
      <c r="JVW17" s="156"/>
      <c r="JVX17" s="156"/>
      <c r="JVY17" s="156"/>
      <c r="JVZ17" s="156"/>
      <c r="JWA17" s="156"/>
      <c r="JWB17" s="156"/>
      <c r="JWC17" s="156"/>
      <c r="JWD17" s="156"/>
      <c r="JWE17" s="156"/>
      <c r="JWF17" s="156"/>
      <c r="JWG17" s="156"/>
      <c r="JWH17" s="156"/>
      <c r="JWI17" s="156"/>
      <c r="JWJ17" s="156"/>
      <c r="JWK17" s="156"/>
      <c r="JWL17" s="156"/>
      <c r="JWM17" s="156"/>
      <c r="JWN17" s="156"/>
      <c r="JWO17" s="156"/>
      <c r="JWP17" s="156"/>
      <c r="JWQ17" s="156"/>
      <c r="JWR17" s="156"/>
      <c r="JWS17" s="156"/>
      <c r="JWT17" s="156"/>
      <c r="JWU17" s="156"/>
      <c r="JWV17" s="156"/>
      <c r="JWW17" s="156"/>
      <c r="JWX17" s="156"/>
      <c r="JWY17" s="156"/>
      <c r="JWZ17" s="156"/>
      <c r="JXA17" s="156"/>
      <c r="JXB17" s="156"/>
      <c r="JXC17" s="156"/>
      <c r="JXD17" s="156"/>
      <c r="JXE17" s="156"/>
      <c r="JXF17" s="156"/>
      <c r="JXG17" s="156"/>
      <c r="JXH17" s="156"/>
      <c r="JXI17" s="156"/>
      <c r="JXJ17" s="156"/>
      <c r="JXK17" s="156"/>
      <c r="JXL17" s="156"/>
      <c r="JXM17" s="156"/>
      <c r="JXN17" s="156"/>
      <c r="JXO17" s="156"/>
      <c r="JXP17" s="156"/>
      <c r="JXQ17" s="156"/>
      <c r="JXR17" s="156"/>
      <c r="JXS17" s="156"/>
      <c r="JXT17" s="156"/>
      <c r="JXU17" s="156"/>
      <c r="JXV17" s="156"/>
      <c r="JXW17" s="156"/>
      <c r="JXX17" s="156"/>
      <c r="JXY17" s="156"/>
      <c r="JXZ17" s="156"/>
      <c r="JYA17" s="156"/>
      <c r="JYB17" s="156"/>
      <c r="JYC17" s="156"/>
      <c r="JYD17" s="156"/>
      <c r="JYE17" s="156"/>
      <c r="JYF17" s="156"/>
      <c r="JYG17" s="156"/>
      <c r="JYH17" s="156"/>
      <c r="JYI17" s="156"/>
      <c r="JYJ17" s="156"/>
      <c r="JYK17" s="156"/>
      <c r="JYL17" s="156"/>
      <c r="JYM17" s="156"/>
      <c r="JYN17" s="156"/>
      <c r="JYO17" s="156"/>
      <c r="JYP17" s="156"/>
      <c r="JYQ17" s="156"/>
      <c r="JYR17" s="156"/>
      <c r="JYS17" s="156"/>
      <c r="JYT17" s="156"/>
      <c r="JYU17" s="156"/>
      <c r="JYV17" s="156"/>
      <c r="JYW17" s="156"/>
      <c r="JYX17" s="156"/>
      <c r="JYY17" s="156"/>
      <c r="JYZ17" s="156"/>
      <c r="JZA17" s="156"/>
      <c r="JZB17" s="156"/>
      <c r="JZC17" s="156"/>
      <c r="JZD17" s="156"/>
      <c r="JZE17" s="156"/>
      <c r="JZF17" s="156"/>
      <c r="JZG17" s="156"/>
      <c r="JZH17" s="156"/>
      <c r="JZI17" s="156"/>
      <c r="JZJ17" s="156"/>
      <c r="JZK17" s="156"/>
      <c r="JZL17" s="156"/>
      <c r="JZM17" s="156"/>
      <c r="JZN17" s="156"/>
      <c r="JZO17" s="156"/>
      <c r="JZP17" s="156"/>
      <c r="JZQ17" s="156"/>
      <c r="JZR17" s="156"/>
      <c r="JZS17" s="156"/>
      <c r="JZT17" s="156"/>
      <c r="JZU17" s="156"/>
      <c r="JZV17" s="156"/>
      <c r="JZW17" s="156"/>
      <c r="JZX17" s="156"/>
      <c r="JZY17" s="156"/>
      <c r="JZZ17" s="156"/>
      <c r="KAA17" s="156"/>
      <c r="KAB17" s="156"/>
      <c r="KAC17" s="156"/>
      <c r="KAD17" s="156"/>
      <c r="KAE17" s="156"/>
      <c r="KAF17" s="156"/>
      <c r="KAG17" s="156"/>
      <c r="KAH17" s="156"/>
      <c r="KAI17" s="156"/>
      <c r="KAJ17" s="156"/>
      <c r="KAK17" s="156"/>
      <c r="KAL17" s="156"/>
      <c r="KAM17" s="156"/>
      <c r="KAN17" s="156"/>
      <c r="KAO17" s="156"/>
      <c r="KAP17" s="156"/>
      <c r="KAQ17" s="156"/>
      <c r="KAR17" s="156"/>
      <c r="KAS17" s="156"/>
      <c r="KAT17" s="156"/>
      <c r="KAU17" s="156"/>
      <c r="KAV17" s="156"/>
      <c r="KAW17" s="156"/>
      <c r="KAX17" s="156"/>
      <c r="KAY17" s="156"/>
      <c r="KAZ17" s="156"/>
      <c r="KBA17" s="156"/>
      <c r="KBB17" s="156"/>
      <c r="KBC17" s="156"/>
      <c r="KBD17" s="156"/>
      <c r="KBE17" s="156"/>
      <c r="KBF17" s="156"/>
      <c r="KBG17" s="156"/>
      <c r="KBH17" s="156"/>
      <c r="KBI17" s="156"/>
      <c r="KBJ17" s="156"/>
      <c r="KBK17" s="156"/>
      <c r="KBL17" s="156"/>
      <c r="KBM17" s="156"/>
      <c r="KBN17" s="156"/>
      <c r="KBO17" s="156"/>
      <c r="KBP17" s="156"/>
      <c r="KBQ17" s="156"/>
      <c r="KBR17" s="156"/>
      <c r="KBS17" s="156"/>
      <c r="KBT17" s="156"/>
      <c r="KBU17" s="156"/>
      <c r="KBV17" s="156"/>
      <c r="KBW17" s="156"/>
      <c r="KBX17" s="156"/>
      <c r="KBY17" s="156"/>
      <c r="KBZ17" s="156"/>
      <c r="KCA17" s="156"/>
      <c r="KCB17" s="156"/>
      <c r="KCC17" s="156"/>
      <c r="KCD17" s="156"/>
      <c r="KCE17" s="156"/>
      <c r="KCF17" s="156"/>
      <c r="KCG17" s="156"/>
      <c r="KCH17" s="156"/>
      <c r="KCI17" s="156"/>
      <c r="KCJ17" s="156"/>
      <c r="KCK17" s="156"/>
      <c r="KCL17" s="156"/>
      <c r="KCM17" s="156"/>
      <c r="KCN17" s="156"/>
      <c r="KCO17" s="156"/>
      <c r="KCP17" s="156"/>
      <c r="KCQ17" s="156"/>
      <c r="KCR17" s="156"/>
      <c r="KCS17" s="156"/>
      <c r="KCT17" s="156"/>
      <c r="KCU17" s="156"/>
      <c r="KCV17" s="156"/>
      <c r="KCW17" s="156"/>
      <c r="KCX17" s="156"/>
      <c r="KCY17" s="156"/>
      <c r="KCZ17" s="156"/>
      <c r="KDA17" s="156"/>
      <c r="KDB17" s="156"/>
      <c r="KDC17" s="156"/>
      <c r="KDD17" s="156"/>
      <c r="KDE17" s="156"/>
      <c r="KDF17" s="156"/>
      <c r="KDG17" s="156"/>
      <c r="KDH17" s="156"/>
      <c r="KDI17" s="156"/>
      <c r="KDJ17" s="156"/>
      <c r="KDK17" s="156"/>
      <c r="KDL17" s="156"/>
      <c r="KDM17" s="156"/>
      <c r="KDN17" s="156"/>
      <c r="KDO17" s="156"/>
      <c r="KDP17" s="156"/>
      <c r="KDQ17" s="156"/>
      <c r="KDR17" s="156"/>
      <c r="KDS17" s="156"/>
      <c r="KDT17" s="156"/>
      <c r="KDU17" s="156"/>
      <c r="KDV17" s="156"/>
      <c r="KDW17" s="156"/>
      <c r="KDX17" s="156"/>
      <c r="KDY17" s="156"/>
      <c r="KDZ17" s="156"/>
      <c r="KEA17" s="156"/>
      <c r="KEB17" s="156"/>
      <c r="KEC17" s="156"/>
      <c r="KED17" s="156"/>
      <c r="KEE17" s="156"/>
      <c r="KEF17" s="156"/>
      <c r="KEG17" s="156"/>
      <c r="KEH17" s="156"/>
      <c r="KEI17" s="156"/>
      <c r="KEJ17" s="156"/>
      <c r="KEK17" s="156"/>
      <c r="KEL17" s="156"/>
      <c r="KEM17" s="156"/>
      <c r="KEN17" s="156"/>
      <c r="KEO17" s="156"/>
      <c r="KEP17" s="156"/>
      <c r="KEQ17" s="156"/>
      <c r="KER17" s="156"/>
      <c r="KES17" s="156"/>
      <c r="KET17" s="156"/>
      <c r="KEU17" s="156"/>
      <c r="KEV17" s="156"/>
      <c r="KEW17" s="156"/>
      <c r="KEX17" s="156"/>
      <c r="KEY17" s="156"/>
      <c r="KEZ17" s="156"/>
      <c r="KFA17" s="156"/>
      <c r="KFB17" s="156"/>
      <c r="KFC17" s="156"/>
      <c r="KFD17" s="156"/>
      <c r="KFE17" s="156"/>
      <c r="KFF17" s="156"/>
      <c r="KFG17" s="156"/>
      <c r="KFH17" s="156"/>
      <c r="KFI17" s="156"/>
      <c r="KFJ17" s="156"/>
      <c r="KFK17" s="156"/>
      <c r="KFL17" s="156"/>
      <c r="KFM17" s="156"/>
      <c r="KFN17" s="156"/>
      <c r="KFO17" s="156"/>
      <c r="KFP17" s="156"/>
      <c r="KFQ17" s="156"/>
      <c r="KFR17" s="156"/>
      <c r="KFS17" s="156"/>
      <c r="KFT17" s="156"/>
      <c r="KFU17" s="156"/>
      <c r="KFV17" s="156"/>
      <c r="KFW17" s="156"/>
      <c r="KFX17" s="156"/>
      <c r="KFY17" s="156"/>
      <c r="KFZ17" s="156"/>
      <c r="KGA17" s="156"/>
      <c r="KGB17" s="156"/>
      <c r="KGC17" s="156"/>
      <c r="KGD17" s="156"/>
      <c r="KGE17" s="156"/>
      <c r="KGF17" s="156"/>
      <c r="KGG17" s="156"/>
      <c r="KGH17" s="156"/>
      <c r="KGI17" s="156"/>
      <c r="KGJ17" s="156"/>
      <c r="KGK17" s="156"/>
      <c r="KGL17" s="156"/>
      <c r="KGM17" s="156"/>
      <c r="KGN17" s="156"/>
      <c r="KGO17" s="156"/>
      <c r="KGP17" s="156"/>
      <c r="KGQ17" s="156"/>
      <c r="KGR17" s="156"/>
      <c r="KGS17" s="156"/>
      <c r="KGT17" s="156"/>
      <c r="KGU17" s="156"/>
      <c r="KGV17" s="156"/>
      <c r="KGW17" s="156"/>
      <c r="KGX17" s="156"/>
      <c r="KGY17" s="156"/>
      <c r="KGZ17" s="156"/>
      <c r="KHA17" s="156"/>
      <c r="KHB17" s="156"/>
      <c r="KHC17" s="156"/>
      <c r="KHD17" s="156"/>
      <c r="KHE17" s="156"/>
      <c r="KHF17" s="156"/>
      <c r="KHG17" s="156"/>
      <c r="KHH17" s="156"/>
      <c r="KHI17" s="156"/>
      <c r="KHJ17" s="156"/>
      <c r="KHK17" s="156"/>
      <c r="KHL17" s="156"/>
      <c r="KHM17" s="156"/>
      <c r="KHN17" s="156"/>
      <c r="KHO17" s="156"/>
      <c r="KHP17" s="156"/>
      <c r="KHQ17" s="156"/>
      <c r="KHR17" s="156"/>
      <c r="KHS17" s="156"/>
      <c r="KHT17" s="156"/>
      <c r="KHU17" s="156"/>
      <c r="KHV17" s="156"/>
      <c r="KHW17" s="156"/>
      <c r="KHX17" s="156"/>
      <c r="KHY17" s="156"/>
      <c r="KHZ17" s="156"/>
      <c r="KIA17" s="156"/>
      <c r="KIB17" s="156"/>
      <c r="KIC17" s="156"/>
      <c r="KID17" s="156"/>
      <c r="KIE17" s="156"/>
      <c r="KIF17" s="156"/>
      <c r="KIG17" s="156"/>
      <c r="KIH17" s="156"/>
      <c r="KII17" s="156"/>
      <c r="KIJ17" s="156"/>
      <c r="KIK17" s="156"/>
      <c r="KIL17" s="156"/>
      <c r="KIM17" s="156"/>
      <c r="KIN17" s="156"/>
      <c r="KIO17" s="156"/>
      <c r="KIP17" s="156"/>
      <c r="KIQ17" s="156"/>
      <c r="KIR17" s="156"/>
      <c r="KIS17" s="156"/>
      <c r="KIT17" s="156"/>
      <c r="KIU17" s="156"/>
      <c r="KIV17" s="156"/>
      <c r="KIW17" s="156"/>
      <c r="KIX17" s="156"/>
      <c r="KIY17" s="156"/>
      <c r="KIZ17" s="156"/>
      <c r="KJA17" s="156"/>
      <c r="KJB17" s="156"/>
      <c r="KJC17" s="156"/>
      <c r="KJD17" s="156"/>
      <c r="KJE17" s="156"/>
      <c r="KJF17" s="156"/>
      <c r="KJG17" s="156"/>
      <c r="KJH17" s="156"/>
      <c r="KJI17" s="156"/>
      <c r="KJJ17" s="156"/>
      <c r="KJK17" s="156"/>
      <c r="KJL17" s="156"/>
      <c r="KJM17" s="156"/>
      <c r="KJN17" s="156"/>
      <c r="KJO17" s="156"/>
      <c r="KJP17" s="156"/>
      <c r="KJQ17" s="156"/>
      <c r="KJR17" s="156"/>
      <c r="KJS17" s="156"/>
      <c r="KJT17" s="156"/>
      <c r="KJU17" s="156"/>
      <c r="KJV17" s="156"/>
      <c r="KJW17" s="156"/>
      <c r="KJX17" s="156"/>
      <c r="KJY17" s="156"/>
      <c r="KJZ17" s="156"/>
      <c r="KKA17" s="156"/>
      <c r="KKB17" s="156"/>
      <c r="KKC17" s="156"/>
      <c r="KKD17" s="156"/>
      <c r="KKE17" s="156"/>
      <c r="KKF17" s="156"/>
      <c r="KKG17" s="156"/>
      <c r="KKH17" s="156"/>
      <c r="KKI17" s="156"/>
      <c r="KKJ17" s="156"/>
      <c r="KKK17" s="156"/>
      <c r="KKL17" s="156"/>
      <c r="KKM17" s="156"/>
      <c r="KKN17" s="156"/>
      <c r="KKO17" s="156"/>
      <c r="KKP17" s="156"/>
      <c r="KKQ17" s="156"/>
      <c r="KKR17" s="156"/>
      <c r="KKS17" s="156"/>
      <c r="KKT17" s="156"/>
      <c r="KKU17" s="156"/>
      <c r="KKV17" s="156"/>
      <c r="KKW17" s="156"/>
      <c r="KKX17" s="156"/>
      <c r="KKY17" s="156"/>
      <c r="KKZ17" s="156"/>
      <c r="KLA17" s="156"/>
      <c r="KLB17" s="156"/>
      <c r="KLC17" s="156"/>
      <c r="KLD17" s="156"/>
      <c r="KLE17" s="156"/>
      <c r="KLF17" s="156"/>
      <c r="KLG17" s="156"/>
      <c r="KLH17" s="156"/>
      <c r="KLI17" s="156"/>
      <c r="KLJ17" s="156"/>
      <c r="KLK17" s="156"/>
      <c r="KLL17" s="156"/>
      <c r="KLM17" s="156"/>
      <c r="KLN17" s="156"/>
      <c r="KLO17" s="156"/>
      <c r="KLP17" s="156"/>
      <c r="KLQ17" s="156"/>
      <c r="KLR17" s="156"/>
      <c r="KLS17" s="156"/>
      <c r="KLT17" s="156"/>
      <c r="KLU17" s="156"/>
      <c r="KLV17" s="156"/>
      <c r="KLW17" s="156"/>
      <c r="KLX17" s="156"/>
      <c r="KLY17" s="156"/>
      <c r="KLZ17" s="156"/>
      <c r="KMA17" s="156"/>
      <c r="KMB17" s="156"/>
      <c r="KMC17" s="156"/>
      <c r="KMD17" s="156"/>
      <c r="KME17" s="156"/>
      <c r="KMF17" s="156"/>
      <c r="KMG17" s="156"/>
      <c r="KMH17" s="156"/>
      <c r="KMI17" s="156"/>
      <c r="KMJ17" s="156"/>
      <c r="KMK17" s="156"/>
      <c r="KML17" s="156"/>
      <c r="KMM17" s="156"/>
      <c r="KMN17" s="156"/>
      <c r="KMO17" s="156"/>
      <c r="KMP17" s="156"/>
      <c r="KMQ17" s="156"/>
      <c r="KMR17" s="156"/>
      <c r="KMS17" s="156"/>
      <c r="KMT17" s="156"/>
      <c r="KMU17" s="156"/>
      <c r="KMV17" s="156"/>
      <c r="KMW17" s="156"/>
      <c r="KMX17" s="156"/>
      <c r="KMY17" s="156"/>
      <c r="KMZ17" s="156"/>
      <c r="KNA17" s="156"/>
      <c r="KNB17" s="156"/>
      <c r="KNC17" s="156"/>
      <c r="KND17" s="156"/>
      <c r="KNE17" s="156"/>
      <c r="KNF17" s="156"/>
      <c r="KNG17" s="156"/>
      <c r="KNH17" s="156"/>
      <c r="KNI17" s="156"/>
      <c r="KNJ17" s="156"/>
      <c r="KNK17" s="156"/>
      <c r="KNL17" s="156"/>
      <c r="KNM17" s="156"/>
      <c r="KNN17" s="156"/>
      <c r="KNO17" s="156"/>
      <c r="KNP17" s="156"/>
      <c r="KNQ17" s="156"/>
      <c r="KNR17" s="156"/>
      <c r="KNS17" s="156"/>
      <c r="KNT17" s="156"/>
      <c r="KNU17" s="156"/>
      <c r="KNV17" s="156"/>
      <c r="KNW17" s="156"/>
      <c r="KNX17" s="156"/>
      <c r="KNY17" s="156"/>
      <c r="KNZ17" s="156"/>
      <c r="KOA17" s="156"/>
      <c r="KOB17" s="156"/>
      <c r="KOC17" s="156"/>
      <c r="KOD17" s="156"/>
      <c r="KOE17" s="156"/>
      <c r="KOF17" s="156"/>
      <c r="KOG17" s="156"/>
      <c r="KOH17" s="156"/>
      <c r="KOI17" s="156"/>
      <c r="KOJ17" s="156"/>
      <c r="KOK17" s="156"/>
      <c r="KOL17" s="156"/>
      <c r="KOM17" s="156"/>
      <c r="KON17" s="156"/>
      <c r="KOO17" s="156"/>
      <c r="KOP17" s="156"/>
      <c r="KOQ17" s="156"/>
      <c r="KOR17" s="156"/>
      <c r="KOS17" s="156"/>
      <c r="KOT17" s="156"/>
      <c r="KOU17" s="156"/>
      <c r="KOV17" s="156"/>
      <c r="KOW17" s="156"/>
      <c r="KOX17" s="156"/>
      <c r="KOY17" s="156"/>
      <c r="KOZ17" s="156"/>
      <c r="KPA17" s="156"/>
      <c r="KPB17" s="156"/>
      <c r="KPC17" s="156"/>
      <c r="KPD17" s="156"/>
      <c r="KPE17" s="156"/>
      <c r="KPF17" s="156"/>
      <c r="KPG17" s="156"/>
      <c r="KPH17" s="156"/>
      <c r="KPI17" s="156"/>
      <c r="KPJ17" s="156"/>
      <c r="KPK17" s="156"/>
      <c r="KPL17" s="156"/>
      <c r="KPM17" s="156"/>
      <c r="KPN17" s="156"/>
      <c r="KPO17" s="156"/>
      <c r="KPP17" s="156"/>
      <c r="KPQ17" s="156"/>
      <c r="KPR17" s="156"/>
      <c r="KPS17" s="156"/>
      <c r="KPT17" s="156"/>
      <c r="KPU17" s="156"/>
      <c r="KPV17" s="156"/>
      <c r="KPW17" s="156"/>
      <c r="KPX17" s="156"/>
      <c r="KPY17" s="156"/>
      <c r="KPZ17" s="156"/>
      <c r="KQA17" s="156"/>
      <c r="KQB17" s="156"/>
      <c r="KQC17" s="156"/>
      <c r="KQD17" s="156"/>
      <c r="KQE17" s="156"/>
      <c r="KQF17" s="156"/>
      <c r="KQG17" s="156"/>
      <c r="KQH17" s="156"/>
      <c r="KQI17" s="156"/>
      <c r="KQJ17" s="156"/>
      <c r="KQK17" s="156"/>
      <c r="KQL17" s="156"/>
      <c r="KQM17" s="156"/>
      <c r="KQN17" s="156"/>
      <c r="KQO17" s="156"/>
      <c r="KQP17" s="156"/>
      <c r="KQQ17" s="156"/>
      <c r="KQR17" s="156"/>
      <c r="KQS17" s="156"/>
      <c r="KQT17" s="156"/>
      <c r="KQU17" s="156"/>
      <c r="KQV17" s="156"/>
      <c r="KQW17" s="156"/>
      <c r="KQX17" s="156"/>
      <c r="KQY17" s="156"/>
      <c r="KQZ17" s="156"/>
      <c r="KRA17" s="156"/>
      <c r="KRB17" s="156"/>
      <c r="KRC17" s="156"/>
      <c r="KRD17" s="156"/>
      <c r="KRE17" s="156"/>
      <c r="KRF17" s="156"/>
      <c r="KRG17" s="156"/>
      <c r="KRH17" s="156"/>
      <c r="KRI17" s="156"/>
      <c r="KRJ17" s="156"/>
      <c r="KRK17" s="156"/>
      <c r="KRL17" s="156"/>
      <c r="KRM17" s="156"/>
      <c r="KRN17" s="156"/>
      <c r="KRO17" s="156"/>
      <c r="KRP17" s="156"/>
      <c r="KRQ17" s="156"/>
      <c r="KRR17" s="156"/>
      <c r="KRS17" s="156"/>
      <c r="KRT17" s="156"/>
      <c r="KRU17" s="156"/>
      <c r="KRV17" s="156"/>
      <c r="KRW17" s="156"/>
      <c r="KRX17" s="156"/>
      <c r="KRY17" s="156"/>
      <c r="KRZ17" s="156"/>
      <c r="KSA17" s="156"/>
      <c r="KSB17" s="156"/>
      <c r="KSC17" s="156"/>
      <c r="KSD17" s="156"/>
      <c r="KSE17" s="156"/>
      <c r="KSF17" s="156"/>
      <c r="KSG17" s="156"/>
      <c r="KSH17" s="156"/>
      <c r="KSI17" s="156"/>
      <c r="KSJ17" s="156"/>
      <c r="KSK17" s="156"/>
      <c r="KSL17" s="156"/>
      <c r="KSM17" s="156"/>
      <c r="KSN17" s="156"/>
      <c r="KSO17" s="156"/>
      <c r="KSP17" s="156"/>
      <c r="KSQ17" s="156"/>
      <c r="KSR17" s="156"/>
      <c r="KSS17" s="156"/>
      <c r="KST17" s="156"/>
      <c r="KSU17" s="156"/>
      <c r="KSV17" s="156"/>
      <c r="KSW17" s="156"/>
      <c r="KSX17" s="156"/>
      <c r="KSY17" s="156"/>
      <c r="KSZ17" s="156"/>
      <c r="KTA17" s="156"/>
      <c r="KTB17" s="156"/>
      <c r="KTC17" s="156"/>
      <c r="KTD17" s="156"/>
      <c r="KTE17" s="156"/>
      <c r="KTF17" s="156"/>
      <c r="KTG17" s="156"/>
      <c r="KTH17" s="156"/>
      <c r="KTI17" s="156"/>
      <c r="KTJ17" s="156"/>
      <c r="KTK17" s="156"/>
      <c r="KTL17" s="156"/>
      <c r="KTM17" s="156"/>
      <c r="KTN17" s="156"/>
      <c r="KTO17" s="156"/>
      <c r="KTP17" s="156"/>
      <c r="KTQ17" s="156"/>
      <c r="KTR17" s="156"/>
      <c r="KTS17" s="156"/>
      <c r="KTT17" s="156"/>
      <c r="KTU17" s="156"/>
      <c r="KTV17" s="156"/>
      <c r="KTW17" s="156"/>
      <c r="KTX17" s="156"/>
      <c r="KTY17" s="156"/>
      <c r="KTZ17" s="156"/>
      <c r="KUA17" s="156"/>
      <c r="KUB17" s="156"/>
      <c r="KUC17" s="156"/>
      <c r="KUD17" s="156"/>
      <c r="KUE17" s="156"/>
      <c r="KUF17" s="156"/>
      <c r="KUG17" s="156"/>
      <c r="KUH17" s="156"/>
      <c r="KUI17" s="156"/>
      <c r="KUJ17" s="156"/>
      <c r="KUK17" s="156"/>
      <c r="KUL17" s="156"/>
      <c r="KUM17" s="156"/>
      <c r="KUN17" s="156"/>
      <c r="KUO17" s="156"/>
      <c r="KUP17" s="156"/>
      <c r="KUQ17" s="156"/>
      <c r="KUR17" s="156"/>
      <c r="KUS17" s="156"/>
      <c r="KUT17" s="156"/>
      <c r="KUU17" s="156"/>
      <c r="KUV17" s="156"/>
      <c r="KUW17" s="156"/>
      <c r="KUX17" s="156"/>
      <c r="KUY17" s="156"/>
      <c r="KUZ17" s="156"/>
      <c r="KVA17" s="156"/>
      <c r="KVB17" s="156"/>
      <c r="KVC17" s="156"/>
      <c r="KVD17" s="156"/>
      <c r="KVE17" s="156"/>
      <c r="KVF17" s="156"/>
      <c r="KVG17" s="156"/>
      <c r="KVH17" s="156"/>
      <c r="KVI17" s="156"/>
      <c r="KVJ17" s="156"/>
      <c r="KVK17" s="156"/>
      <c r="KVL17" s="156"/>
      <c r="KVM17" s="156"/>
      <c r="KVN17" s="156"/>
      <c r="KVO17" s="156"/>
      <c r="KVP17" s="156"/>
      <c r="KVQ17" s="156"/>
      <c r="KVR17" s="156"/>
      <c r="KVS17" s="156"/>
      <c r="KVT17" s="156"/>
      <c r="KVU17" s="156"/>
      <c r="KVV17" s="156"/>
      <c r="KVW17" s="156"/>
      <c r="KVX17" s="156"/>
      <c r="KVY17" s="156"/>
      <c r="KVZ17" s="156"/>
      <c r="KWA17" s="156"/>
      <c r="KWB17" s="156"/>
      <c r="KWC17" s="156"/>
      <c r="KWD17" s="156"/>
      <c r="KWE17" s="156"/>
      <c r="KWF17" s="156"/>
      <c r="KWG17" s="156"/>
      <c r="KWH17" s="156"/>
      <c r="KWI17" s="156"/>
      <c r="KWJ17" s="156"/>
      <c r="KWK17" s="156"/>
      <c r="KWL17" s="156"/>
      <c r="KWM17" s="156"/>
      <c r="KWN17" s="156"/>
      <c r="KWO17" s="156"/>
      <c r="KWP17" s="156"/>
      <c r="KWQ17" s="156"/>
      <c r="KWR17" s="156"/>
      <c r="KWS17" s="156"/>
      <c r="KWT17" s="156"/>
      <c r="KWU17" s="156"/>
      <c r="KWV17" s="156"/>
      <c r="KWW17" s="156"/>
      <c r="KWX17" s="156"/>
      <c r="KWY17" s="156"/>
      <c r="KWZ17" s="156"/>
      <c r="KXA17" s="156"/>
      <c r="KXB17" s="156"/>
      <c r="KXC17" s="156"/>
      <c r="KXD17" s="156"/>
      <c r="KXE17" s="156"/>
      <c r="KXF17" s="156"/>
      <c r="KXG17" s="156"/>
      <c r="KXH17" s="156"/>
      <c r="KXI17" s="156"/>
      <c r="KXJ17" s="156"/>
      <c r="KXK17" s="156"/>
      <c r="KXL17" s="156"/>
      <c r="KXM17" s="156"/>
      <c r="KXN17" s="156"/>
      <c r="KXO17" s="156"/>
      <c r="KXP17" s="156"/>
      <c r="KXQ17" s="156"/>
      <c r="KXR17" s="156"/>
      <c r="KXS17" s="156"/>
      <c r="KXT17" s="156"/>
      <c r="KXU17" s="156"/>
      <c r="KXV17" s="156"/>
      <c r="KXW17" s="156"/>
      <c r="KXX17" s="156"/>
      <c r="KXY17" s="156"/>
      <c r="KXZ17" s="156"/>
      <c r="KYA17" s="156"/>
      <c r="KYB17" s="156"/>
      <c r="KYC17" s="156"/>
      <c r="KYD17" s="156"/>
      <c r="KYE17" s="156"/>
      <c r="KYF17" s="156"/>
      <c r="KYG17" s="156"/>
      <c r="KYH17" s="156"/>
      <c r="KYI17" s="156"/>
      <c r="KYJ17" s="156"/>
      <c r="KYK17" s="156"/>
      <c r="KYL17" s="156"/>
      <c r="KYM17" s="156"/>
      <c r="KYN17" s="156"/>
      <c r="KYO17" s="156"/>
      <c r="KYP17" s="156"/>
      <c r="KYQ17" s="156"/>
      <c r="KYR17" s="156"/>
      <c r="KYS17" s="156"/>
      <c r="KYT17" s="156"/>
      <c r="KYU17" s="156"/>
      <c r="KYV17" s="156"/>
      <c r="KYW17" s="156"/>
      <c r="KYX17" s="156"/>
      <c r="KYY17" s="156"/>
      <c r="KYZ17" s="156"/>
      <c r="KZA17" s="156"/>
      <c r="KZB17" s="156"/>
      <c r="KZC17" s="156"/>
      <c r="KZD17" s="156"/>
      <c r="KZE17" s="156"/>
      <c r="KZF17" s="156"/>
      <c r="KZG17" s="156"/>
      <c r="KZH17" s="156"/>
      <c r="KZI17" s="156"/>
      <c r="KZJ17" s="156"/>
      <c r="KZK17" s="156"/>
      <c r="KZL17" s="156"/>
      <c r="KZM17" s="156"/>
      <c r="KZN17" s="156"/>
      <c r="KZO17" s="156"/>
      <c r="KZP17" s="156"/>
      <c r="KZQ17" s="156"/>
      <c r="KZR17" s="156"/>
      <c r="KZS17" s="156"/>
      <c r="KZT17" s="156"/>
      <c r="KZU17" s="156"/>
      <c r="KZV17" s="156"/>
      <c r="KZW17" s="156"/>
      <c r="KZX17" s="156"/>
      <c r="KZY17" s="156"/>
      <c r="KZZ17" s="156"/>
      <c r="LAA17" s="156"/>
      <c r="LAB17" s="156"/>
      <c r="LAC17" s="156"/>
      <c r="LAD17" s="156"/>
      <c r="LAE17" s="156"/>
      <c r="LAF17" s="156"/>
      <c r="LAG17" s="156"/>
      <c r="LAH17" s="156"/>
      <c r="LAI17" s="156"/>
      <c r="LAJ17" s="156"/>
      <c r="LAK17" s="156"/>
      <c r="LAL17" s="156"/>
      <c r="LAM17" s="156"/>
      <c r="LAN17" s="156"/>
      <c r="LAO17" s="156"/>
      <c r="LAP17" s="156"/>
      <c r="LAQ17" s="156"/>
      <c r="LAR17" s="156"/>
      <c r="LAS17" s="156"/>
      <c r="LAT17" s="156"/>
      <c r="LAU17" s="156"/>
      <c r="LAV17" s="156"/>
      <c r="LAW17" s="156"/>
      <c r="LAX17" s="156"/>
      <c r="LAY17" s="156"/>
      <c r="LAZ17" s="156"/>
      <c r="LBA17" s="156"/>
      <c r="LBB17" s="156"/>
      <c r="LBC17" s="156"/>
      <c r="LBD17" s="156"/>
      <c r="LBE17" s="156"/>
      <c r="LBF17" s="156"/>
      <c r="LBG17" s="156"/>
      <c r="LBH17" s="156"/>
      <c r="LBI17" s="156"/>
      <c r="LBJ17" s="156"/>
      <c r="LBK17" s="156"/>
      <c r="LBL17" s="156"/>
      <c r="LBM17" s="156"/>
      <c r="LBN17" s="156"/>
      <c r="LBO17" s="156"/>
      <c r="LBP17" s="156"/>
      <c r="LBQ17" s="156"/>
      <c r="LBR17" s="156"/>
      <c r="LBS17" s="156"/>
      <c r="LBT17" s="156"/>
      <c r="LBU17" s="156"/>
      <c r="LBV17" s="156"/>
      <c r="LBW17" s="156"/>
      <c r="LBX17" s="156"/>
      <c r="LBY17" s="156"/>
      <c r="LBZ17" s="156"/>
      <c r="LCA17" s="156"/>
      <c r="LCB17" s="156"/>
      <c r="LCC17" s="156"/>
      <c r="LCD17" s="156"/>
      <c r="LCE17" s="156"/>
      <c r="LCF17" s="156"/>
      <c r="LCG17" s="156"/>
      <c r="LCH17" s="156"/>
      <c r="LCI17" s="156"/>
      <c r="LCJ17" s="156"/>
      <c r="LCK17" s="156"/>
      <c r="LCL17" s="156"/>
      <c r="LCM17" s="156"/>
      <c r="LCN17" s="156"/>
      <c r="LCO17" s="156"/>
      <c r="LCP17" s="156"/>
      <c r="LCQ17" s="156"/>
      <c r="LCR17" s="156"/>
      <c r="LCS17" s="156"/>
      <c r="LCT17" s="156"/>
      <c r="LCU17" s="156"/>
      <c r="LCV17" s="156"/>
      <c r="LCW17" s="156"/>
      <c r="LCX17" s="156"/>
      <c r="LCY17" s="156"/>
      <c r="LCZ17" s="156"/>
      <c r="LDA17" s="156"/>
      <c r="LDB17" s="156"/>
      <c r="LDC17" s="156"/>
      <c r="LDD17" s="156"/>
      <c r="LDE17" s="156"/>
      <c r="LDF17" s="156"/>
      <c r="LDG17" s="156"/>
      <c r="LDH17" s="156"/>
      <c r="LDI17" s="156"/>
      <c r="LDJ17" s="156"/>
      <c r="LDK17" s="156"/>
      <c r="LDL17" s="156"/>
      <c r="LDM17" s="156"/>
      <c r="LDN17" s="156"/>
      <c r="LDO17" s="156"/>
      <c r="LDP17" s="156"/>
      <c r="LDQ17" s="156"/>
      <c r="LDR17" s="156"/>
      <c r="LDS17" s="156"/>
      <c r="LDT17" s="156"/>
      <c r="LDU17" s="156"/>
      <c r="LDV17" s="156"/>
      <c r="LDW17" s="156"/>
      <c r="LDX17" s="156"/>
      <c r="LDY17" s="156"/>
      <c r="LDZ17" s="156"/>
      <c r="LEA17" s="156"/>
      <c r="LEB17" s="156"/>
      <c r="LEC17" s="156"/>
      <c r="LED17" s="156"/>
      <c r="LEE17" s="156"/>
      <c r="LEF17" s="156"/>
      <c r="LEG17" s="156"/>
      <c r="LEH17" s="156"/>
      <c r="LEI17" s="156"/>
      <c r="LEJ17" s="156"/>
      <c r="LEK17" s="156"/>
      <c r="LEL17" s="156"/>
      <c r="LEM17" s="156"/>
      <c r="LEN17" s="156"/>
      <c r="LEO17" s="156"/>
      <c r="LEP17" s="156"/>
      <c r="LEQ17" s="156"/>
      <c r="LER17" s="156"/>
      <c r="LES17" s="156"/>
      <c r="LET17" s="156"/>
      <c r="LEU17" s="156"/>
      <c r="LEV17" s="156"/>
      <c r="LEW17" s="156"/>
      <c r="LEX17" s="156"/>
      <c r="LEY17" s="156"/>
      <c r="LEZ17" s="156"/>
      <c r="LFA17" s="156"/>
      <c r="LFB17" s="156"/>
      <c r="LFC17" s="156"/>
      <c r="LFD17" s="156"/>
      <c r="LFE17" s="156"/>
      <c r="LFF17" s="156"/>
      <c r="LFG17" s="156"/>
      <c r="LFH17" s="156"/>
      <c r="LFI17" s="156"/>
      <c r="LFJ17" s="156"/>
      <c r="LFK17" s="156"/>
      <c r="LFL17" s="156"/>
      <c r="LFM17" s="156"/>
      <c r="LFN17" s="156"/>
      <c r="LFO17" s="156"/>
      <c r="LFP17" s="156"/>
      <c r="LFQ17" s="156"/>
      <c r="LFR17" s="156"/>
      <c r="LFS17" s="156"/>
      <c r="LFT17" s="156"/>
      <c r="LFU17" s="156"/>
      <c r="LFV17" s="156"/>
      <c r="LFW17" s="156"/>
      <c r="LFX17" s="156"/>
      <c r="LFY17" s="156"/>
      <c r="LFZ17" s="156"/>
      <c r="LGA17" s="156"/>
      <c r="LGB17" s="156"/>
      <c r="LGC17" s="156"/>
      <c r="LGD17" s="156"/>
      <c r="LGE17" s="156"/>
      <c r="LGF17" s="156"/>
      <c r="LGG17" s="156"/>
      <c r="LGH17" s="156"/>
      <c r="LGI17" s="156"/>
      <c r="LGJ17" s="156"/>
      <c r="LGK17" s="156"/>
      <c r="LGL17" s="156"/>
      <c r="LGM17" s="156"/>
      <c r="LGN17" s="156"/>
      <c r="LGO17" s="156"/>
      <c r="LGP17" s="156"/>
      <c r="LGQ17" s="156"/>
      <c r="LGR17" s="156"/>
      <c r="LGS17" s="156"/>
      <c r="LGT17" s="156"/>
      <c r="LGU17" s="156"/>
      <c r="LGV17" s="156"/>
      <c r="LGW17" s="156"/>
      <c r="LGX17" s="156"/>
      <c r="LGY17" s="156"/>
      <c r="LGZ17" s="156"/>
      <c r="LHA17" s="156"/>
      <c r="LHB17" s="156"/>
      <c r="LHC17" s="156"/>
      <c r="LHD17" s="156"/>
      <c r="LHE17" s="156"/>
      <c r="LHF17" s="156"/>
      <c r="LHG17" s="156"/>
      <c r="LHH17" s="156"/>
      <c r="LHI17" s="156"/>
      <c r="LHJ17" s="156"/>
      <c r="LHK17" s="156"/>
      <c r="LHL17" s="156"/>
      <c r="LHM17" s="156"/>
      <c r="LHN17" s="156"/>
      <c r="LHO17" s="156"/>
      <c r="LHP17" s="156"/>
      <c r="LHQ17" s="156"/>
      <c r="LHR17" s="156"/>
      <c r="LHS17" s="156"/>
      <c r="LHT17" s="156"/>
      <c r="LHU17" s="156"/>
      <c r="LHV17" s="156"/>
      <c r="LHW17" s="156"/>
      <c r="LHX17" s="156"/>
      <c r="LHY17" s="156"/>
      <c r="LHZ17" s="156"/>
      <c r="LIA17" s="156"/>
      <c r="LIB17" s="156"/>
      <c r="LIC17" s="156"/>
      <c r="LID17" s="156"/>
      <c r="LIE17" s="156"/>
      <c r="LIF17" s="156"/>
      <c r="LIG17" s="156"/>
      <c r="LIH17" s="156"/>
      <c r="LII17" s="156"/>
      <c r="LIJ17" s="156"/>
      <c r="LIK17" s="156"/>
      <c r="LIL17" s="156"/>
      <c r="LIM17" s="156"/>
      <c r="LIN17" s="156"/>
      <c r="LIO17" s="156"/>
      <c r="LIP17" s="156"/>
      <c r="LIQ17" s="156"/>
      <c r="LIR17" s="156"/>
      <c r="LIS17" s="156"/>
      <c r="LIT17" s="156"/>
      <c r="LIU17" s="156"/>
      <c r="LIV17" s="156"/>
      <c r="LIW17" s="156"/>
      <c r="LIX17" s="156"/>
      <c r="LIY17" s="156"/>
      <c r="LIZ17" s="156"/>
      <c r="LJA17" s="156"/>
      <c r="LJB17" s="156"/>
      <c r="LJC17" s="156"/>
      <c r="LJD17" s="156"/>
      <c r="LJE17" s="156"/>
      <c r="LJF17" s="156"/>
      <c r="LJG17" s="156"/>
      <c r="LJH17" s="156"/>
      <c r="LJI17" s="156"/>
      <c r="LJJ17" s="156"/>
      <c r="LJK17" s="156"/>
      <c r="LJL17" s="156"/>
      <c r="LJM17" s="156"/>
      <c r="LJN17" s="156"/>
      <c r="LJO17" s="156"/>
      <c r="LJP17" s="156"/>
      <c r="LJQ17" s="156"/>
      <c r="LJR17" s="156"/>
      <c r="LJS17" s="156"/>
      <c r="LJT17" s="156"/>
      <c r="LJU17" s="156"/>
      <c r="LJV17" s="156"/>
      <c r="LJW17" s="156"/>
      <c r="LJX17" s="156"/>
      <c r="LJY17" s="156"/>
      <c r="LJZ17" s="156"/>
      <c r="LKA17" s="156"/>
      <c r="LKB17" s="156"/>
      <c r="LKC17" s="156"/>
      <c r="LKD17" s="156"/>
      <c r="LKE17" s="156"/>
      <c r="LKF17" s="156"/>
      <c r="LKG17" s="156"/>
      <c r="LKH17" s="156"/>
      <c r="LKI17" s="156"/>
      <c r="LKJ17" s="156"/>
      <c r="LKK17" s="156"/>
      <c r="LKL17" s="156"/>
      <c r="LKM17" s="156"/>
      <c r="LKN17" s="156"/>
      <c r="LKO17" s="156"/>
      <c r="LKP17" s="156"/>
      <c r="LKQ17" s="156"/>
      <c r="LKR17" s="156"/>
      <c r="LKS17" s="156"/>
      <c r="LKT17" s="156"/>
      <c r="LKU17" s="156"/>
      <c r="LKV17" s="156"/>
      <c r="LKW17" s="156"/>
      <c r="LKX17" s="156"/>
      <c r="LKY17" s="156"/>
      <c r="LKZ17" s="156"/>
      <c r="LLA17" s="156"/>
      <c r="LLB17" s="156"/>
      <c r="LLC17" s="156"/>
      <c r="LLD17" s="156"/>
      <c r="LLE17" s="156"/>
      <c r="LLF17" s="156"/>
      <c r="LLG17" s="156"/>
      <c r="LLH17" s="156"/>
      <c r="LLI17" s="156"/>
      <c r="LLJ17" s="156"/>
      <c r="LLK17" s="156"/>
      <c r="LLL17" s="156"/>
      <c r="LLM17" s="156"/>
      <c r="LLN17" s="156"/>
      <c r="LLO17" s="156"/>
      <c r="LLP17" s="156"/>
      <c r="LLQ17" s="156"/>
      <c r="LLR17" s="156"/>
      <c r="LLS17" s="156"/>
      <c r="LLT17" s="156"/>
      <c r="LLU17" s="156"/>
      <c r="LLV17" s="156"/>
      <c r="LLW17" s="156"/>
      <c r="LLX17" s="156"/>
      <c r="LLY17" s="156"/>
      <c r="LLZ17" s="156"/>
      <c r="LMA17" s="156"/>
      <c r="LMB17" s="156"/>
      <c r="LMC17" s="156"/>
      <c r="LMD17" s="156"/>
      <c r="LME17" s="156"/>
      <c r="LMF17" s="156"/>
      <c r="LMG17" s="156"/>
      <c r="LMH17" s="156"/>
      <c r="LMI17" s="156"/>
      <c r="LMJ17" s="156"/>
      <c r="LMK17" s="156"/>
      <c r="LML17" s="156"/>
      <c r="LMM17" s="156"/>
      <c r="LMN17" s="156"/>
      <c r="LMO17" s="156"/>
      <c r="LMP17" s="156"/>
      <c r="LMQ17" s="156"/>
      <c r="LMR17" s="156"/>
      <c r="LMS17" s="156"/>
      <c r="LMT17" s="156"/>
      <c r="LMU17" s="156"/>
      <c r="LMV17" s="156"/>
      <c r="LMW17" s="156"/>
      <c r="LMX17" s="156"/>
      <c r="LMY17" s="156"/>
      <c r="LMZ17" s="156"/>
      <c r="LNA17" s="156"/>
      <c r="LNB17" s="156"/>
      <c r="LNC17" s="156"/>
      <c r="LND17" s="156"/>
      <c r="LNE17" s="156"/>
      <c r="LNF17" s="156"/>
      <c r="LNG17" s="156"/>
      <c r="LNH17" s="156"/>
      <c r="LNI17" s="156"/>
      <c r="LNJ17" s="156"/>
      <c r="LNK17" s="156"/>
      <c r="LNL17" s="156"/>
      <c r="LNM17" s="156"/>
      <c r="LNN17" s="156"/>
      <c r="LNO17" s="156"/>
      <c r="LNP17" s="156"/>
      <c r="LNQ17" s="156"/>
      <c r="LNR17" s="156"/>
      <c r="LNS17" s="156"/>
      <c r="LNT17" s="156"/>
      <c r="LNU17" s="156"/>
      <c r="LNV17" s="156"/>
      <c r="LNW17" s="156"/>
      <c r="LNX17" s="156"/>
      <c r="LNY17" s="156"/>
      <c r="LNZ17" s="156"/>
      <c r="LOA17" s="156"/>
      <c r="LOB17" s="156"/>
      <c r="LOC17" s="156"/>
      <c r="LOD17" s="156"/>
      <c r="LOE17" s="156"/>
      <c r="LOF17" s="156"/>
      <c r="LOG17" s="156"/>
      <c r="LOH17" s="156"/>
      <c r="LOI17" s="156"/>
      <c r="LOJ17" s="156"/>
      <c r="LOK17" s="156"/>
      <c r="LOL17" s="156"/>
      <c r="LOM17" s="156"/>
      <c r="LON17" s="156"/>
      <c r="LOO17" s="156"/>
      <c r="LOP17" s="156"/>
      <c r="LOQ17" s="156"/>
      <c r="LOR17" s="156"/>
      <c r="LOS17" s="156"/>
      <c r="LOT17" s="156"/>
      <c r="LOU17" s="156"/>
      <c r="LOV17" s="156"/>
      <c r="LOW17" s="156"/>
      <c r="LOX17" s="156"/>
      <c r="LOY17" s="156"/>
      <c r="LOZ17" s="156"/>
      <c r="LPA17" s="156"/>
      <c r="LPB17" s="156"/>
      <c r="LPC17" s="156"/>
      <c r="LPD17" s="156"/>
      <c r="LPE17" s="156"/>
      <c r="LPF17" s="156"/>
      <c r="LPG17" s="156"/>
      <c r="LPH17" s="156"/>
      <c r="LPI17" s="156"/>
      <c r="LPJ17" s="156"/>
      <c r="LPK17" s="156"/>
      <c r="LPL17" s="156"/>
      <c r="LPM17" s="156"/>
      <c r="LPN17" s="156"/>
      <c r="LPO17" s="156"/>
      <c r="LPP17" s="156"/>
      <c r="LPQ17" s="156"/>
      <c r="LPR17" s="156"/>
      <c r="LPS17" s="156"/>
      <c r="LPT17" s="156"/>
      <c r="LPU17" s="156"/>
      <c r="LPV17" s="156"/>
      <c r="LPW17" s="156"/>
      <c r="LPX17" s="156"/>
      <c r="LPY17" s="156"/>
      <c r="LPZ17" s="156"/>
      <c r="LQA17" s="156"/>
      <c r="LQB17" s="156"/>
      <c r="LQC17" s="156"/>
      <c r="LQD17" s="156"/>
      <c r="LQE17" s="156"/>
      <c r="LQF17" s="156"/>
      <c r="LQG17" s="156"/>
      <c r="LQH17" s="156"/>
      <c r="LQI17" s="156"/>
      <c r="LQJ17" s="156"/>
      <c r="LQK17" s="156"/>
      <c r="LQL17" s="156"/>
      <c r="LQM17" s="156"/>
      <c r="LQN17" s="156"/>
      <c r="LQO17" s="156"/>
      <c r="LQP17" s="156"/>
      <c r="LQQ17" s="156"/>
      <c r="LQR17" s="156"/>
      <c r="LQS17" s="156"/>
      <c r="LQT17" s="156"/>
      <c r="LQU17" s="156"/>
      <c r="LQV17" s="156"/>
      <c r="LQW17" s="156"/>
      <c r="LQX17" s="156"/>
      <c r="LQY17" s="156"/>
      <c r="LQZ17" s="156"/>
      <c r="LRA17" s="156"/>
      <c r="LRB17" s="156"/>
      <c r="LRC17" s="156"/>
      <c r="LRD17" s="156"/>
      <c r="LRE17" s="156"/>
      <c r="LRF17" s="156"/>
      <c r="LRG17" s="156"/>
      <c r="LRH17" s="156"/>
      <c r="LRI17" s="156"/>
      <c r="LRJ17" s="156"/>
      <c r="LRK17" s="156"/>
      <c r="LRL17" s="156"/>
      <c r="LRM17" s="156"/>
      <c r="LRN17" s="156"/>
      <c r="LRO17" s="156"/>
      <c r="LRP17" s="156"/>
      <c r="LRQ17" s="156"/>
      <c r="LRR17" s="156"/>
      <c r="LRS17" s="156"/>
      <c r="LRT17" s="156"/>
      <c r="LRU17" s="156"/>
      <c r="LRV17" s="156"/>
      <c r="LRW17" s="156"/>
      <c r="LRX17" s="156"/>
      <c r="LRY17" s="156"/>
      <c r="LRZ17" s="156"/>
      <c r="LSA17" s="156"/>
      <c r="LSB17" s="156"/>
      <c r="LSC17" s="156"/>
      <c r="LSD17" s="156"/>
      <c r="LSE17" s="156"/>
      <c r="LSF17" s="156"/>
      <c r="LSG17" s="156"/>
      <c r="LSH17" s="156"/>
      <c r="LSI17" s="156"/>
      <c r="LSJ17" s="156"/>
      <c r="LSK17" s="156"/>
      <c r="LSL17" s="156"/>
      <c r="LSM17" s="156"/>
      <c r="LSN17" s="156"/>
      <c r="LSO17" s="156"/>
      <c r="LSP17" s="156"/>
      <c r="LSQ17" s="156"/>
      <c r="LSR17" s="156"/>
      <c r="LSS17" s="156"/>
      <c r="LST17" s="156"/>
      <c r="LSU17" s="156"/>
      <c r="LSV17" s="156"/>
      <c r="LSW17" s="156"/>
      <c r="LSX17" s="156"/>
      <c r="LSY17" s="156"/>
      <c r="LSZ17" s="156"/>
      <c r="LTA17" s="156"/>
      <c r="LTB17" s="156"/>
      <c r="LTC17" s="156"/>
      <c r="LTD17" s="156"/>
      <c r="LTE17" s="156"/>
      <c r="LTF17" s="156"/>
      <c r="LTG17" s="156"/>
      <c r="LTH17" s="156"/>
      <c r="LTI17" s="156"/>
      <c r="LTJ17" s="156"/>
      <c r="LTK17" s="156"/>
      <c r="LTL17" s="156"/>
      <c r="LTM17" s="156"/>
      <c r="LTN17" s="156"/>
      <c r="LTO17" s="156"/>
      <c r="LTP17" s="156"/>
      <c r="LTQ17" s="156"/>
      <c r="LTR17" s="156"/>
      <c r="LTS17" s="156"/>
      <c r="LTT17" s="156"/>
      <c r="LTU17" s="156"/>
      <c r="LTV17" s="156"/>
      <c r="LTW17" s="156"/>
      <c r="LTX17" s="156"/>
      <c r="LTY17" s="156"/>
      <c r="LTZ17" s="156"/>
      <c r="LUA17" s="156"/>
      <c r="LUB17" s="156"/>
      <c r="LUC17" s="156"/>
      <c r="LUD17" s="156"/>
      <c r="LUE17" s="156"/>
      <c r="LUF17" s="156"/>
      <c r="LUG17" s="156"/>
      <c r="LUH17" s="156"/>
      <c r="LUI17" s="156"/>
      <c r="LUJ17" s="156"/>
      <c r="LUK17" s="156"/>
      <c r="LUL17" s="156"/>
      <c r="LUM17" s="156"/>
      <c r="LUN17" s="156"/>
      <c r="LUO17" s="156"/>
      <c r="LUP17" s="156"/>
      <c r="LUQ17" s="156"/>
      <c r="LUR17" s="156"/>
      <c r="LUS17" s="156"/>
      <c r="LUT17" s="156"/>
      <c r="LUU17" s="156"/>
      <c r="LUV17" s="156"/>
      <c r="LUW17" s="156"/>
      <c r="LUX17" s="156"/>
      <c r="LUY17" s="156"/>
      <c r="LUZ17" s="156"/>
      <c r="LVA17" s="156"/>
      <c r="LVB17" s="156"/>
      <c r="LVC17" s="156"/>
      <c r="LVD17" s="156"/>
      <c r="LVE17" s="156"/>
      <c r="LVF17" s="156"/>
      <c r="LVG17" s="156"/>
      <c r="LVH17" s="156"/>
      <c r="LVI17" s="156"/>
      <c r="LVJ17" s="156"/>
      <c r="LVK17" s="156"/>
      <c r="LVL17" s="156"/>
      <c r="LVM17" s="156"/>
      <c r="LVN17" s="156"/>
      <c r="LVO17" s="156"/>
      <c r="LVP17" s="156"/>
      <c r="LVQ17" s="156"/>
      <c r="LVR17" s="156"/>
      <c r="LVS17" s="156"/>
      <c r="LVT17" s="156"/>
      <c r="LVU17" s="156"/>
      <c r="LVV17" s="156"/>
      <c r="LVW17" s="156"/>
      <c r="LVX17" s="156"/>
      <c r="LVY17" s="156"/>
      <c r="LVZ17" s="156"/>
      <c r="LWA17" s="156"/>
      <c r="LWB17" s="156"/>
      <c r="LWC17" s="156"/>
      <c r="LWD17" s="156"/>
      <c r="LWE17" s="156"/>
      <c r="LWF17" s="156"/>
      <c r="LWG17" s="156"/>
      <c r="LWH17" s="156"/>
      <c r="LWI17" s="156"/>
      <c r="LWJ17" s="156"/>
      <c r="LWK17" s="156"/>
      <c r="LWL17" s="156"/>
      <c r="LWM17" s="156"/>
      <c r="LWN17" s="156"/>
      <c r="LWO17" s="156"/>
      <c r="LWP17" s="156"/>
      <c r="LWQ17" s="156"/>
      <c r="LWR17" s="156"/>
      <c r="LWS17" s="156"/>
      <c r="LWT17" s="156"/>
      <c r="LWU17" s="156"/>
      <c r="LWV17" s="156"/>
      <c r="LWW17" s="156"/>
      <c r="LWX17" s="156"/>
      <c r="LWY17" s="156"/>
      <c r="LWZ17" s="156"/>
      <c r="LXA17" s="156"/>
      <c r="LXB17" s="156"/>
      <c r="LXC17" s="156"/>
      <c r="LXD17" s="156"/>
      <c r="LXE17" s="156"/>
      <c r="LXF17" s="156"/>
      <c r="LXG17" s="156"/>
      <c r="LXH17" s="156"/>
      <c r="LXI17" s="156"/>
      <c r="LXJ17" s="156"/>
      <c r="LXK17" s="156"/>
      <c r="LXL17" s="156"/>
      <c r="LXM17" s="156"/>
      <c r="LXN17" s="156"/>
      <c r="LXO17" s="156"/>
      <c r="LXP17" s="156"/>
      <c r="LXQ17" s="156"/>
      <c r="LXR17" s="156"/>
      <c r="LXS17" s="156"/>
      <c r="LXT17" s="156"/>
      <c r="LXU17" s="156"/>
      <c r="LXV17" s="156"/>
      <c r="LXW17" s="156"/>
      <c r="LXX17" s="156"/>
      <c r="LXY17" s="156"/>
      <c r="LXZ17" s="156"/>
      <c r="LYA17" s="156"/>
      <c r="LYB17" s="156"/>
      <c r="LYC17" s="156"/>
      <c r="LYD17" s="156"/>
      <c r="LYE17" s="156"/>
      <c r="LYF17" s="156"/>
      <c r="LYG17" s="156"/>
      <c r="LYH17" s="156"/>
      <c r="LYI17" s="156"/>
      <c r="LYJ17" s="156"/>
      <c r="LYK17" s="156"/>
      <c r="LYL17" s="156"/>
      <c r="LYM17" s="156"/>
      <c r="LYN17" s="156"/>
      <c r="LYO17" s="156"/>
      <c r="LYP17" s="156"/>
      <c r="LYQ17" s="156"/>
      <c r="LYR17" s="156"/>
      <c r="LYS17" s="156"/>
      <c r="LYT17" s="156"/>
      <c r="LYU17" s="156"/>
      <c r="LYV17" s="156"/>
      <c r="LYW17" s="156"/>
      <c r="LYX17" s="156"/>
      <c r="LYY17" s="156"/>
      <c r="LYZ17" s="156"/>
      <c r="LZA17" s="156"/>
      <c r="LZB17" s="156"/>
      <c r="LZC17" s="156"/>
      <c r="LZD17" s="156"/>
      <c r="LZE17" s="156"/>
      <c r="LZF17" s="156"/>
      <c r="LZG17" s="156"/>
      <c r="LZH17" s="156"/>
      <c r="LZI17" s="156"/>
      <c r="LZJ17" s="156"/>
      <c r="LZK17" s="156"/>
      <c r="LZL17" s="156"/>
      <c r="LZM17" s="156"/>
      <c r="LZN17" s="156"/>
      <c r="LZO17" s="156"/>
      <c r="LZP17" s="156"/>
      <c r="LZQ17" s="156"/>
      <c r="LZR17" s="156"/>
      <c r="LZS17" s="156"/>
      <c r="LZT17" s="156"/>
      <c r="LZU17" s="156"/>
      <c r="LZV17" s="156"/>
      <c r="LZW17" s="156"/>
      <c r="LZX17" s="156"/>
      <c r="LZY17" s="156"/>
      <c r="LZZ17" s="156"/>
      <c r="MAA17" s="156"/>
      <c r="MAB17" s="156"/>
      <c r="MAC17" s="156"/>
      <c r="MAD17" s="156"/>
      <c r="MAE17" s="156"/>
      <c r="MAF17" s="156"/>
      <c r="MAG17" s="156"/>
      <c r="MAH17" s="156"/>
      <c r="MAI17" s="156"/>
      <c r="MAJ17" s="156"/>
      <c r="MAK17" s="156"/>
      <c r="MAL17" s="156"/>
      <c r="MAM17" s="156"/>
      <c r="MAN17" s="156"/>
      <c r="MAO17" s="156"/>
      <c r="MAP17" s="156"/>
      <c r="MAQ17" s="156"/>
      <c r="MAR17" s="156"/>
      <c r="MAS17" s="156"/>
      <c r="MAT17" s="156"/>
      <c r="MAU17" s="156"/>
      <c r="MAV17" s="156"/>
      <c r="MAW17" s="156"/>
      <c r="MAX17" s="156"/>
      <c r="MAY17" s="156"/>
      <c r="MAZ17" s="156"/>
      <c r="MBA17" s="156"/>
      <c r="MBB17" s="156"/>
      <c r="MBC17" s="156"/>
      <c r="MBD17" s="156"/>
      <c r="MBE17" s="156"/>
      <c r="MBF17" s="156"/>
      <c r="MBG17" s="156"/>
      <c r="MBH17" s="156"/>
      <c r="MBI17" s="156"/>
      <c r="MBJ17" s="156"/>
      <c r="MBK17" s="156"/>
      <c r="MBL17" s="156"/>
      <c r="MBM17" s="156"/>
      <c r="MBN17" s="156"/>
      <c r="MBO17" s="156"/>
      <c r="MBP17" s="156"/>
      <c r="MBQ17" s="156"/>
      <c r="MBR17" s="156"/>
      <c r="MBS17" s="156"/>
      <c r="MBT17" s="156"/>
      <c r="MBU17" s="156"/>
      <c r="MBV17" s="156"/>
      <c r="MBW17" s="156"/>
      <c r="MBX17" s="156"/>
      <c r="MBY17" s="156"/>
      <c r="MBZ17" s="156"/>
      <c r="MCA17" s="156"/>
      <c r="MCB17" s="156"/>
      <c r="MCC17" s="156"/>
      <c r="MCD17" s="156"/>
      <c r="MCE17" s="156"/>
      <c r="MCF17" s="156"/>
      <c r="MCG17" s="156"/>
      <c r="MCH17" s="156"/>
      <c r="MCI17" s="156"/>
      <c r="MCJ17" s="156"/>
      <c r="MCK17" s="156"/>
      <c r="MCL17" s="156"/>
      <c r="MCM17" s="156"/>
      <c r="MCN17" s="156"/>
      <c r="MCO17" s="156"/>
      <c r="MCP17" s="156"/>
      <c r="MCQ17" s="156"/>
      <c r="MCR17" s="156"/>
      <c r="MCS17" s="156"/>
      <c r="MCT17" s="156"/>
      <c r="MCU17" s="156"/>
      <c r="MCV17" s="156"/>
      <c r="MCW17" s="156"/>
      <c r="MCX17" s="156"/>
      <c r="MCY17" s="156"/>
      <c r="MCZ17" s="156"/>
      <c r="MDA17" s="156"/>
      <c r="MDB17" s="156"/>
      <c r="MDC17" s="156"/>
      <c r="MDD17" s="156"/>
      <c r="MDE17" s="156"/>
      <c r="MDF17" s="156"/>
      <c r="MDG17" s="156"/>
      <c r="MDH17" s="156"/>
      <c r="MDI17" s="156"/>
      <c r="MDJ17" s="156"/>
      <c r="MDK17" s="156"/>
      <c r="MDL17" s="156"/>
      <c r="MDM17" s="156"/>
      <c r="MDN17" s="156"/>
      <c r="MDO17" s="156"/>
      <c r="MDP17" s="156"/>
      <c r="MDQ17" s="156"/>
      <c r="MDR17" s="156"/>
      <c r="MDS17" s="156"/>
      <c r="MDT17" s="156"/>
      <c r="MDU17" s="156"/>
      <c r="MDV17" s="156"/>
      <c r="MDW17" s="156"/>
      <c r="MDX17" s="156"/>
      <c r="MDY17" s="156"/>
      <c r="MDZ17" s="156"/>
      <c r="MEA17" s="156"/>
      <c r="MEB17" s="156"/>
      <c r="MEC17" s="156"/>
      <c r="MED17" s="156"/>
      <c r="MEE17" s="156"/>
      <c r="MEF17" s="156"/>
      <c r="MEG17" s="156"/>
      <c r="MEH17" s="156"/>
      <c r="MEI17" s="156"/>
      <c r="MEJ17" s="156"/>
      <c r="MEK17" s="156"/>
      <c r="MEL17" s="156"/>
      <c r="MEM17" s="156"/>
      <c r="MEN17" s="156"/>
      <c r="MEO17" s="156"/>
      <c r="MEP17" s="156"/>
      <c r="MEQ17" s="156"/>
      <c r="MER17" s="156"/>
      <c r="MES17" s="156"/>
      <c r="MET17" s="156"/>
      <c r="MEU17" s="156"/>
      <c r="MEV17" s="156"/>
      <c r="MEW17" s="156"/>
      <c r="MEX17" s="156"/>
      <c r="MEY17" s="156"/>
      <c r="MEZ17" s="156"/>
      <c r="MFA17" s="156"/>
      <c r="MFB17" s="156"/>
      <c r="MFC17" s="156"/>
      <c r="MFD17" s="156"/>
      <c r="MFE17" s="156"/>
      <c r="MFF17" s="156"/>
      <c r="MFG17" s="156"/>
      <c r="MFH17" s="156"/>
      <c r="MFI17" s="156"/>
      <c r="MFJ17" s="156"/>
      <c r="MFK17" s="156"/>
      <c r="MFL17" s="156"/>
      <c r="MFM17" s="156"/>
      <c r="MFN17" s="156"/>
      <c r="MFO17" s="156"/>
      <c r="MFP17" s="156"/>
      <c r="MFQ17" s="156"/>
      <c r="MFR17" s="156"/>
      <c r="MFS17" s="156"/>
      <c r="MFT17" s="156"/>
      <c r="MFU17" s="156"/>
      <c r="MFV17" s="156"/>
      <c r="MFW17" s="156"/>
      <c r="MFX17" s="156"/>
      <c r="MFY17" s="156"/>
      <c r="MFZ17" s="156"/>
      <c r="MGA17" s="156"/>
      <c r="MGB17" s="156"/>
      <c r="MGC17" s="156"/>
      <c r="MGD17" s="156"/>
      <c r="MGE17" s="156"/>
      <c r="MGF17" s="156"/>
      <c r="MGG17" s="156"/>
      <c r="MGH17" s="156"/>
      <c r="MGI17" s="156"/>
      <c r="MGJ17" s="156"/>
      <c r="MGK17" s="156"/>
      <c r="MGL17" s="156"/>
      <c r="MGM17" s="156"/>
      <c r="MGN17" s="156"/>
      <c r="MGO17" s="156"/>
      <c r="MGP17" s="156"/>
      <c r="MGQ17" s="156"/>
      <c r="MGR17" s="156"/>
      <c r="MGS17" s="156"/>
      <c r="MGT17" s="156"/>
      <c r="MGU17" s="156"/>
      <c r="MGV17" s="156"/>
      <c r="MGW17" s="156"/>
      <c r="MGX17" s="156"/>
      <c r="MGY17" s="156"/>
      <c r="MGZ17" s="156"/>
      <c r="MHA17" s="156"/>
      <c r="MHB17" s="156"/>
      <c r="MHC17" s="156"/>
      <c r="MHD17" s="156"/>
      <c r="MHE17" s="156"/>
      <c r="MHF17" s="156"/>
      <c r="MHG17" s="156"/>
      <c r="MHH17" s="156"/>
      <c r="MHI17" s="156"/>
      <c r="MHJ17" s="156"/>
      <c r="MHK17" s="156"/>
      <c r="MHL17" s="156"/>
      <c r="MHM17" s="156"/>
      <c r="MHN17" s="156"/>
      <c r="MHO17" s="156"/>
      <c r="MHP17" s="156"/>
      <c r="MHQ17" s="156"/>
      <c r="MHR17" s="156"/>
      <c r="MHS17" s="156"/>
      <c r="MHT17" s="156"/>
      <c r="MHU17" s="156"/>
      <c r="MHV17" s="156"/>
      <c r="MHW17" s="156"/>
      <c r="MHX17" s="156"/>
      <c r="MHY17" s="156"/>
      <c r="MHZ17" s="156"/>
      <c r="MIA17" s="156"/>
      <c r="MIB17" s="156"/>
      <c r="MIC17" s="156"/>
      <c r="MID17" s="156"/>
      <c r="MIE17" s="156"/>
      <c r="MIF17" s="156"/>
      <c r="MIG17" s="156"/>
      <c r="MIH17" s="156"/>
      <c r="MII17" s="156"/>
      <c r="MIJ17" s="156"/>
      <c r="MIK17" s="156"/>
      <c r="MIL17" s="156"/>
      <c r="MIM17" s="156"/>
      <c r="MIN17" s="156"/>
      <c r="MIO17" s="156"/>
      <c r="MIP17" s="156"/>
      <c r="MIQ17" s="156"/>
      <c r="MIR17" s="156"/>
      <c r="MIS17" s="156"/>
      <c r="MIT17" s="156"/>
      <c r="MIU17" s="156"/>
      <c r="MIV17" s="156"/>
      <c r="MIW17" s="156"/>
      <c r="MIX17" s="156"/>
      <c r="MIY17" s="156"/>
      <c r="MIZ17" s="156"/>
      <c r="MJA17" s="156"/>
      <c r="MJB17" s="156"/>
      <c r="MJC17" s="156"/>
      <c r="MJD17" s="156"/>
      <c r="MJE17" s="156"/>
      <c r="MJF17" s="156"/>
      <c r="MJG17" s="156"/>
      <c r="MJH17" s="156"/>
      <c r="MJI17" s="156"/>
      <c r="MJJ17" s="156"/>
      <c r="MJK17" s="156"/>
      <c r="MJL17" s="156"/>
      <c r="MJM17" s="156"/>
      <c r="MJN17" s="156"/>
      <c r="MJO17" s="156"/>
      <c r="MJP17" s="156"/>
      <c r="MJQ17" s="156"/>
      <c r="MJR17" s="156"/>
      <c r="MJS17" s="156"/>
      <c r="MJT17" s="156"/>
      <c r="MJU17" s="156"/>
      <c r="MJV17" s="156"/>
      <c r="MJW17" s="156"/>
      <c r="MJX17" s="156"/>
      <c r="MJY17" s="156"/>
      <c r="MJZ17" s="156"/>
      <c r="MKA17" s="156"/>
      <c r="MKB17" s="156"/>
      <c r="MKC17" s="156"/>
      <c r="MKD17" s="156"/>
      <c r="MKE17" s="156"/>
      <c r="MKF17" s="156"/>
      <c r="MKG17" s="156"/>
      <c r="MKH17" s="156"/>
      <c r="MKI17" s="156"/>
      <c r="MKJ17" s="156"/>
      <c r="MKK17" s="156"/>
      <c r="MKL17" s="156"/>
      <c r="MKM17" s="156"/>
      <c r="MKN17" s="156"/>
      <c r="MKO17" s="156"/>
      <c r="MKP17" s="156"/>
      <c r="MKQ17" s="156"/>
      <c r="MKR17" s="156"/>
      <c r="MKS17" s="156"/>
      <c r="MKT17" s="156"/>
      <c r="MKU17" s="156"/>
      <c r="MKV17" s="156"/>
      <c r="MKW17" s="156"/>
      <c r="MKX17" s="156"/>
      <c r="MKY17" s="156"/>
      <c r="MKZ17" s="156"/>
      <c r="MLA17" s="156"/>
      <c r="MLB17" s="156"/>
      <c r="MLC17" s="156"/>
      <c r="MLD17" s="156"/>
      <c r="MLE17" s="156"/>
      <c r="MLF17" s="156"/>
      <c r="MLG17" s="156"/>
      <c r="MLH17" s="156"/>
      <c r="MLI17" s="156"/>
      <c r="MLJ17" s="156"/>
      <c r="MLK17" s="156"/>
      <c r="MLL17" s="156"/>
      <c r="MLM17" s="156"/>
      <c r="MLN17" s="156"/>
      <c r="MLO17" s="156"/>
      <c r="MLP17" s="156"/>
      <c r="MLQ17" s="156"/>
      <c r="MLR17" s="156"/>
      <c r="MLS17" s="156"/>
      <c r="MLT17" s="156"/>
      <c r="MLU17" s="156"/>
      <c r="MLV17" s="156"/>
      <c r="MLW17" s="156"/>
      <c r="MLX17" s="156"/>
      <c r="MLY17" s="156"/>
      <c r="MLZ17" s="156"/>
      <c r="MMA17" s="156"/>
      <c r="MMB17" s="156"/>
      <c r="MMC17" s="156"/>
      <c r="MMD17" s="156"/>
      <c r="MME17" s="156"/>
      <c r="MMF17" s="156"/>
      <c r="MMG17" s="156"/>
      <c r="MMH17" s="156"/>
      <c r="MMI17" s="156"/>
      <c r="MMJ17" s="156"/>
      <c r="MMK17" s="156"/>
      <c r="MML17" s="156"/>
      <c r="MMM17" s="156"/>
      <c r="MMN17" s="156"/>
      <c r="MMO17" s="156"/>
      <c r="MMP17" s="156"/>
      <c r="MMQ17" s="156"/>
      <c r="MMR17" s="156"/>
      <c r="MMS17" s="156"/>
      <c r="MMT17" s="156"/>
      <c r="MMU17" s="156"/>
      <c r="MMV17" s="156"/>
      <c r="MMW17" s="156"/>
      <c r="MMX17" s="156"/>
      <c r="MMY17" s="156"/>
      <c r="MMZ17" s="156"/>
      <c r="MNA17" s="156"/>
      <c r="MNB17" s="156"/>
      <c r="MNC17" s="156"/>
      <c r="MND17" s="156"/>
      <c r="MNE17" s="156"/>
      <c r="MNF17" s="156"/>
      <c r="MNG17" s="156"/>
      <c r="MNH17" s="156"/>
      <c r="MNI17" s="156"/>
      <c r="MNJ17" s="156"/>
      <c r="MNK17" s="156"/>
      <c r="MNL17" s="156"/>
      <c r="MNM17" s="156"/>
      <c r="MNN17" s="156"/>
      <c r="MNO17" s="156"/>
      <c r="MNP17" s="156"/>
      <c r="MNQ17" s="156"/>
      <c r="MNR17" s="156"/>
      <c r="MNS17" s="156"/>
      <c r="MNT17" s="156"/>
      <c r="MNU17" s="156"/>
      <c r="MNV17" s="156"/>
      <c r="MNW17" s="156"/>
      <c r="MNX17" s="156"/>
      <c r="MNY17" s="156"/>
      <c r="MNZ17" s="156"/>
      <c r="MOA17" s="156"/>
      <c r="MOB17" s="156"/>
      <c r="MOC17" s="156"/>
      <c r="MOD17" s="156"/>
      <c r="MOE17" s="156"/>
      <c r="MOF17" s="156"/>
      <c r="MOG17" s="156"/>
      <c r="MOH17" s="156"/>
      <c r="MOI17" s="156"/>
      <c r="MOJ17" s="156"/>
      <c r="MOK17" s="156"/>
      <c r="MOL17" s="156"/>
      <c r="MOM17" s="156"/>
      <c r="MON17" s="156"/>
      <c r="MOO17" s="156"/>
      <c r="MOP17" s="156"/>
      <c r="MOQ17" s="156"/>
      <c r="MOR17" s="156"/>
      <c r="MOS17" s="156"/>
      <c r="MOT17" s="156"/>
      <c r="MOU17" s="156"/>
      <c r="MOV17" s="156"/>
      <c r="MOW17" s="156"/>
      <c r="MOX17" s="156"/>
      <c r="MOY17" s="156"/>
      <c r="MOZ17" s="156"/>
      <c r="MPA17" s="156"/>
      <c r="MPB17" s="156"/>
      <c r="MPC17" s="156"/>
      <c r="MPD17" s="156"/>
      <c r="MPE17" s="156"/>
      <c r="MPF17" s="156"/>
      <c r="MPG17" s="156"/>
      <c r="MPH17" s="156"/>
      <c r="MPI17" s="156"/>
      <c r="MPJ17" s="156"/>
      <c r="MPK17" s="156"/>
      <c r="MPL17" s="156"/>
      <c r="MPM17" s="156"/>
      <c r="MPN17" s="156"/>
      <c r="MPO17" s="156"/>
      <c r="MPP17" s="156"/>
      <c r="MPQ17" s="156"/>
      <c r="MPR17" s="156"/>
      <c r="MPS17" s="156"/>
      <c r="MPT17" s="156"/>
      <c r="MPU17" s="156"/>
      <c r="MPV17" s="156"/>
      <c r="MPW17" s="156"/>
      <c r="MPX17" s="156"/>
      <c r="MPY17" s="156"/>
      <c r="MPZ17" s="156"/>
      <c r="MQA17" s="156"/>
      <c r="MQB17" s="156"/>
      <c r="MQC17" s="156"/>
      <c r="MQD17" s="156"/>
      <c r="MQE17" s="156"/>
      <c r="MQF17" s="156"/>
      <c r="MQG17" s="156"/>
      <c r="MQH17" s="156"/>
      <c r="MQI17" s="156"/>
      <c r="MQJ17" s="156"/>
      <c r="MQK17" s="156"/>
      <c r="MQL17" s="156"/>
      <c r="MQM17" s="156"/>
      <c r="MQN17" s="156"/>
      <c r="MQO17" s="156"/>
      <c r="MQP17" s="156"/>
      <c r="MQQ17" s="156"/>
      <c r="MQR17" s="156"/>
      <c r="MQS17" s="156"/>
      <c r="MQT17" s="156"/>
      <c r="MQU17" s="156"/>
      <c r="MQV17" s="156"/>
      <c r="MQW17" s="156"/>
      <c r="MQX17" s="156"/>
      <c r="MQY17" s="156"/>
      <c r="MQZ17" s="156"/>
      <c r="MRA17" s="156"/>
      <c r="MRB17" s="156"/>
      <c r="MRC17" s="156"/>
      <c r="MRD17" s="156"/>
      <c r="MRE17" s="156"/>
      <c r="MRF17" s="156"/>
      <c r="MRG17" s="156"/>
      <c r="MRH17" s="156"/>
      <c r="MRI17" s="156"/>
      <c r="MRJ17" s="156"/>
      <c r="MRK17" s="156"/>
      <c r="MRL17" s="156"/>
      <c r="MRM17" s="156"/>
      <c r="MRN17" s="156"/>
      <c r="MRO17" s="156"/>
      <c r="MRP17" s="156"/>
      <c r="MRQ17" s="156"/>
      <c r="MRR17" s="156"/>
      <c r="MRS17" s="156"/>
      <c r="MRT17" s="156"/>
      <c r="MRU17" s="156"/>
      <c r="MRV17" s="156"/>
      <c r="MRW17" s="156"/>
      <c r="MRX17" s="156"/>
      <c r="MRY17" s="156"/>
      <c r="MRZ17" s="156"/>
      <c r="MSA17" s="156"/>
      <c r="MSB17" s="156"/>
      <c r="MSC17" s="156"/>
      <c r="MSD17" s="156"/>
      <c r="MSE17" s="156"/>
      <c r="MSF17" s="156"/>
      <c r="MSG17" s="156"/>
      <c r="MSH17" s="156"/>
      <c r="MSI17" s="156"/>
      <c r="MSJ17" s="156"/>
      <c r="MSK17" s="156"/>
      <c r="MSL17" s="156"/>
      <c r="MSM17" s="156"/>
      <c r="MSN17" s="156"/>
      <c r="MSO17" s="156"/>
      <c r="MSP17" s="156"/>
      <c r="MSQ17" s="156"/>
      <c r="MSR17" s="156"/>
      <c r="MSS17" s="156"/>
      <c r="MST17" s="156"/>
      <c r="MSU17" s="156"/>
      <c r="MSV17" s="156"/>
      <c r="MSW17" s="156"/>
      <c r="MSX17" s="156"/>
      <c r="MSY17" s="156"/>
      <c r="MSZ17" s="156"/>
      <c r="MTA17" s="156"/>
      <c r="MTB17" s="156"/>
      <c r="MTC17" s="156"/>
      <c r="MTD17" s="156"/>
      <c r="MTE17" s="156"/>
      <c r="MTF17" s="156"/>
      <c r="MTG17" s="156"/>
      <c r="MTH17" s="156"/>
      <c r="MTI17" s="156"/>
      <c r="MTJ17" s="156"/>
      <c r="MTK17" s="156"/>
      <c r="MTL17" s="156"/>
      <c r="MTM17" s="156"/>
      <c r="MTN17" s="156"/>
      <c r="MTO17" s="156"/>
      <c r="MTP17" s="156"/>
      <c r="MTQ17" s="156"/>
      <c r="MTR17" s="156"/>
      <c r="MTS17" s="156"/>
      <c r="MTT17" s="156"/>
      <c r="MTU17" s="156"/>
      <c r="MTV17" s="156"/>
      <c r="MTW17" s="156"/>
      <c r="MTX17" s="156"/>
      <c r="MTY17" s="156"/>
      <c r="MTZ17" s="156"/>
      <c r="MUA17" s="156"/>
      <c r="MUB17" s="156"/>
      <c r="MUC17" s="156"/>
      <c r="MUD17" s="156"/>
      <c r="MUE17" s="156"/>
      <c r="MUF17" s="156"/>
      <c r="MUG17" s="156"/>
      <c r="MUH17" s="156"/>
      <c r="MUI17" s="156"/>
      <c r="MUJ17" s="156"/>
      <c r="MUK17" s="156"/>
      <c r="MUL17" s="156"/>
      <c r="MUM17" s="156"/>
      <c r="MUN17" s="156"/>
      <c r="MUO17" s="156"/>
      <c r="MUP17" s="156"/>
      <c r="MUQ17" s="156"/>
      <c r="MUR17" s="156"/>
      <c r="MUS17" s="156"/>
      <c r="MUT17" s="156"/>
      <c r="MUU17" s="156"/>
      <c r="MUV17" s="156"/>
      <c r="MUW17" s="156"/>
      <c r="MUX17" s="156"/>
      <c r="MUY17" s="156"/>
      <c r="MUZ17" s="156"/>
      <c r="MVA17" s="156"/>
      <c r="MVB17" s="156"/>
      <c r="MVC17" s="156"/>
      <c r="MVD17" s="156"/>
      <c r="MVE17" s="156"/>
      <c r="MVF17" s="156"/>
      <c r="MVG17" s="156"/>
      <c r="MVH17" s="156"/>
      <c r="MVI17" s="156"/>
      <c r="MVJ17" s="156"/>
      <c r="MVK17" s="156"/>
      <c r="MVL17" s="156"/>
      <c r="MVM17" s="156"/>
      <c r="MVN17" s="156"/>
      <c r="MVO17" s="156"/>
      <c r="MVP17" s="156"/>
      <c r="MVQ17" s="156"/>
      <c r="MVR17" s="156"/>
      <c r="MVS17" s="156"/>
      <c r="MVT17" s="156"/>
      <c r="MVU17" s="156"/>
      <c r="MVV17" s="156"/>
      <c r="MVW17" s="156"/>
      <c r="MVX17" s="156"/>
      <c r="MVY17" s="156"/>
      <c r="MVZ17" s="156"/>
      <c r="MWA17" s="156"/>
      <c r="MWB17" s="156"/>
      <c r="MWC17" s="156"/>
      <c r="MWD17" s="156"/>
      <c r="MWE17" s="156"/>
      <c r="MWF17" s="156"/>
      <c r="MWG17" s="156"/>
      <c r="MWH17" s="156"/>
      <c r="MWI17" s="156"/>
      <c r="MWJ17" s="156"/>
      <c r="MWK17" s="156"/>
      <c r="MWL17" s="156"/>
      <c r="MWM17" s="156"/>
      <c r="MWN17" s="156"/>
      <c r="MWO17" s="156"/>
      <c r="MWP17" s="156"/>
      <c r="MWQ17" s="156"/>
      <c r="MWR17" s="156"/>
      <c r="MWS17" s="156"/>
      <c r="MWT17" s="156"/>
      <c r="MWU17" s="156"/>
      <c r="MWV17" s="156"/>
      <c r="MWW17" s="156"/>
      <c r="MWX17" s="156"/>
      <c r="MWY17" s="156"/>
      <c r="MWZ17" s="156"/>
      <c r="MXA17" s="156"/>
      <c r="MXB17" s="156"/>
      <c r="MXC17" s="156"/>
      <c r="MXD17" s="156"/>
      <c r="MXE17" s="156"/>
      <c r="MXF17" s="156"/>
      <c r="MXG17" s="156"/>
      <c r="MXH17" s="156"/>
      <c r="MXI17" s="156"/>
      <c r="MXJ17" s="156"/>
      <c r="MXK17" s="156"/>
      <c r="MXL17" s="156"/>
      <c r="MXM17" s="156"/>
      <c r="MXN17" s="156"/>
      <c r="MXO17" s="156"/>
      <c r="MXP17" s="156"/>
      <c r="MXQ17" s="156"/>
      <c r="MXR17" s="156"/>
      <c r="MXS17" s="156"/>
      <c r="MXT17" s="156"/>
      <c r="MXU17" s="156"/>
      <c r="MXV17" s="156"/>
      <c r="MXW17" s="156"/>
      <c r="MXX17" s="156"/>
      <c r="MXY17" s="156"/>
      <c r="MXZ17" s="156"/>
      <c r="MYA17" s="156"/>
      <c r="MYB17" s="156"/>
      <c r="MYC17" s="156"/>
      <c r="MYD17" s="156"/>
      <c r="MYE17" s="156"/>
      <c r="MYF17" s="156"/>
      <c r="MYG17" s="156"/>
      <c r="MYH17" s="156"/>
      <c r="MYI17" s="156"/>
      <c r="MYJ17" s="156"/>
      <c r="MYK17" s="156"/>
      <c r="MYL17" s="156"/>
      <c r="MYM17" s="156"/>
      <c r="MYN17" s="156"/>
      <c r="MYO17" s="156"/>
      <c r="MYP17" s="156"/>
      <c r="MYQ17" s="156"/>
      <c r="MYR17" s="156"/>
      <c r="MYS17" s="156"/>
      <c r="MYT17" s="156"/>
      <c r="MYU17" s="156"/>
      <c r="MYV17" s="156"/>
      <c r="MYW17" s="156"/>
      <c r="MYX17" s="156"/>
      <c r="MYY17" s="156"/>
      <c r="MYZ17" s="156"/>
      <c r="MZA17" s="156"/>
      <c r="MZB17" s="156"/>
      <c r="MZC17" s="156"/>
      <c r="MZD17" s="156"/>
      <c r="MZE17" s="156"/>
      <c r="MZF17" s="156"/>
      <c r="MZG17" s="156"/>
      <c r="MZH17" s="156"/>
      <c r="MZI17" s="156"/>
      <c r="MZJ17" s="156"/>
      <c r="MZK17" s="156"/>
      <c r="MZL17" s="156"/>
      <c r="MZM17" s="156"/>
      <c r="MZN17" s="156"/>
      <c r="MZO17" s="156"/>
      <c r="MZP17" s="156"/>
      <c r="MZQ17" s="156"/>
      <c r="MZR17" s="156"/>
      <c r="MZS17" s="156"/>
      <c r="MZT17" s="156"/>
      <c r="MZU17" s="156"/>
      <c r="MZV17" s="156"/>
      <c r="MZW17" s="156"/>
      <c r="MZX17" s="156"/>
      <c r="MZY17" s="156"/>
      <c r="MZZ17" s="156"/>
      <c r="NAA17" s="156"/>
      <c r="NAB17" s="156"/>
      <c r="NAC17" s="156"/>
      <c r="NAD17" s="156"/>
      <c r="NAE17" s="156"/>
      <c r="NAF17" s="156"/>
      <c r="NAG17" s="156"/>
      <c r="NAH17" s="156"/>
      <c r="NAI17" s="156"/>
      <c r="NAJ17" s="156"/>
      <c r="NAK17" s="156"/>
      <c r="NAL17" s="156"/>
      <c r="NAM17" s="156"/>
      <c r="NAN17" s="156"/>
      <c r="NAO17" s="156"/>
      <c r="NAP17" s="156"/>
      <c r="NAQ17" s="156"/>
      <c r="NAR17" s="156"/>
      <c r="NAS17" s="156"/>
      <c r="NAT17" s="156"/>
      <c r="NAU17" s="156"/>
      <c r="NAV17" s="156"/>
      <c r="NAW17" s="156"/>
      <c r="NAX17" s="156"/>
      <c r="NAY17" s="156"/>
      <c r="NAZ17" s="156"/>
      <c r="NBA17" s="156"/>
      <c r="NBB17" s="156"/>
      <c r="NBC17" s="156"/>
      <c r="NBD17" s="156"/>
      <c r="NBE17" s="156"/>
      <c r="NBF17" s="156"/>
      <c r="NBG17" s="156"/>
      <c r="NBH17" s="156"/>
      <c r="NBI17" s="156"/>
      <c r="NBJ17" s="156"/>
      <c r="NBK17" s="156"/>
      <c r="NBL17" s="156"/>
      <c r="NBM17" s="156"/>
      <c r="NBN17" s="156"/>
      <c r="NBO17" s="156"/>
      <c r="NBP17" s="156"/>
      <c r="NBQ17" s="156"/>
      <c r="NBR17" s="156"/>
      <c r="NBS17" s="156"/>
      <c r="NBT17" s="156"/>
      <c r="NBU17" s="156"/>
      <c r="NBV17" s="156"/>
      <c r="NBW17" s="156"/>
      <c r="NBX17" s="156"/>
      <c r="NBY17" s="156"/>
      <c r="NBZ17" s="156"/>
      <c r="NCA17" s="156"/>
      <c r="NCB17" s="156"/>
      <c r="NCC17" s="156"/>
      <c r="NCD17" s="156"/>
      <c r="NCE17" s="156"/>
      <c r="NCF17" s="156"/>
      <c r="NCG17" s="156"/>
      <c r="NCH17" s="156"/>
      <c r="NCI17" s="156"/>
      <c r="NCJ17" s="156"/>
      <c r="NCK17" s="156"/>
      <c r="NCL17" s="156"/>
      <c r="NCM17" s="156"/>
      <c r="NCN17" s="156"/>
      <c r="NCO17" s="156"/>
      <c r="NCP17" s="156"/>
      <c r="NCQ17" s="156"/>
      <c r="NCR17" s="156"/>
      <c r="NCS17" s="156"/>
      <c r="NCT17" s="156"/>
      <c r="NCU17" s="156"/>
      <c r="NCV17" s="156"/>
      <c r="NCW17" s="156"/>
      <c r="NCX17" s="156"/>
      <c r="NCY17" s="156"/>
      <c r="NCZ17" s="156"/>
      <c r="NDA17" s="156"/>
      <c r="NDB17" s="156"/>
      <c r="NDC17" s="156"/>
      <c r="NDD17" s="156"/>
      <c r="NDE17" s="156"/>
      <c r="NDF17" s="156"/>
      <c r="NDG17" s="156"/>
      <c r="NDH17" s="156"/>
      <c r="NDI17" s="156"/>
      <c r="NDJ17" s="156"/>
      <c r="NDK17" s="156"/>
      <c r="NDL17" s="156"/>
      <c r="NDM17" s="156"/>
      <c r="NDN17" s="156"/>
      <c r="NDO17" s="156"/>
      <c r="NDP17" s="156"/>
      <c r="NDQ17" s="156"/>
      <c r="NDR17" s="156"/>
      <c r="NDS17" s="156"/>
      <c r="NDT17" s="156"/>
      <c r="NDU17" s="156"/>
      <c r="NDV17" s="156"/>
      <c r="NDW17" s="156"/>
      <c r="NDX17" s="156"/>
      <c r="NDY17" s="156"/>
      <c r="NDZ17" s="156"/>
      <c r="NEA17" s="156"/>
      <c r="NEB17" s="156"/>
      <c r="NEC17" s="156"/>
      <c r="NED17" s="156"/>
      <c r="NEE17" s="156"/>
      <c r="NEF17" s="156"/>
      <c r="NEG17" s="156"/>
      <c r="NEH17" s="156"/>
      <c r="NEI17" s="156"/>
      <c r="NEJ17" s="156"/>
      <c r="NEK17" s="156"/>
      <c r="NEL17" s="156"/>
      <c r="NEM17" s="156"/>
      <c r="NEN17" s="156"/>
      <c r="NEO17" s="156"/>
      <c r="NEP17" s="156"/>
      <c r="NEQ17" s="156"/>
      <c r="NER17" s="156"/>
      <c r="NES17" s="156"/>
      <c r="NET17" s="156"/>
      <c r="NEU17" s="156"/>
      <c r="NEV17" s="156"/>
      <c r="NEW17" s="156"/>
      <c r="NEX17" s="156"/>
      <c r="NEY17" s="156"/>
      <c r="NEZ17" s="156"/>
      <c r="NFA17" s="156"/>
      <c r="NFB17" s="156"/>
      <c r="NFC17" s="156"/>
      <c r="NFD17" s="156"/>
      <c r="NFE17" s="156"/>
      <c r="NFF17" s="156"/>
      <c r="NFG17" s="156"/>
      <c r="NFH17" s="156"/>
      <c r="NFI17" s="156"/>
      <c r="NFJ17" s="156"/>
      <c r="NFK17" s="156"/>
      <c r="NFL17" s="156"/>
      <c r="NFM17" s="156"/>
      <c r="NFN17" s="156"/>
      <c r="NFO17" s="156"/>
      <c r="NFP17" s="156"/>
      <c r="NFQ17" s="156"/>
      <c r="NFR17" s="156"/>
      <c r="NFS17" s="156"/>
      <c r="NFT17" s="156"/>
      <c r="NFU17" s="156"/>
      <c r="NFV17" s="156"/>
      <c r="NFW17" s="156"/>
      <c r="NFX17" s="156"/>
      <c r="NFY17" s="156"/>
      <c r="NFZ17" s="156"/>
      <c r="NGA17" s="156"/>
      <c r="NGB17" s="156"/>
      <c r="NGC17" s="156"/>
      <c r="NGD17" s="156"/>
      <c r="NGE17" s="156"/>
      <c r="NGF17" s="156"/>
      <c r="NGG17" s="156"/>
      <c r="NGH17" s="156"/>
      <c r="NGI17" s="156"/>
      <c r="NGJ17" s="156"/>
      <c r="NGK17" s="156"/>
      <c r="NGL17" s="156"/>
      <c r="NGM17" s="156"/>
      <c r="NGN17" s="156"/>
      <c r="NGO17" s="156"/>
      <c r="NGP17" s="156"/>
      <c r="NGQ17" s="156"/>
      <c r="NGR17" s="156"/>
      <c r="NGS17" s="156"/>
      <c r="NGT17" s="156"/>
      <c r="NGU17" s="156"/>
      <c r="NGV17" s="156"/>
      <c r="NGW17" s="156"/>
      <c r="NGX17" s="156"/>
      <c r="NGY17" s="156"/>
      <c r="NGZ17" s="156"/>
      <c r="NHA17" s="156"/>
      <c r="NHB17" s="156"/>
      <c r="NHC17" s="156"/>
      <c r="NHD17" s="156"/>
      <c r="NHE17" s="156"/>
      <c r="NHF17" s="156"/>
      <c r="NHG17" s="156"/>
      <c r="NHH17" s="156"/>
      <c r="NHI17" s="156"/>
      <c r="NHJ17" s="156"/>
      <c r="NHK17" s="156"/>
      <c r="NHL17" s="156"/>
      <c r="NHM17" s="156"/>
      <c r="NHN17" s="156"/>
      <c r="NHO17" s="156"/>
      <c r="NHP17" s="156"/>
      <c r="NHQ17" s="156"/>
      <c r="NHR17" s="156"/>
      <c r="NHS17" s="156"/>
      <c r="NHT17" s="156"/>
      <c r="NHU17" s="156"/>
      <c r="NHV17" s="156"/>
      <c r="NHW17" s="156"/>
      <c r="NHX17" s="156"/>
      <c r="NHY17" s="156"/>
      <c r="NHZ17" s="156"/>
      <c r="NIA17" s="156"/>
      <c r="NIB17" s="156"/>
      <c r="NIC17" s="156"/>
      <c r="NID17" s="156"/>
      <c r="NIE17" s="156"/>
      <c r="NIF17" s="156"/>
      <c r="NIG17" s="156"/>
      <c r="NIH17" s="156"/>
      <c r="NII17" s="156"/>
      <c r="NIJ17" s="156"/>
      <c r="NIK17" s="156"/>
      <c r="NIL17" s="156"/>
      <c r="NIM17" s="156"/>
      <c r="NIN17" s="156"/>
      <c r="NIO17" s="156"/>
      <c r="NIP17" s="156"/>
      <c r="NIQ17" s="156"/>
      <c r="NIR17" s="156"/>
      <c r="NIS17" s="156"/>
      <c r="NIT17" s="156"/>
      <c r="NIU17" s="156"/>
      <c r="NIV17" s="156"/>
      <c r="NIW17" s="156"/>
      <c r="NIX17" s="156"/>
      <c r="NIY17" s="156"/>
      <c r="NIZ17" s="156"/>
      <c r="NJA17" s="156"/>
      <c r="NJB17" s="156"/>
      <c r="NJC17" s="156"/>
      <c r="NJD17" s="156"/>
      <c r="NJE17" s="156"/>
      <c r="NJF17" s="156"/>
      <c r="NJG17" s="156"/>
      <c r="NJH17" s="156"/>
      <c r="NJI17" s="156"/>
      <c r="NJJ17" s="156"/>
      <c r="NJK17" s="156"/>
      <c r="NJL17" s="156"/>
      <c r="NJM17" s="156"/>
      <c r="NJN17" s="156"/>
      <c r="NJO17" s="156"/>
      <c r="NJP17" s="156"/>
      <c r="NJQ17" s="156"/>
      <c r="NJR17" s="156"/>
      <c r="NJS17" s="156"/>
      <c r="NJT17" s="156"/>
      <c r="NJU17" s="156"/>
      <c r="NJV17" s="156"/>
      <c r="NJW17" s="156"/>
      <c r="NJX17" s="156"/>
      <c r="NJY17" s="156"/>
      <c r="NJZ17" s="156"/>
      <c r="NKA17" s="156"/>
      <c r="NKB17" s="156"/>
      <c r="NKC17" s="156"/>
      <c r="NKD17" s="156"/>
      <c r="NKE17" s="156"/>
      <c r="NKF17" s="156"/>
      <c r="NKG17" s="156"/>
      <c r="NKH17" s="156"/>
      <c r="NKI17" s="156"/>
      <c r="NKJ17" s="156"/>
      <c r="NKK17" s="156"/>
      <c r="NKL17" s="156"/>
      <c r="NKM17" s="156"/>
      <c r="NKN17" s="156"/>
      <c r="NKO17" s="156"/>
      <c r="NKP17" s="156"/>
      <c r="NKQ17" s="156"/>
      <c r="NKR17" s="156"/>
      <c r="NKS17" s="156"/>
      <c r="NKT17" s="156"/>
      <c r="NKU17" s="156"/>
      <c r="NKV17" s="156"/>
      <c r="NKW17" s="156"/>
      <c r="NKX17" s="156"/>
      <c r="NKY17" s="156"/>
      <c r="NKZ17" s="156"/>
      <c r="NLA17" s="156"/>
      <c r="NLB17" s="156"/>
      <c r="NLC17" s="156"/>
      <c r="NLD17" s="156"/>
      <c r="NLE17" s="156"/>
      <c r="NLF17" s="156"/>
      <c r="NLG17" s="156"/>
      <c r="NLH17" s="156"/>
      <c r="NLI17" s="156"/>
      <c r="NLJ17" s="156"/>
      <c r="NLK17" s="156"/>
      <c r="NLL17" s="156"/>
      <c r="NLM17" s="156"/>
      <c r="NLN17" s="156"/>
      <c r="NLO17" s="156"/>
      <c r="NLP17" s="156"/>
      <c r="NLQ17" s="156"/>
      <c r="NLR17" s="156"/>
      <c r="NLS17" s="156"/>
      <c r="NLT17" s="156"/>
      <c r="NLU17" s="156"/>
      <c r="NLV17" s="156"/>
      <c r="NLW17" s="156"/>
      <c r="NLX17" s="156"/>
      <c r="NLY17" s="156"/>
      <c r="NLZ17" s="156"/>
      <c r="NMA17" s="156"/>
      <c r="NMB17" s="156"/>
      <c r="NMC17" s="156"/>
      <c r="NMD17" s="156"/>
      <c r="NME17" s="156"/>
      <c r="NMF17" s="156"/>
      <c r="NMG17" s="156"/>
      <c r="NMH17" s="156"/>
      <c r="NMI17" s="156"/>
      <c r="NMJ17" s="156"/>
      <c r="NMK17" s="156"/>
      <c r="NML17" s="156"/>
      <c r="NMM17" s="156"/>
      <c r="NMN17" s="156"/>
      <c r="NMO17" s="156"/>
      <c r="NMP17" s="156"/>
      <c r="NMQ17" s="156"/>
      <c r="NMR17" s="156"/>
      <c r="NMS17" s="156"/>
      <c r="NMT17" s="156"/>
      <c r="NMU17" s="156"/>
      <c r="NMV17" s="156"/>
      <c r="NMW17" s="156"/>
      <c r="NMX17" s="156"/>
      <c r="NMY17" s="156"/>
      <c r="NMZ17" s="156"/>
      <c r="NNA17" s="156"/>
      <c r="NNB17" s="156"/>
      <c r="NNC17" s="156"/>
      <c r="NND17" s="156"/>
      <c r="NNE17" s="156"/>
      <c r="NNF17" s="156"/>
      <c r="NNG17" s="156"/>
      <c r="NNH17" s="156"/>
      <c r="NNI17" s="156"/>
      <c r="NNJ17" s="156"/>
      <c r="NNK17" s="156"/>
      <c r="NNL17" s="156"/>
      <c r="NNM17" s="156"/>
      <c r="NNN17" s="156"/>
      <c r="NNO17" s="156"/>
      <c r="NNP17" s="156"/>
      <c r="NNQ17" s="156"/>
      <c r="NNR17" s="156"/>
      <c r="NNS17" s="156"/>
      <c r="NNT17" s="156"/>
      <c r="NNU17" s="156"/>
      <c r="NNV17" s="156"/>
      <c r="NNW17" s="156"/>
      <c r="NNX17" s="156"/>
      <c r="NNY17" s="156"/>
      <c r="NNZ17" s="156"/>
      <c r="NOA17" s="156"/>
      <c r="NOB17" s="156"/>
      <c r="NOC17" s="156"/>
      <c r="NOD17" s="156"/>
      <c r="NOE17" s="156"/>
      <c r="NOF17" s="156"/>
      <c r="NOG17" s="156"/>
      <c r="NOH17" s="156"/>
      <c r="NOI17" s="156"/>
      <c r="NOJ17" s="156"/>
      <c r="NOK17" s="156"/>
      <c r="NOL17" s="156"/>
      <c r="NOM17" s="156"/>
      <c r="NON17" s="156"/>
      <c r="NOO17" s="156"/>
      <c r="NOP17" s="156"/>
      <c r="NOQ17" s="156"/>
      <c r="NOR17" s="156"/>
      <c r="NOS17" s="156"/>
      <c r="NOT17" s="156"/>
      <c r="NOU17" s="156"/>
      <c r="NOV17" s="156"/>
      <c r="NOW17" s="156"/>
      <c r="NOX17" s="156"/>
      <c r="NOY17" s="156"/>
      <c r="NOZ17" s="156"/>
      <c r="NPA17" s="156"/>
      <c r="NPB17" s="156"/>
      <c r="NPC17" s="156"/>
      <c r="NPD17" s="156"/>
      <c r="NPE17" s="156"/>
      <c r="NPF17" s="156"/>
      <c r="NPG17" s="156"/>
      <c r="NPH17" s="156"/>
      <c r="NPI17" s="156"/>
      <c r="NPJ17" s="156"/>
      <c r="NPK17" s="156"/>
      <c r="NPL17" s="156"/>
      <c r="NPM17" s="156"/>
      <c r="NPN17" s="156"/>
      <c r="NPO17" s="156"/>
      <c r="NPP17" s="156"/>
      <c r="NPQ17" s="156"/>
      <c r="NPR17" s="156"/>
      <c r="NPS17" s="156"/>
      <c r="NPT17" s="156"/>
      <c r="NPU17" s="156"/>
      <c r="NPV17" s="156"/>
      <c r="NPW17" s="156"/>
      <c r="NPX17" s="156"/>
      <c r="NPY17" s="156"/>
      <c r="NPZ17" s="156"/>
      <c r="NQA17" s="156"/>
      <c r="NQB17" s="156"/>
      <c r="NQC17" s="156"/>
      <c r="NQD17" s="156"/>
      <c r="NQE17" s="156"/>
      <c r="NQF17" s="156"/>
      <c r="NQG17" s="156"/>
      <c r="NQH17" s="156"/>
      <c r="NQI17" s="156"/>
      <c r="NQJ17" s="156"/>
      <c r="NQK17" s="156"/>
      <c r="NQL17" s="156"/>
      <c r="NQM17" s="156"/>
      <c r="NQN17" s="156"/>
      <c r="NQO17" s="156"/>
      <c r="NQP17" s="156"/>
      <c r="NQQ17" s="156"/>
      <c r="NQR17" s="156"/>
      <c r="NQS17" s="156"/>
      <c r="NQT17" s="156"/>
      <c r="NQU17" s="156"/>
      <c r="NQV17" s="156"/>
      <c r="NQW17" s="156"/>
      <c r="NQX17" s="156"/>
      <c r="NQY17" s="156"/>
      <c r="NQZ17" s="156"/>
      <c r="NRA17" s="156"/>
      <c r="NRB17" s="156"/>
      <c r="NRC17" s="156"/>
      <c r="NRD17" s="156"/>
      <c r="NRE17" s="156"/>
      <c r="NRF17" s="156"/>
      <c r="NRG17" s="156"/>
      <c r="NRH17" s="156"/>
      <c r="NRI17" s="156"/>
      <c r="NRJ17" s="156"/>
      <c r="NRK17" s="156"/>
      <c r="NRL17" s="156"/>
      <c r="NRM17" s="156"/>
      <c r="NRN17" s="156"/>
      <c r="NRO17" s="156"/>
      <c r="NRP17" s="156"/>
      <c r="NRQ17" s="156"/>
      <c r="NRR17" s="156"/>
      <c r="NRS17" s="156"/>
      <c r="NRT17" s="156"/>
      <c r="NRU17" s="156"/>
      <c r="NRV17" s="156"/>
      <c r="NRW17" s="156"/>
      <c r="NRX17" s="156"/>
      <c r="NRY17" s="156"/>
      <c r="NRZ17" s="156"/>
      <c r="NSA17" s="156"/>
      <c r="NSB17" s="156"/>
      <c r="NSC17" s="156"/>
      <c r="NSD17" s="156"/>
      <c r="NSE17" s="156"/>
      <c r="NSF17" s="156"/>
      <c r="NSG17" s="156"/>
      <c r="NSH17" s="156"/>
      <c r="NSI17" s="156"/>
      <c r="NSJ17" s="156"/>
      <c r="NSK17" s="156"/>
      <c r="NSL17" s="156"/>
      <c r="NSM17" s="156"/>
      <c r="NSN17" s="156"/>
      <c r="NSO17" s="156"/>
      <c r="NSP17" s="156"/>
      <c r="NSQ17" s="156"/>
      <c r="NSR17" s="156"/>
      <c r="NSS17" s="156"/>
      <c r="NST17" s="156"/>
      <c r="NSU17" s="156"/>
      <c r="NSV17" s="156"/>
      <c r="NSW17" s="156"/>
      <c r="NSX17" s="156"/>
      <c r="NSY17" s="156"/>
      <c r="NSZ17" s="156"/>
      <c r="NTA17" s="156"/>
      <c r="NTB17" s="156"/>
      <c r="NTC17" s="156"/>
      <c r="NTD17" s="156"/>
      <c r="NTE17" s="156"/>
      <c r="NTF17" s="156"/>
      <c r="NTG17" s="156"/>
      <c r="NTH17" s="156"/>
      <c r="NTI17" s="156"/>
      <c r="NTJ17" s="156"/>
      <c r="NTK17" s="156"/>
      <c r="NTL17" s="156"/>
      <c r="NTM17" s="156"/>
      <c r="NTN17" s="156"/>
      <c r="NTO17" s="156"/>
      <c r="NTP17" s="156"/>
      <c r="NTQ17" s="156"/>
      <c r="NTR17" s="156"/>
      <c r="NTS17" s="156"/>
      <c r="NTT17" s="156"/>
      <c r="NTU17" s="156"/>
      <c r="NTV17" s="156"/>
      <c r="NTW17" s="156"/>
      <c r="NTX17" s="156"/>
      <c r="NTY17" s="156"/>
      <c r="NTZ17" s="156"/>
      <c r="NUA17" s="156"/>
      <c r="NUB17" s="156"/>
      <c r="NUC17" s="156"/>
      <c r="NUD17" s="156"/>
      <c r="NUE17" s="156"/>
      <c r="NUF17" s="156"/>
      <c r="NUG17" s="156"/>
      <c r="NUH17" s="156"/>
      <c r="NUI17" s="156"/>
      <c r="NUJ17" s="156"/>
      <c r="NUK17" s="156"/>
      <c r="NUL17" s="156"/>
      <c r="NUM17" s="156"/>
      <c r="NUN17" s="156"/>
      <c r="NUO17" s="156"/>
      <c r="NUP17" s="156"/>
      <c r="NUQ17" s="156"/>
      <c r="NUR17" s="156"/>
      <c r="NUS17" s="156"/>
      <c r="NUT17" s="156"/>
      <c r="NUU17" s="156"/>
      <c r="NUV17" s="156"/>
      <c r="NUW17" s="156"/>
      <c r="NUX17" s="156"/>
      <c r="NUY17" s="156"/>
      <c r="NUZ17" s="156"/>
      <c r="NVA17" s="156"/>
      <c r="NVB17" s="156"/>
      <c r="NVC17" s="156"/>
      <c r="NVD17" s="156"/>
      <c r="NVE17" s="156"/>
      <c r="NVF17" s="156"/>
      <c r="NVG17" s="156"/>
      <c r="NVH17" s="156"/>
      <c r="NVI17" s="156"/>
      <c r="NVJ17" s="156"/>
      <c r="NVK17" s="156"/>
      <c r="NVL17" s="156"/>
      <c r="NVM17" s="156"/>
      <c r="NVN17" s="156"/>
      <c r="NVO17" s="156"/>
      <c r="NVP17" s="156"/>
      <c r="NVQ17" s="156"/>
      <c r="NVR17" s="156"/>
      <c r="NVS17" s="156"/>
      <c r="NVT17" s="156"/>
      <c r="NVU17" s="156"/>
      <c r="NVV17" s="156"/>
      <c r="NVW17" s="156"/>
      <c r="NVX17" s="156"/>
      <c r="NVY17" s="156"/>
      <c r="NVZ17" s="156"/>
      <c r="NWA17" s="156"/>
      <c r="NWB17" s="156"/>
      <c r="NWC17" s="156"/>
      <c r="NWD17" s="156"/>
      <c r="NWE17" s="156"/>
      <c r="NWF17" s="156"/>
      <c r="NWG17" s="156"/>
      <c r="NWH17" s="156"/>
      <c r="NWI17" s="156"/>
      <c r="NWJ17" s="156"/>
      <c r="NWK17" s="156"/>
      <c r="NWL17" s="156"/>
      <c r="NWM17" s="156"/>
      <c r="NWN17" s="156"/>
      <c r="NWO17" s="156"/>
      <c r="NWP17" s="156"/>
      <c r="NWQ17" s="156"/>
      <c r="NWR17" s="156"/>
      <c r="NWS17" s="156"/>
      <c r="NWT17" s="156"/>
      <c r="NWU17" s="156"/>
      <c r="NWV17" s="156"/>
      <c r="NWW17" s="156"/>
      <c r="NWX17" s="156"/>
      <c r="NWY17" s="156"/>
      <c r="NWZ17" s="156"/>
      <c r="NXA17" s="156"/>
      <c r="NXB17" s="156"/>
      <c r="NXC17" s="156"/>
      <c r="NXD17" s="156"/>
      <c r="NXE17" s="156"/>
      <c r="NXF17" s="156"/>
      <c r="NXG17" s="156"/>
      <c r="NXH17" s="156"/>
      <c r="NXI17" s="156"/>
      <c r="NXJ17" s="156"/>
      <c r="NXK17" s="156"/>
      <c r="NXL17" s="156"/>
      <c r="NXM17" s="156"/>
      <c r="NXN17" s="156"/>
      <c r="NXO17" s="156"/>
      <c r="NXP17" s="156"/>
      <c r="NXQ17" s="156"/>
      <c r="NXR17" s="156"/>
      <c r="NXS17" s="156"/>
      <c r="NXT17" s="156"/>
      <c r="NXU17" s="156"/>
      <c r="NXV17" s="156"/>
      <c r="NXW17" s="156"/>
      <c r="NXX17" s="156"/>
      <c r="NXY17" s="156"/>
      <c r="NXZ17" s="156"/>
      <c r="NYA17" s="156"/>
      <c r="NYB17" s="156"/>
      <c r="NYC17" s="156"/>
      <c r="NYD17" s="156"/>
      <c r="NYE17" s="156"/>
      <c r="NYF17" s="156"/>
      <c r="NYG17" s="156"/>
      <c r="NYH17" s="156"/>
      <c r="NYI17" s="156"/>
      <c r="NYJ17" s="156"/>
      <c r="NYK17" s="156"/>
      <c r="NYL17" s="156"/>
      <c r="NYM17" s="156"/>
      <c r="NYN17" s="156"/>
      <c r="NYO17" s="156"/>
      <c r="NYP17" s="156"/>
      <c r="NYQ17" s="156"/>
      <c r="NYR17" s="156"/>
      <c r="NYS17" s="156"/>
      <c r="NYT17" s="156"/>
      <c r="NYU17" s="156"/>
      <c r="NYV17" s="156"/>
      <c r="NYW17" s="156"/>
      <c r="NYX17" s="156"/>
      <c r="NYY17" s="156"/>
      <c r="NYZ17" s="156"/>
      <c r="NZA17" s="156"/>
      <c r="NZB17" s="156"/>
      <c r="NZC17" s="156"/>
      <c r="NZD17" s="156"/>
      <c r="NZE17" s="156"/>
      <c r="NZF17" s="156"/>
      <c r="NZG17" s="156"/>
      <c r="NZH17" s="156"/>
      <c r="NZI17" s="156"/>
      <c r="NZJ17" s="156"/>
      <c r="NZK17" s="156"/>
      <c r="NZL17" s="156"/>
      <c r="NZM17" s="156"/>
      <c r="NZN17" s="156"/>
      <c r="NZO17" s="156"/>
      <c r="NZP17" s="156"/>
      <c r="NZQ17" s="156"/>
      <c r="NZR17" s="156"/>
      <c r="NZS17" s="156"/>
      <c r="NZT17" s="156"/>
      <c r="NZU17" s="156"/>
      <c r="NZV17" s="156"/>
      <c r="NZW17" s="156"/>
      <c r="NZX17" s="156"/>
      <c r="NZY17" s="156"/>
      <c r="NZZ17" s="156"/>
      <c r="OAA17" s="156"/>
      <c r="OAB17" s="156"/>
      <c r="OAC17" s="156"/>
      <c r="OAD17" s="156"/>
      <c r="OAE17" s="156"/>
      <c r="OAF17" s="156"/>
      <c r="OAG17" s="156"/>
      <c r="OAH17" s="156"/>
      <c r="OAI17" s="156"/>
      <c r="OAJ17" s="156"/>
      <c r="OAK17" s="156"/>
      <c r="OAL17" s="156"/>
      <c r="OAM17" s="156"/>
      <c r="OAN17" s="156"/>
      <c r="OAO17" s="156"/>
      <c r="OAP17" s="156"/>
      <c r="OAQ17" s="156"/>
      <c r="OAR17" s="156"/>
      <c r="OAS17" s="156"/>
      <c r="OAT17" s="156"/>
      <c r="OAU17" s="156"/>
      <c r="OAV17" s="156"/>
      <c r="OAW17" s="156"/>
      <c r="OAX17" s="156"/>
      <c r="OAY17" s="156"/>
      <c r="OAZ17" s="156"/>
      <c r="OBA17" s="156"/>
      <c r="OBB17" s="156"/>
      <c r="OBC17" s="156"/>
      <c r="OBD17" s="156"/>
      <c r="OBE17" s="156"/>
      <c r="OBF17" s="156"/>
      <c r="OBG17" s="156"/>
      <c r="OBH17" s="156"/>
      <c r="OBI17" s="156"/>
      <c r="OBJ17" s="156"/>
      <c r="OBK17" s="156"/>
      <c r="OBL17" s="156"/>
      <c r="OBM17" s="156"/>
      <c r="OBN17" s="156"/>
      <c r="OBO17" s="156"/>
      <c r="OBP17" s="156"/>
      <c r="OBQ17" s="156"/>
      <c r="OBR17" s="156"/>
      <c r="OBS17" s="156"/>
      <c r="OBT17" s="156"/>
      <c r="OBU17" s="156"/>
      <c r="OBV17" s="156"/>
      <c r="OBW17" s="156"/>
      <c r="OBX17" s="156"/>
      <c r="OBY17" s="156"/>
      <c r="OBZ17" s="156"/>
      <c r="OCA17" s="156"/>
      <c r="OCB17" s="156"/>
      <c r="OCC17" s="156"/>
      <c r="OCD17" s="156"/>
      <c r="OCE17" s="156"/>
      <c r="OCF17" s="156"/>
      <c r="OCG17" s="156"/>
      <c r="OCH17" s="156"/>
      <c r="OCI17" s="156"/>
      <c r="OCJ17" s="156"/>
      <c r="OCK17" s="156"/>
      <c r="OCL17" s="156"/>
      <c r="OCM17" s="156"/>
      <c r="OCN17" s="156"/>
      <c r="OCO17" s="156"/>
      <c r="OCP17" s="156"/>
      <c r="OCQ17" s="156"/>
      <c r="OCR17" s="156"/>
      <c r="OCS17" s="156"/>
      <c r="OCT17" s="156"/>
      <c r="OCU17" s="156"/>
      <c r="OCV17" s="156"/>
      <c r="OCW17" s="156"/>
      <c r="OCX17" s="156"/>
      <c r="OCY17" s="156"/>
      <c r="OCZ17" s="156"/>
      <c r="ODA17" s="156"/>
      <c r="ODB17" s="156"/>
      <c r="ODC17" s="156"/>
      <c r="ODD17" s="156"/>
      <c r="ODE17" s="156"/>
      <c r="ODF17" s="156"/>
      <c r="ODG17" s="156"/>
      <c r="ODH17" s="156"/>
      <c r="ODI17" s="156"/>
      <c r="ODJ17" s="156"/>
      <c r="ODK17" s="156"/>
      <c r="ODL17" s="156"/>
      <c r="ODM17" s="156"/>
      <c r="ODN17" s="156"/>
      <c r="ODO17" s="156"/>
      <c r="ODP17" s="156"/>
      <c r="ODQ17" s="156"/>
      <c r="ODR17" s="156"/>
      <c r="ODS17" s="156"/>
      <c r="ODT17" s="156"/>
      <c r="ODU17" s="156"/>
      <c r="ODV17" s="156"/>
      <c r="ODW17" s="156"/>
      <c r="ODX17" s="156"/>
      <c r="ODY17" s="156"/>
      <c r="ODZ17" s="156"/>
      <c r="OEA17" s="156"/>
      <c r="OEB17" s="156"/>
      <c r="OEC17" s="156"/>
      <c r="OED17" s="156"/>
      <c r="OEE17" s="156"/>
      <c r="OEF17" s="156"/>
      <c r="OEG17" s="156"/>
      <c r="OEH17" s="156"/>
      <c r="OEI17" s="156"/>
      <c r="OEJ17" s="156"/>
      <c r="OEK17" s="156"/>
      <c r="OEL17" s="156"/>
      <c r="OEM17" s="156"/>
      <c r="OEN17" s="156"/>
      <c r="OEO17" s="156"/>
      <c r="OEP17" s="156"/>
      <c r="OEQ17" s="156"/>
      <c r="OER17" s="156"/>
      <c r="OES17" s="156"/>
      <c r="OET17" s="156"/>
      <c r="OEU17" s="156"/>
      <c r="OEV17" s="156"/>
      <c r="OEW17" s="156"/>
      <c r="OEX17" s="156"/>
      <c r="OEY17" s="156"/>
      <c r="OEZ17" s="156"/>
      <c r="OFA17" s="156"/>
      <c r="OFB17" s="156"/>
      <c r="OFC17" s="156"/>
      <c r="OFD17" s="156"/>
      <c r="OFE17" s="156"/>
      <c r="OFF17" s="156"/>
      <c r="OFG17" s="156"/>
      <c r="OFH17" s="156"/>
      <c r="OFI17" s="156"/>
      <c r="OFJ17" s="156"/>
      <c r="OFK17" s="156"/>
      <c r="OFL17" s="156"/>
      <c r="OFM17" s="156"/>
      <c r="OFN17" s="156"/>
      <c r="OFO17" s="156"/>
      <c r="OFP17" s="156"/>
      <c r="OFQ17" s="156"/>
      <c r="OFR17" s="156"/>
      <c r="OFS17" s="156"/>
      <c r="OFT17" s="156"/>
      <c r="OFU17" s="156"/>
      <c r="OFV17" s="156"/>
      <c r="OFW17" s="156"/>
      <c r="OFX17" s="156"/>
      <c r="OFY17" s="156"/>
      <c r="OFZ17" s="156"/>
      <c r="OGA17" s="156"/>
      <c r="OGB17" s="156"/>
      <c r="OGC17" s="156"/>
      <c r="OGD17" s="156"/>
      <c r="OGE17" s="156"/>
      <c r="OGF17" s="156"/>
      <c r="OGG17" s="156"/>
      <c r="OGH17" s="156"/>
      <c r="OGI17" s="156"/>
      <c r="OGJ17" s="156"/>
      <c r="OGK17" s="156"/>
      <c r="OGL17" s="156"/>
      <c r="OGM17" s="156"/>
      <c r="OGN17" s="156"/>
      <c r="OGO17" s="156"/>
      <c r="OGP17" s="156"/>
      <c r="OGQ17" s="156"/>
      <c r="OGR17" s="156"/>
      <c r="OGS17" s="156"/>
      <c r="OGT17" s="156"/>
      <c r="OGU17" s="156"/>
      <c r="OGV17" s="156"/>
      <c r="OGW17" s="156"/>
      <c r="OGX17" s="156"/>
      <c r="OGY17" s="156"/>
      <c r="OGZ17" s="156"/>
      <c r="OHA17" s="156"/>
      <c r="OHB17" s="156"/>
      <c r="OHC17" s="156"/>
      <c r="OHD17" s="156"/>
      <c r="OHE17" s="156"/>
      <c r="OHF17" s="156"/>
      <c r="OHG17" s="156"/>
      <c r="OHH17" s="156"/>
      <c r="OHI17" s="156"/>
      <c r="OHJ17" s="156"/>
      <c r="OHK17" s="156"/>
      <c r="OHL17" s="156"/>
      <c r="OHM17" s="156"/>
      <c r="OHN17" s="156"/>
      <c r="OHO17" s="156"/>
      <c r="OHP17" s="156"/>
      <c r="OHQ17" s="156"/>
      <c r="OHR17" s="156"/>
      <c r="OHS17" s="156"/>
      <c r="OHT17" s="156"/>
      <c r="OHU17" s="156"/>
      <c r="OHV17" s="156"/>
      <c r="OHW17" s="156"/>
      <c r="OHX17" s="156"/>
      <c r="OHY17" s="156"/>
      <c r="OHZ17" s="156"/>
      <c r="OIA17" s="156"/>
      <c r="OIB17" s="156"/>
      <c r="OIC17" s="156"/>
      <c r="OID17" s="156"/>
      <c r="OIE17" s="156"/>
      <c r="OIF17" s="156"/>
      <c r="OIG17" s="156"/>
      <c r="OIH17" s="156"/>
      <c r="OII17" s="156"/>
      <c r="OIJ17" s="156"/>
      <c r="OIK17" s="156"/>
      <c r="OIL17" s="156"/>
      <c r="OIM17" s="156"/>
      <c r="OIN17" s="156"/>
      <c r="OIO17" s="156"/>
      <c r="OIP17" s="156"/>
      <c r="OIQ17" s="156"/>
      <c r="OIR17" s="156"/>
      <c r="OIS17" s="156"/>
      <c r="OIT17" s="156"/>
      <c r="OIU17" s="156"/>
      <c r="OIV17" s="156"/>
      <c r="OIW17" s="156"/>
      <c r="OIX17" s="156"/>
      <c r="OIY17" s="156"/>
      <c r="OIZ17" s="156"/>
      <c r="OJA17" s="156"/>
      <c r="OJB17" s="156"/>
      <c r="OJC17" s="156"/>
      <c r="OJD17" s="156"/>
      <c r="OJE17" s="156"/>
      <c r="OJF17" s="156"/>
      <c r="OJG17" s="156"/>
      <c r="OJH17" s="156"/>
      <c r="OJI17" s="156"/>
      <c r="OJJ17" s="156"/>
      <c r="OJK17" s="156"/>
      <c r="OJL17" s="156"/>
      <c r="OJM17" s="156"/>
      <c r="OJN17" s="156"/>
      <c r="OJO17" s="156"/>
      <c r="OJP17" s="156"/>
      <c r="OJQ17" s="156"/>
      <c r="OJR17" s="156"/>
      <c r="OJS17" s="156"/>
      <c r="OJT17" s="156"/>
      <c r="OJU17" s="156"/>
      <c r="OJV17" s="156"/>
      <c r="OJW17" s="156"/>
      <c r="OJX17" s="156"/>
      <c r="OJY17" s="156"/>
      <c r="OJZ17" s="156"/>
      <c r="OKA17" s="156"/>
      <c r="OKB17" s="156"/>
      <c r="OKC17" s="156"/>
      <c r="OKD17" s="156"/>
      <c r="OKE17" s="156"/>
      <c r="OKF17" s="156"/>
      <c r="OKG17" s="156"/>
      <c r="OKH17" s="156"/>
      <c r="OKI17" s="156"/>
      <c r="OKJ17" s="156"/>
      <c r="OKK17" s="156"/>
      <c r="OKL17" s="156"/>
      <c r="OKM17" s="156"/>
      <c r="OKN17" s="156"/>
      <c r="OKO17" s="156"/>
      <c r="OKP17" s="156"/>
      <c r="OKQ17" s="156"/>
      <c r="OKR17" s="156"/>
      <c r="OKS17" s="156"/>
      <c r="OKT17" s="156"/>
      <c r="OKU17" s="156"/>
      <c r="OKV17" s="156"/>
      <c r="OKW17" s="156"/>
      <c r="OKX17" s="156"/>
      <c r="OKY17" s="156"/>
      <c r="OKZ17" s="156"/>
      <c r="OLA17" s="156"/>
      <c r="OLB17" s="156"/>
      <c r="OLC17" s="156"/>
      <c r="OLD17" s="156"/>
      <c r="OLE17" s="156"/>
      <c r="OLF17" s="156"/>
      <c r="OLG17" s="156"/>
      <c r="OLH17" s="156"/>
      <c r="OLI17" s="156"/>
      <c r="OLJ17" s="156"/>
      <c r="OLK17" s="156"/>
      <c r="OLL17" s="156"/>
      <c r="OLM17" s="156"/>
      <c r="OLN17" s="156"/>
      <c r="OLO17" s="156"/>
      <c r="OLP17" s="156"/>
      <c r="OLQ17" s="156"/>
      <c r="OLR17" s="156"/>
      <c r="OLS17" s="156"/>
      <c r="OLT17" s="156"/>
      <c r="OLU17" s="156"/>
      <c r="OLV17" s="156"/>
      <c r="OLW17" s="156"/>
      <c r="OLX17" s="156"/>
      <c r="OLY17" s="156"/>
      <c r="OLZ17" s="156"/>
      <c r="OMA17" s="156"/>
      <c r="OMB17" s="156"/>
      <c r="OMC17" s="156"/>
      <c r="OMD17" s="156"/>
      <c r="OME17" s="156"/>
      <c r="OMF17" s="156"/>
      <c r="OMG17" s="156"/>
      <c r="OMH17" s="156"/>
      <c r="OMI17" s="156"/>
      <c r="OMJ17" s="156"/>
      <c r="OMK17" s="156"/>
      <c r="OML17" s="156"/>
      <c r="OMM17" s="156"/>
      <c r="OMN17" s="156"/>
      <c r="OMO17" s="156"/>
      <c r="OMP17" s="156"/>
      <c r="OMQ17" s="156"/>
      <c r="OMR17" s="156"/>
      <c r="OMS17" s="156"/>
      <c r="OMT17" s="156"/>
      <c r="OMU17" s="156"/>
      <c r="OMV17" s="156"/>
      <c r="OMW17" s="156"/>
      <c r="OMX17" s="156"/>
      <c r="OMY17" s="156"/>
      <c r="OMZ17" s="156"/>
      <c r="ONA17" s="156"/>
      <c r="ONB17" s="156"/>
      <c r="ONC17" s="156"/>
      <c r="OND17" s="156"/>
      <c r="ONE17" s="156"/>
      <c r="ONF17" s="156"/>
      <c r="ONG17" s="156"/>
      <c r="ONH17" s="156"/>
      <c r="ONI17" s="156"/>
      <c r="ONJ17" s="156"/>
      <c r="ONK17" s="156"/>
      <c r="ONL17" s="156"/>
      <c r="ONM17" s="156"/>
      <c r="ONN17" s="156"/>
      <c r="ONO17" s="156"/>
      <c r="ONP17" s="156"/>
      <c r="ONQ17" s="156"/>
      <c r="ONR17" s="156"/>
      <c r="ONS17" s="156"/>
      <c r="ONT17" s="156"/>
      <c r="ONU17" s="156"/>
      <c r="ONV17" s="156"/>
      <c r="ONW17" s="156"/>
      <c r="ONX17" s="156"/>
      <c r="ONY17" s="156"/>
      <c r="ONZ17" s="156"/>
      <c r="OOA17" s="156"/>
      <c r="OOB17" s="156"/>
      <c r="OOC17" s="156"/>
      <c r="OOD17" s="156"/>
      <c r="OOE17" s="156"/>
      <c r="OOF17" s="156"/>
      <c r="OOG17" s="156"/>
      <c r="OOH17" s="156"/>
      <c r="OOI17" s="156"/>
      <c r="OOJ17" s="156"/>
      <c r="OOK17" s="156"/>
      <c r="OOL17" s="156"/>
      <c r="OOM17" s="156"/>
      <c r="OON17" s="156"/>
      <c r="OOO17" s="156"/>
      <c r="OOP17" s="156"/>
      <c r="OOQ17" s="156"/>
      <c r="OOR17" s="156"/>
      <c r="OOS17" s="156"/>
      <c r="OOT17" s="156"/>
      <c r="OOU17" s="156"/>
      <c r="OOV17" s="156"/>
      <c r="OOW17" s="156"/>
      <c r="OOX17" s="156"/>
      <c r="OOY17" s="156"/>
      <c r="OOZ17" s="156"/>
      <c r="OPA17" s="156"/>
      <c r="OPB17" s="156"/>
      <c r="OPC17" s="156"/>
      <c r="OPD17" s="156"/>
      <c r="OPE17" s="156"/>
      <c r="OPF17" s="156"/>
      <c r="OPG17" s="156"/>
      <c r="OPH17" s="156"/>
      <c r="OPI17" s="156"/>
      <c r="OPJ17" s="156"/>
      <c r="OPK17" s="156"/>
      <c r="OPL17" s="156"/>
      <c r="OPM17" s="156"/>
      <c r="OPN17" s="156"/>
      <c r="OPO17" s="156"/>
      <c r="OPP17" s="156"/>
      <c r="OPQ17" s="156"/>
      <c r="OPR17" s="156"/>
      <c r="OPS17" s="156"/>
      <c r="OPT17" s="156"/>
      <c r="OPU17" s="156"/>
      <c r="OPV17" s="156"/>
      <c r="OPW17" s="156"/>
      <c r="OPX17" s="156"/>
      <c r="OPY17" s="156"/>
      <c r="OPZ17" s="156"/>
      <c r="OQA17" s="156"/>
      <c r="OQB17" s="156"/>
      <c r="OQC17" s="156"/>
      <c r="OQD17" s="156"/>
      <c r="OQE17" s="156"/>
      <c r="OQF17" s="156"/>
      <c r="OQG17" s="156"/>
      <c r="OQH17" s="156"/>
      <c r="OQI17" s="156"/>
      <c r="OQJ17" s="156"/>
      <c r="OQK17" s="156"/>
      <c r="OQL17" s="156"/>
      <c r="OQM17" s="156"/>
      <c r="OQN17" s="156"/>
      <c r="OQO17" s="156"/>
      <c r="OQP17" s="156"/>
      <c r="OQQ17" s="156"/>
      <c r="OQR17" s="156"/>
      <c r="OQS17" s="156"/>
      <c r="OQT17" s="156"/>
      <c r="OQU17" s="156"/>
      <c r="OQV17" s="156"/>
      <c r="OQW17" s="156"/>
      <c r="OQX17" s="156"/>
      <c r="OQY17" s="156"/>
      <c r="OQZ17" s="156"/>
      <c r="ORA17" s="156"/>
      <c r="ORB17" s="156"/>
      <c r="ORC17" s="156"/>
      <c r="ORD17" s="156"/>
      <c r="ORE17" s="156"/>
      <c r="ORF17" s="156"/>
      <c r="ORG17" s="156"/>
      <c r="ORH17" s="156"/>
      <c r="ORI17" s="156"/>
      <c r="ORJ17" s="156"/>
      <c r="ORK17" s="156"/>
      <c r="ORL17" s="156"/>
      <c r="ORM17" s="156"/>
      <c r="ORN17" s="156"/>
      <c r="ORO17" s="156"/>
      <c r="ORP17" s="156"/>
      <c r="ORQ17" s="156"/>
      <c r="ORR17" s="156"/>
      <c r="ORS17" s="156"/>
      <c r="ORT17" s="156"/>
      <c r="ORU17" s="156"/>
      <c r="ORV17" s="156"/>
      <c r="ORW17" s="156"/>
      <c r="ORX17" s="156"/>
      <c r="ORY17" s="156"/>
      <c r="ORZ17" s="156"/>
      <c r="OSA17" s="156"/>
      <c r="OSB17" s="156"/>
      <c r="OSC17" s="156"/>
      <c r="OSD17" s="156"/>
      <c r="OSE17" s="156"/>
      <c r="OSF17" s="156"/>
      <c r="OSG17" s="156"/>
      <c r="OSH17" s="156"/>
      <c r="OSI17" s="156"/>
      <c r="OSJ17" s="156"/>
      <c r="OSK17" s="156"/>
      <c r="OSL17" s="156"/>
      <c r="OSM17" s="156"/>
      <c r="OSN17" s="156"/>
      <c r="OSO17" s="156"/>
      <c r="OSP17" s="156"/>
      <c r="OSQ17" s="156"/>
      <c r="OSR17" s="156"/>
      <c r="OSS17" s="156"/>
      <c r="OST17" s="156"/>
      <c r="OSU17" s="156"/>
      <c r="OSV17" s="156"/>
      <c r="OSW17" s="156"/>
      <c r="OSX17" s="156"/>
      <c r="OSY17" s="156"/>
      <c r="OSZ17" s="156"/>
      <c r="OTA17" s="156"/>
      <c r="OTB17" s="156"/>
      <c r="OTC17" s="156"/>
      <c r="OTD17" s="156"/>
      <c r="OTE17" s="156"/>
      <c r="OTF17" s="156"/>
      <c r="OTG17" s="156"/>
      <c r="OTH17" s="156"/>
      <c r="OTI17" s="156"/>
      <c r="OTJ17" s="156"/>
      <c r="OTK17" s="156"/>
      <c r="OTL17" s="156"/>
      <c r="OTM17" s="156"/>
      <c r="OTN17" s="156"/>
      <c r="OTO17" s="156"/>
      <c r="OTP17" s="156"/>
      <c r="OTQ17" s="156"/>
      <c r="OTR17" s="156"/>
      <c r="OTS17" s="156"/>
      <c r="OTT17" s="156"/>
      <c r="OTU17" s="156"/>
      <c r="OTV17" s="156"/>
      <c r="OTW17" s="156"/>
      <c r="OTX17" s="156"/>
      <c r="OTY17" s="156"/>
      <c r="OTZ17" s="156"/>
      <c r="OUA17" s="156"/>
      <c r="OUB17" s="156"/>
      <c r="OUC17" s="156"/>
      <c r="OUD17" s="156"/>
      <c r="OUE17" s="156"/>
      <c r="OUF17" s="156"/>
      <c r="OUG17" s="156"/>
      <c r="OUH17" s="156"/>
      <c r="OUI17" s="156"/>
      <c r="OUJ17" s="156"/>
      <c r="OUK17" s="156"/>
      <c r="OUL17" s="156"/>
      <c r="OUM17" s="156"/>
      <c r="OUN17" s="156"/>
      <c r="OUO17" s="156"/>
      <c r="OUP17" s="156"/>
      <c r="OUQ17" s="156"/>
      <c r="OUR17" s="156"/>
      <c r="OUS17" s="156"/>
      <c r="OUT17" s="156"/>
      <c r="OUU17" s="156"/>
      <c r="OUV17" s="156"/>
      <c r="OUW17" s="156"/>
      <c r="OUX17" s="156"/>
      <c r="OUY17" s="156"/>
      <c r="OUZ17" s="156"/>
      <c r="OVA17" s="156"/>
      <c r="OVB17" s="156"/>
      <c r="OVC17" s="156"/>
      <c r="OVD17" s="156"/>
      <c r="OVE17" s="156"/>
      <c r="OVF17" s="156"/>
      <c r="OVG17" s="156"/>
      <c r="OVH17" s="156"/>
      <c r="OVI17" s="156"/>
      <c r="OVJ17" s="156"/>
      <c r="OVK17" s="156"/>
      <c r="OVL17" s="156"/>
      <c r="OVM17" s="156"/>
      <c r="OVN17" s="156"/>
      <c r="OVO17" s="156"/>
      <c r="OVP17" s="156"/>
      <c r="OVQ17" s="156"/>
      <c r="OVR17" s="156"/>
      <c r="OVS17" s="156"/>
      <c r="OVT17" s="156"/>
      <c r="OVU17" s="156"/>
      <c r="OVV17" s="156"/>
      <c r="OVW17" s="156"/>
      <c r="OVX17" s="156"/>
      <c r="OVY17" s="156"/>
      <c r="OVZ17" s="156"/>
      <c r="OWA17" s="156"/>
      <c r="OWB17" s="156"/>
      <c r="OWC17" s="156"/>
      <c r="OWD17" s="156"/>
      <c r="OWE17" s="156"/>
      <c r="OWF17" s="156"/>
      <c r="OWG17" s="156"/>
      <c r="OWH17" s="156"/>
      <c r="OWI17" s="156"/>
      <c r="OWJ17" s="156"/>
      <c r="OWK17" s="156"/>
      <c r="OWL17" s="156"/>
      <c r="OWM17" s="156"/>
      <c r="OWN17" s="156"/>
      <c r="OWO17" s="156"/>
      <c r="OWP17" s="156"/>
      <c r="OWQ17" s="156"/>
      <c r="OWR17" s="156"/>
      <c r="OWS17" s="156"/>
      <c r="OWT17" s="156"/>
      <c r="OWU17" s="156"/>
      <c r="OWV17" s="156"/>
      <c r="OWW17" s="156"/>
      <c r="OWX17" s="156"/>
      <c r="OWY17" s="156"/>
      <c r="OWZ17" s="156"/>
      <c r="OXA17" s="156"/>
      <c r="OXB17" s="156"/>
      <c r="OXC17" s="156"/>
      <c r="OXD17" s="156"/>
      <c r="OXE17" s="156"/>
      <c r="OXF17" s="156"/>
      <c r="OXG17" s="156"/>
      <c r="OXH17" s="156"/>
      <c r="OXI17" s="156"/>
      <c r="OXJ17" s="156"/>
      <c r="OXK17" s="156"/>
      <c r="OXL17" s="156"/>
      <c r="OXM17" s="156"/>
      <c r="OXN17" s="156"/>
      <c r="OXO17" s="156"/>
      <c r="OXP17" s="156"/>
      <c r="OXQ17" s="156"/>
      <c r="OXR17" s="156"/>
      <c r="OXS17" s="156"/>
      <c r="OXT17" s="156"/>
      <c r="OXU17" s="156"/>
      <c r="OXV17" s="156"/>
      <c r="OXW17" s="156"/>
      <c r="OXX17" s="156"/>
      <c r="OXY17" s="156"/>
      <c r="OXZ17" s="156"/>
      <c r="OYA17" s="156"/>
      <c r="OYB17" s="156"/>
      <c r="OYC17" s="156"/>
      <c r="OYD17" s="156"/>
      <c r="OYE17" s="156"/>
      <c r="OYF17" s="156"/>
      <c r="OYG17" s="156"/>
      <c r="OYH17" s="156"/>
      <c r="OYI17" s="156"/>
      <c r="OYJ17" s="156"/>
      <c r="OYK17" s="156"/>
      <c r="OYL17" s="156"/>
      <c r="OYM17" s="156"/>
      <c r="OYN17" s="156"/>
      <c r="OYO17" s="156"/>
      <c r="OYP17" s="156"/>
      <c r="OYQ17" s="156"/>
      <c r="OYR17" s="156"/>
      <c r="OYS17" s="156"/>
      <c r="OYT17" s="156"/>
      <c r="OYU17" s="156"/>
      <c r="OYV17" s="156"/>
      <c r="OYW17" s="156"/>
      <c r="OYX17" s="156"/>
      <c r="OYY17" s="156"/>
      <c r="OYZ17" s="156"/>
      <c r="OZA17" s="156"/>
      <c r="OZB17" s="156"/>
      <c r="OZC17" s="156"/>
      <c r="OZD17" s="156"/>
      <c r="OZE17" s="156"/>
      <c r="OZF17" s="156"/>
      <c r="OZG17" s="156"/>
      <c r="OZH17" s="156"/>
      <c r="OZI17" s="156"/>
      <c r="OZJ17" s="156"/>
      <c r="OZK17" s="156"/>
      <c r="OZL17" s="156"/>
      <c r="OZM17" s="156"/>
      <c r="OZN17" s="156"/>
      <c r="OZO17" s="156"/>
      <c r="OZP17" s="156"/>
      <c r="OZQ17" s="156"/>
      <c r="OZR17" s="156"/>
      <c r="OZS17" s="156"/>
      <c r="OZT17" s="156"/>
      <c r="OZU17" s="156"/>
      <c r="OZV17" s="156"/>
      <c r="OZW17" s="156"/>
      <c r="OZX17" s="156"/>
      <c r="OZY17" s="156"/>
      <c r="OZZ17" s="156"/>
      <c r="PAA17" s="156"/>
      <c r="PAB17" s="156"/>
      <c r="PAC17" s="156"/>
      <c r="PAD17" s="156"/>
      <c r="PAE17" s="156"/>
      <c r="PAF17" s="156"/>
      <c r="PAG17" s="156"/>
      <c r="PAH17" s="156"/>
      <c r="PAI17" s="156"/>
      <c r="PAJ17" s="156"/>
      <c r="PAK17" s="156"/>
      <c r="PAL17" s="156"/>
      <c r="PAM17" s="156"/>
      <c r="PAN17" s="156"/>
      <c r="PAO17" s="156"/>
      <c r="PAP17" s="156"/>
      <c r="PAQ17" s="156"/>
      <c r="PAR17" s="156"/>
      <c r="PAS17" s="156"/>
      <c r="PAT17" s="156"/>
      <c r="PAU17" s="156"/>
      <c r="PAV17" s="156"/>
      <c r="PAW17" s="156"/>
      <c r="PAX17" s="156"/>
      <c r="PAY17" s="156"/>
      <c r="PAZ17" s="156"/>
      <c r="PBA17" s="156"/>
      <c r="PBB17" s="156"/>
      <c r="PBC17" s="156"/>
      <c r="PBD17" s="156"/>
      <c r="PBE17" s="156"/>
      <c r="PBF17" s="156"/>
      <c r="PBG17" s="156"/>
      <c r="PBH17" s="156"/>
      <c r="PBI17" s="156"/>
      <c r="PBJ17" s="156"/>
      <c r="PBK17" s="156"/>
      <c r="PBL17" s="156"/>
      <c r="PBM17" s="156"/>
      <c r="PBN17" s="156"/>
      <c r="PBO17" s="156"/>
      <c r="PBP17" s="156"/>
      <c r="PBQ17" s="156"/>
      <c r="PBR17" s="156"/>
      <c r="PBS17" s="156"/>
      <c r="PBT17" s="156"/>
      <c r="PBU17" s="156"/>
      <c r="PBV17" s="156"/>
      <c r="PBW17" s="156"/>
      <c r="PBX17" s="156"/>
      <c r="PBY17" s="156"/>
      <c r="PBZ17" s="156"/>
      <c r="PCA17" s="156"/>
      <c r="PCB17" s="156"/>
      <c r="PCC17" s="156"/>
      <c r="PCD17" s="156"/>
      <c r="PCE17" s="156"/>
      <c r="PCF17" s="156"/>
      <c r="PCG17" s="156"/>
      <c r="PCH17" s="156"/>
      <c r="PCI17" s="156"/>
      <c r="PCJ17" s="156"/>
      <c r="PCK17" s="156"/>
      <c r="PCL17" s="156"/>
      <c r="PCM17" s="156"/>
      <c r="PCN17" s="156"/>
      <c r="PCO17" s="156"/>
      <c r="PCP17" s="156"/>
      <c r="PCQ17" s="156"/>
      <c r="PCR17" s="156"/>
      <c r="PCS17" s="156"/>
      <c r="PCT17" s="156"/>
      <c r="PCU17" s="156"/>
      <c r="PCV17" s="156"/>
      <c r="PCW17" s="156"/>
      <c r="PCX17" s="156"/>
      <c r="PCY17" s="156"/>
      <c r="PCZ17" s="156"/>
      <c r="PDA17" s="156"/>
      <c r="PDB17" s="156"/>
      <c r="PDC17" s="156"/>
      <c r="PDD17" s="156"/>
      <c r="PDE17" s="156"/>
      <c r="PDF17" s="156"/>
      <c r="PDG17" s="156"/>
      <c r="PDH17" s="156"/>
      <c r="PDI17" s="156"/>
      <c r="PDJ17" s="156"/>
      <c r="PDK17" s="156"/>
      <c r="PDL17" s="156"/>
      <c r="PDM17" s="156"/>
      <c r="PDN17" s="156"/>
      <c r="PDO17" s="156"/>
      <c r="PDP17" s="156"/>
      <c r="PDQ17" s="156"/>
      <c r="PDR17" s="156"/>
      <c r="PDS17" s="156"/>
      <c r="PDT17" s="156"/>
      <c r="PDU17" s="156"/>
      <c r="PDV17" s="156"/>
      <c r="PDW17" s="156"/>
      <c r="PDX17" s="156"/>
      <c r="PDY17" s="156"/>
      <c r="PDZ17" s="156"/>
      <c r="PEA17" s="156"/>
      <c r="PEB17" s="156"/>
      <c r="PEC17" s="156"/>
      <c r="PED17" s="156"/>
      <c r="PEE17" s="156"/>
      <c r="PEF17" s="156"/>
      <c r="PEG17" s="156"/>
      <c r="PEH17" s="156"/>
      <c r="PEI17" s="156"/>
      <c r="PEJ17" s="156"/>
      <c r="PEK17" s="156"/>
      <c r="PEL17" s="156"/>
      <c r="PEM17" s="156"/>
      <c r="PEN17" s="156"/>
      <c r="PEO17" s="156"/>
      <c r="PEP17" s="156"/>
      <c r="PEQ17" s="156"/>
      <c r="PER17" s="156"/>
      <c r="PES17" s="156"/>
      <c r="PET17" s="156"/>
      <c r="PEU17" s="156"/>
      <c r="PEV17" s="156"/>
      <c r="PEW17" s="156"/>
      <c r="PEX17" s="156"/>
      <c r="PEY17" s="156"/>
      <c r="PEZ17" s="156"/>
      <c r="PFA17" s="156"/>
      <c r="PFB17" s="156"/>
      <c r="PFC17" s="156"/>
      <c r="PFD17" s="156"/>
      <c r="PFE17" s="156"/>
      <c r="PFF17" s="156"/>
      <c r="PFG17" s="156"/>
      <c r="PFH17" s="156"/>
      <c r="PFI17" s="156"/>
      <c r="PFJ17" s="156"/>
      <c r="PFK17" s="156"/>
      <c r="PFL17" s="156"/>
      <c r="PFM17" s="156"/>
      <c r="PFN17" s="156"/>
      <c r="PFO17" s="156"/>
      <c r="PFP17" s="156"/>
      <c r="PFQ17" s="156"/>
      <c r="PFR17" s="156"/>
      <c r="PFS17" s="156"/>
      <c r="PFT17" s="156"/>
      <c r="PFU17" s="156"/>
      <c r="PFV17" s="156"/>
      <c r="PFW17" s="156"/>
      <c r="PFX17" s="156"/>
      <c r="PFY17" s="156"/>
      <c r="PFZ17" s="156"/>
      <c r="PGA17" s="156"/>
      <c r="PGB17" s="156"/>
      <c r="PGC17" s="156"/>
      <c r="PGD17" s="156"/>
      <c r="PGE17" s="156"/>
      <c r="PGF17" s="156"/>
      <c r="PGG17" s="156"/>
      <c r="PGH17" s="156"/>
      <c r="PGI17" s="156"/>
      <c r="PGJ17" s="156"/>
      <c r="PGK17" s="156"/>
      <c r="PGL17" s="156"/>
      <c r="PGM17" s="156"/>
      <c r="PGN17" s="156"/>
      <c r="PGO17" s="156"/>
      <c r="PGP17" s="156"/>
      <c r="PGQ17" s="156"/>
      <c r="PGR17" s="156"/>
      <c r="PGS17" s="156"/>
      <c r="PGT17" s="156"/>
      <c r="PGU17" s="156"/>
      <c r="PGV17" s="156"/>
      <c r="PGW17" s="156"/>
      <c r="PGX17" s="156"/>
      <c r="PGY17" s="156"/>
      <c r="PGZ17" s="156"/>
      <c r="PHA17" s="156"/>
      <c r="PHB17" s="156"/>
      <c r="PHC17" s="156"/>
      <c r="PHD17" s="156"/>
      <c r="PHE17" s="156"/>
      <c r="PHF17" s="156"/>
      <c r="PHG17" s="156"/>
      <c r="PHH17" s="156"/>
      <c r="PHI17" s="156"/>
      <c r="PHJ17" s="156"/>
      <c r="PHK17" s="156"/>
      <c r="PHL17" s="156"/>
      <c r="PHM17" s="156"/>
      <c r="PHN17" s="156"/>
      <c r="PHO17" s="156"/>
      <c r="PHP17" s="156"/>
      <c r="PHQ17" s="156"/>
      <c r="PHR17" s="156"/>
      <c r="PHS17" s="156"/>
      <c r="PHT17" s="156"/>
      <c r="PHU17" s="156"/>
      <c r="PHV17" s="156"/>
      <c r="PHW17" s="156"/>
      <c r="PHX17" s="156"/>
      <c r="PHY17" s="156"/>
      <c r="PHZ17" s="156"/>
      <c r="PIA17" s="156"/>
      <c r="PIB17" s="156"/>
      <c r="PIC17" s="156"/>
      <c r="PID17" s="156"/>
      <c r="PIE17" s="156"/>
      <c r="PIF17" s="156"/>
      <c r="PIG17" s="156"/>
      <c r="PIH17" s="156"/>
      <c r="PII17" s="156"/>
      <c r="PIJ17" s="156"/>
      <c r="PIK17" s="156"/>
      <c r="PIL17" s="156"/>
      <c r="PIM17" s="156"/>
      <c r="PIN17" s="156"/>
      <c r="PIO17" s="156"/>
      <c r="PIP17" s="156"/>
      <c r="PIQ17" s="156"/>
      <c r="PIR17" s="156"/>
      <c r="PIS17" s="156"/>
      <c r="PIT17" s="156"/>
      <c r="PIU17" s="156"/>
      <c r="PIV17" s="156"/>
      <c r="PIW17" s="156"/>
      <c r="PIX17" s="156"/>
      <c r="PIY17" s="156"/>
      <c r="PIZ17" s="156"/>
      <c r="PJA17" s="156"/>
      <c r="PJB17" s="156"/>
      <c r="PJC17" s="156"/>
      <c r="PJD17" s="156"/>
      <c r="PJE17" s="156"/>
      <c r="PJF17" s="156"/>
      <c r="PJG17" s="156"/>
      <c r="PJH17" s="156"/>
      <c r="PJI17" s="156"/>
      <c r="PJJ17" s="156"/>
      <c r="PJK17" s="156"/>
      <c r="PJL17" s="156"/>
      <c r="PJM17" s="156"/>
      <c r="PJN17" s="156"/>
      <c r="PJO17" s="156"/>
      <c r="PJP17" s="156"/>
      <c r="PJQ17" s="156"/>
      <c r="PJR17" s="156"/>
      <c r="PJS17" s="156"/>
      <c r="PJT17" s="156"/>
      <c r="PJU17" s="156"/>
      <c r="PJV17" s="156"/>
      <c r="PJW17" s="156"/>
      <c r="PJX17" s="156"/>
      <c r="PJY17" s="156"/>
      <c r="PJZ17" s="156"/>
      <c r="PKA17" s="156"/>
      <c r="PKB17" s="156"/>
      <c r="PKC17" s="156"/>
      <c r="PKD17" s="156"/>
      <c r="PKE17" s="156"/>
      <c r="PKF17" s="156"/>
      <c r="PKG17" s="156"/>
      <c r="PKH17" s="156"/>
      <c r="PKI17" s="156"/>
      <c r="PKJ17" s="156"/>
      <c r="PKK17" s="156"/>
      <c r="PKL17" s="156"/>
      <c r="PKM17" s="156"/>
      <c r="PKN17" s="156"/>
      <c r="PKO17" s="156"/>
      <c r="PKP17" s="156"/>
      <c r="PKQ17" s="156"/>
      <c r="PKR17" s="156"/>
      <c r="PKS17" s="156"/>
      <c r="PKT17" s="156"/>
      <c r="PKU17" s="156"/>
      <c r="PKV17" s="156"/>
      <c r="PKW17" s="156"/>
      <c r="PKX17" s="156"/>
      <c r="PKY17" s="156"/>
      <c r="PKZ17" s="156"/>
      <c r="PLA17" s="156"/>
      <c r="PLB17" s="156"/>
      <c r="PLC17" s="156"/>
      <c r="PLD17" s="156"/>
      <c r="PLE17" s="156"/>
      <c r="PLF17" s="156"/>
      <c r="PLG17" s="156"/>
      <c r="PLH17" s="156"/>
      <c r="PLI17" s="156"/>
      <c r="PLJ17" s="156"/>
      <c r="PLK17" s="156"/>
      <c r="PLL17" s="156"/>
      <c r="PLM17" s="156"/>
      <c r="PLN17" s="156"/>
      <c r="PLO17" s="156"/>
      <c r="PLP17" s="156"/>
      <c r="PLQ17" s="156"/>
      <c r="PLR17" s="156"/>
      <c r="PLS17" s="156"/>
      <c r="PLT17" s="156"/>
      <c r="PLU17" s="156"/>
      <c r="PLV17" s="156"/>
      <c r="PLW17" s="156"/>
      <c r="PLX17" s="156"/>
      <c r="PLY17" s="156"/>
      <c r="PLZ17" s="156"/>
      <c r="PMA17" s="156"/>
      <c r="PMB17" s="156"/>
      <c r="PMC17" s="156"/>
      <c r="PMD17" s="156"/>
      <c r="PME17" s="156"/>
      <c r="PMF17" s="156"/>
      <c r="PMG17" s="156"/>
      <c r="PMH17" s="156"/>
      <c r="PMI17" s="156"/>
      <c r="PMJ17" s="156"/>
      <c r="PMK17" s="156"/>
      <c r="PML17" s="156"/>
      <c r="PMM17" s="156"/>
      <c r="PMN17" s="156"/>
      <c r="PMO17" s="156"/>
      <c r="PMP17" s="156"/>
      <c r="PMQ17" s="156"/>
      <c r="PMR17" s="156"/>
      <c r="PMS17" s="156"/>
      <c r="PMT17" s="156"/>
      <c r="PMU17" s="156"/>
      <c r="PMV17" s="156"/>
      <c r="PMW17" s="156"/>
      <c r="PMX17" s="156"/>
      <c r="PMY17" s="156"/>
      <c r="PMZ17" s="156"/>
      <c r="PNA17" s="156"/>
      <c r="PNB17" s="156"/>
      <c r="PNC17" s="156"/>
      <c r="PND17" s="156"/>
      <c r="PNE17" s="156"/>
      <c r="PNF17" s="156"/>
      <c r="PNG17" s="156"/>
      <c r="PNH17" s="156"/>
      <c r="PNI17" s="156"/>
      <c r="PNJ17" s="156"/>
      <c r="PNK17" s="156"/>
      <c r="PNL17" s="156"/>
      <c r="PNM17" s="156"/>
      <c r="PNN17" s="156"/>
      <c r="PNO17" s="156"/>
      <c r="PNP17" s="156"/>
      <c r="PNQ17" s="156"/>
      <c r="PNR17" s="156"/>
      <c r="PNS17" s="156"/>
      <c r="PNT17" s="156"/>
      <c r="PNU17" s="156"/>
      <c r="PNV17" s="156"/>
      <c r="PNW17" s="156"/>
      <c r="PNX17" s="156"/>
      <c r="PNY17" s="156"/>
      <c r="PNZ17" s="156"/>
      <c r="POA17" s="156"/>
      <c r="POB17" s="156"/>
      <c r="POC17" s="156"/>
      <c r="POD17" s="156"/>
      <c r="POE17" s="156"/>
      <c r="POF17" s="156"/>
      <c r="POG17" s="156"/>
      <c r="POH17" s="156"/>
      <c r="POI17" s="156"/>
      <c r="POJ17" s="156"/>
      <c r="POK17" s="156"/>
      <c r="POL17" s="156"/>
      <c r="POM17" s="156"/>
      <c r="PON17" s="156"/>
      <c r="POO17" s="156"/>
      <c r="POP17" s="156"/>
      <c r="POQ17" s="156"/>
      <c r="POR17" s="156"/>
      <c r="POS17" s="156"/>
      <c r="POT17" s="156"/>
      <c r="POU17" s="156"/>
      <c r="POV17" s="156"/>
      <c r="POW17" s="156"/>
      <c r="POX17" s="156"/>
      <c r="POY17" s="156"/>
      <c r="POZ17" s="156"/>
      <c r="PPA17" s="156"/>
      <c r="PPB17" s="156"/>
      <c r="PPC17" s="156"/>
      <c r="PPD17" s="156"/>
      <c r="PPE17" s="156"/>
      <c r="PPF17" s="156"/>
      <c r="PPG17" s="156"/>
      <c r="PPH17" s="156"/>
      <c r="PPI17" s="156"/>
      <c r="PPJ17" s="156"/>
      <c r="PPK17" s="156"/>
      <c r="PPL17" s="156"/>
      <c r="PPM17" s="156"/>
      <c r="PPN17" s="156"/>
      <c r="PPO17" s="156"/>
      <c r="PPP17" s="156"/>
      <c r="PPQ17" s="156"/>
      <c r="PPR17" s="156"/>
      <c r="PPS17" s="156"/>
      <c r="PPT17" s="156"/>
      <c r="PPU17" s="156"/>
      <c r="PPV17" s="156"/>
      <c r="PPW17" s="156"/>
      <c r="PPX17" s="156"/>
      <c r="PPY17" s="156"/>
      <c r="PPZ17" s="156"/>
      <c r="PQA17" s="156"/>
      <c r="PQB17" s="156"/>
      <c r="PQC17" s="156"/>
      <c r="PQD17" s="156"/>
      <c r="PQE17" s="156"/>
      <c r="PQF17" s="156"/>
      <c r="PQG17" s="156"/>
      <c r="PQH17" s="156"/>
      <c r="PQI17" s="156"/>
      <c r="PQJ17" s="156"/>
      <c r="PQK17" s="156"/>
      <c r="PQL17" s="156"/>
      <c r="PQM17" s="156"/>
      <c r="PQN17" s="156"/>
      <c r="PQO17" s="156"/>
      <c r="PQP17" s="156"/>
      <c r="PQQ17" s="156"/>
      <c r="PQR17" s="156"/>
      <c r="PQS17" s="156"/>
      <c r="PQT17" s="156"/>
      <c r="PQU17" s="156"/>
      <c r="PQV17" s="156"/>
      <c r="PQW17" s="156"/>
      <c r="PQX17" s="156"/>
      <c r="PQY17" s="156"/>
      <c r="PQZ17" s="156"/>
      <c r="PRA17" s="156"/>
      <c r="PRB17" s="156"/>
      <c r="PRC17" s="156"/>
      <c r="PRD17" s="156"/>
      <c r="PRE17" s="156"/>
      <c r="PRF17" s="156"/>
      <c r="PRG17" s="156"/>
      <c r="PRH17" s="156"/>
      <c r="PRI17" s="156"/>
      <c r="PRJ17" s="156"/>
      <c r="PRK17" s="156"/>
      <c r="PRL17" s="156"/>
      <c r="PRM17" s="156"/>
      <c r="PRN17" s="156"/>
      <c r="PRO17" s="156"/>
      <c r="PRP17" s="156"/>
      <c r="PRQ17" s="156"/>
      <c r="PRR17" s="156"/>
      <c r="PRS17" s="156"/>
      <c r="PRT17" s="156"/>
      <c r="PRU17" s="156"/>
      <c r="PRV17" s="156"/>
      <c r="PRW17" s="156"/>
      <c r="PRX17" s="156"/>
      <c r="PRY17" s="156"/>
      <c r="PRZ17" s="156"/>
      <c r="PSA17" s="156"/>
      <c r="PSB17" s="156"/>
      <c r="PSC17" s="156"/>
      <c r="PSD17" s="156"/>
      <c r="PSE17" s="156"/>
      <c r="PSF17" s="156"/>
      <c r="PSG17" s="156"/>
      <c r="PSH17" s="156"/>
      <c r="PSI17" s="156"/>
      <c r="PSJ17" s="156"/>
      <c r="PSK17" s="156"/>
      <c r="PSL17" s="156"/>
      <c r="PSM17" s="156"/>
      <c r="PSN17" s="156"/>
      <c r="PSO17" s="156"/>
      <c r="PSP17" s="156"/>
      <c r="PSQ17" s="156"/>
      <c r="PSR17" s="156"/>
      <c r="PSS17" s="156"/>
      <c r="PST17" s="156"/>
      <c r="PSU17" s="156"/>
      <c r="PSV17" s="156"/>
      <c r="PSW17" s="156"/>
      <c r="PSX17" s="156"/>
      <c r="PSY17" s="156"/>
      <c r="PSZ17" s="156"/>
      <c r="PTA17" s="156"/>
      <c r="PTB17" s="156"/>
      <c r="PTC17" s="156"/>
      <c r="PTD17" s="156"/>
      <c r="PTE17" s="156"/>
      <c r="PTF17" s="156"/>
      <c r="PTG17" s="156"/>
      <c r="PTH17" s="156"/>
      <c r="PTI17" s="156"/>
      <c r="PTJ17" s="156"/>
      <c r="PTK17" s="156"/>
      <c r="PTL17" s="156"/>
      <c r="PTM17" s="156"/>
      <c r="PTN17" s="156"/>
      <c r="PTO17" s="156"/>
      <c r="PTP17" s="156"/>
      <c r="PTQ17" s="156"/>
      <c r="PTR17" s="156"/>
      <c r="PTS17" s="156"/>
      <c r="PTT17" s="156"/>
      <c r="PTU17" s="156"/>
      <c r="PTV17" s="156"/>
      <c r="PTW17" s="156"/>
      <c r="PTX17" s="156"/>
      <c r="PTY17" s="156"/>
      <c r="PTZ17" s="156"/>
      <c r="PUA17" s="156"/>
      <c r="PUB17" s="156"/>
      <c r="PUC17" s="156"/>
      <c r="PUD17" s="156"/>
      <c r="PUE17" s="156"/>
      <c r="PUF17" s="156"/>
      <c r="PUG17" s="156"/>
      <c r="PUH17" s="156"/>
      <c r="PUI17" s="156"/>
      <c r="PUJ17" s="156"/>
      <c r="PUK17" s="156"/>
      <c r="PUL17" s="156"/>
      <c r="PUM17" s="156"/>
      <c r="PUN17" s="156"/>
      <c r="PUO17" s="156"/>
      <c r="PUP17" s="156"/>
      <c r="PUQ17" s="156"/>
      <c r="PUR17" s="156"/>
      <c r="PUS17" s="156"/>
      <c r="PUT17" s="156"/>
      <c r="PUU17" s="156"/>
      <c r="PUV17" s="156"/>
      <c r="PUW17" s="156"/>
      <c r="PUX17" s="156"/>
      <c r="PUY17" s="156"/>
      <c r="PUZ17" s="156"/>
      <c r="PVA17" s="156"/>
      <c r="PVB17" s="156"/>
      <c r="PVC17" s="156"/>
      <c r="PVD17" s="156"/>
      <c r="PVE17" s="156"/>
      <c r="PVF17" s="156"/>
      <c r="PVG17" s="156"/>
      <c r="PVH17" s="156"/>
      <c r="PVI17" s="156"/>
      <c r="PVJ17" s="156"/>
      <c r="PVK17" s="156"/>
      <c r="PVL17" s="156"/>
      <c r="PVM17" s="156"/>
      <c r="PVN17" s="156"/>
      <c r="PVO17" s="156"/>
      <c r="PVP17" s="156"/>
      <c r="PVQ17" s="156"/>
      <c r="PVR17" s="156"/>
      <c r="PVS17" s="156"/>
      <c r="PVT17" s="156"/>
      <c r="PVU17" s="156"/>
      <c r="PVV17" s="156"/>
      <c r="PVW17" s="156"/>
      <c r="PVX17" s="156"/>
      <c r="PVY17" s="156"/>
      <c r="PVZ17" s="156"/>
      <c r="PWA17" s="156"/>
      <c r="PWB17" s="156"/>
      <c r="PWC17" s="156"/>
      <c r="PWD17" s="156"/>
      <c r="PWE17" s="156"/>
      <c r="PWF17" s="156"/>
      <c r="PWG17" s="156"/>
      <c r="PWH17" s="156"/>
      <c r="PWI17" s="156"/>
      <c r="PWJ17" s="156"/>
      <c r="PWK17" s="156"/>
      <c r="PWL17" s="156"/>
      <c r="PWM17" s="156"/>
      <c r="PWN17" s="156"/>
      <c r="PWO17" s="156"/>
      <c r="PWP17" s="156"/>
      <c r="PWQ17" s="156"/>
      <c r="PWR17" s="156"/>
      <c r="PWS17" s="156"/>
      <c r="PWT17" s="156"/>
      <c r="PWU17" s="156"/>
      <c r="PWV17" s="156"/>
      <c r="PWW17" s="156"/>
      <c r="PWX17" s="156"/>
      <c r="PWY17" s="156"/>
      <c r="PWZ17" s="156"/>
      <c r="PXA17" s="156"/>
      <c r="PXB17" s="156"/>
      <c r="PXC17" s="156"/>
      <c r="PXD17" s="156"/>
      <c r="PXE17" s="156"/>
      <c r="PXF17" s="156"/>
      <c r="PXG17" s="156"/>
      <c r="PXH17" s="156"/>
      <c r="PXI17" s="156"/>
      <c r="PXJ17" s="156"/>
      <c r="PXK17" s="156"/>
      <c r="PXL17" s="156"/>
      <c r="PXM17" s="156"/>
      <c r="PXN17" s="156"/>
      <c r="PXO17" s="156"/>
      <c r="PXP17" s="156"/>
      <c r="PXQ17" s="156"/>
      <c r="PXR17" s="156"/>
      <c r="PXS17" s="156"/>
      <c r="PXT17" s="156"/>
      <c r="PXU17" s="156"/>
      <c r="PXV17" s="156"/>
      <c r="PXW17" s="156"/>
      <c r="PXX17" s="156"/>
      <c r="PXY17" s="156"/>
      <c r="PXZ17" s="156"/>
      <c r="PYA17" s="156"/>
      <c r="PYB17" s="156"/>
      <c r="PYC17" s="156"/>
      <c r="PYD17" s="156"/>
      <c r="PYE17" s="156"/>
      <c r="PYF17" s="156"/>
      <c r="PYG17" s="156"/>
      <c r="PYH17" s="156"/>
      <c r="PYI17" s="156"/>
      <c r="PYJ17" s="156"/>
      <c r="PYK17" s="156"/>
      <c r="PYL17" s="156"/>
      <c r="PYM17" s="156"/>
      <c r="PYN17" s="156"/>
      <c r="PYO17" s="156"/>
      <c r="PYP17" s="156"/>
      <c r="PYQ17" s="156"/>
      <c r="PYR17" s="156"/>
      <c r="PYS17" s="156"/>
      <c r="PYT17" s="156"/>
      <c r="PYU17" s="156"/>
      <c r="PYV17" s="156"/>
      <c r="PYW17" s="156"/>
      <c r="PYX17" s="156"/>
      <c r="PYY17" s="156"/>
      <c r="PYZ17" s="156"/>
      <c r="PZA17" s="156"/>
      <c r="PZB17" s="156"/>
      <c r="PZC17" s="156"/>
      <c r="PZD17" s="156"/>
      <c r="PZE17" s="156"/>
      <c r="PZF17" s="156"/>
      <c r="PZG17" s="156"/>
      <c r="PZH17" s="156"/>
      <c r="PZI17" s="156"/>
      <c r="PZJ17" s="156"/>
      <c r="PZK17" s="156"/>
      <c r="PZL17" s="156"/>
      <c r="PZM17" s="156"/>
      <c r="PZN17" s="156"/>
      <c r="PZO17" s="156"/>
      <c r="PZP17" s="156"/>
      <c r="PZQ17" s="156"/>
      <c r="PZR17" s="156"/>
      <c r="PZS17" s="156"/>
      <c r="PZT17" s="156"/>
      <c r="PZU17" s="156"/>
      <c r="PZV17" s="156"/>
      <c r="PZW17" s="156"/>
      <c r="PZX17" s="156"/>
      <c r="PZY17" s="156"/>
      <c r="PZZ17" s="156"/>
      <c r="QAA17" s="156"/>
      <c r="QAB17" s="156"/>
      <c r="QAC17" s="156"/>
      <c r="QAD17" s="156"/>
      <c r="QAE17" s="156"/>
      <c r="QAF17" s="156"/>
      <c r="QAG17" s="156"/>
      <c r="QAH17" s="156"/>
      <c r="QAI17" s="156"/>
      <c r="QAJ17" s="156"/>
      <c r="QAK17" s="156"/>
      <c r="QAL17" s="156"/>
      <c r="QAM17" s="156"/>
      <c r="QAN17" s="156"/>
      <c r="QAO17" s="156"/>
      <c r="QAP17" s="156"/>
      <c r="QAQ17" s="156"/>
      <c r="QAR17" s="156"/>
      <c r="QAS17" s="156"/>
      <c r="QAT17" s="156"/>
      <c r="QAU17" s="156"/>
      <c r="QAV17" s="156"/>
      <c r="QAW17" s="156"/>
      <c r="QAX17" s="156"/>
      <c r="QAY17" s="156"/>
      <c r="QAZ17" s="156"/>
      <c r="QBA17" s="156"/>
      <c r="QBB17" s="156"/>
      <c r="QBC17" s="156"/>
      <c r="QBD17" s="156"/>
      <c r="QBE17" s="156"/>
      <c r="QBF17" s="156"/>
      <c r="QBG17" s="156"/>
      <c r="QBH17" s="156"/>
      <c r="QBI17" s="156"/>
      <c r="QBJ17" s="156"/>
      <c r="QBK17" s="156"/>
      <c r="QBL17" s="156"/>
      <c r="QBM17" s="156"/>
      <c r="QBN17" s="156"/>
      <c r="QBO17" s="156"/>
      <c r="QBP17" s="156"/>
      <c r="QBQ17" s="156"/>
      <c r="QBR17" s="156"/>
      <c r="QBS17" s="156"/>
      <c r="QBT17" s="156"/>
      <c r="QBU17" s="156"/>
      <c r="QBV17" s="156"/>
      <c r="QBW17" s="156"/>
      <c r="QBX17" s="156"/>
      <c r="QBY17" s="156"/>
      <c r="QBZ17" s="156"/>
      <c r="QCA17" s="156"/>
      <c r="QCB17" s="156"/>
      <c r="QCC17" s="156"/>
      <c r="QCD17" s="156"/>
      <c r="QCE17" s="156"/>
      <c r="QCF17" s="156"/>
      <c r="QCG17" s="156"/>
      <c r="QCH17" s="156"/>
      <c r="QCI17" s="156"/>
      <c r="QCJ17" s="156"/>
      <c r="QCK17" s="156"/>
      <c r="QCL17" s="156"/>
      <c r="QCM17" s="156"/>
      <c r="QCN17" s="156"/>
      <c r="QCO17" s="156"/>
      <c r="QCP17" s="156"/>
      <c r="QCQ17" s="156"/>
      <c r="QCR17" s="156"/>
      <c r="QCS17" s="156"/>
      <c r="QCT17" s="156"/>
      <c r="QCU17" s="156"/>
      <c r="QCV17" s="156"/>
      <c r="QCW17" s="156"/>
      <c r="QCX17" s="156"/>
      <c r="QCY17" s="156"/>
      <c r="QCZ17" s="156"/>
      <c r="QDA17" s="156"/>
      <c r="QDB17" s="156"/>
      <c r="QDC17" s="156"/>
      <c r="QDD17" s="156"/>
      <c r="QDE17" s="156"/>
      <c r="QDF17" s="156"/>
      <c r="QDG17" s="156"/>
      <c r="QDH17" s="156"/>
      <c r="QDI17" s="156"/>
      <c r="QDJ17" s="156"/>
      <c r="QDK17" s="156"/>
      <c r="QDL17" s="156"/>
      <c r="QDM17" s="156"/>
      <c r="QDN17" s="156"/>
      <c r="QDO17" s="156"/>
      <c r="QDP17" s="156"/>
      <c r="QDQ17" s="156"/>
      <c r="QDR17" s="156"/>
      <c r="QDS17" s="156"/>
      <c r="QDT17" s="156"/>
      <c r="QDU17" s="156"/>
      <c r="QDV17" s="156"/>
      <c r="QDW17" s="156"/>
      <c r="QDX17" s="156"/>
      <c r="QDY17" s="156"/>
      <c r="QDZ17" s="156"/>
      <c r="QEA17" s="156"/>
      <c r="QEB17" s="156"/>
      <c r="QEC17" s="156"/>
      <c r="QED17" s="156"/>
      <c r="QEE17" s="156"/>
      <c r="QEF17" s="156"/>
      <c r="QEG17" s="156"/>
      <c r="QEH17" s="156"/>
      <c r="QEI17" s="156"/>
      <c r="QEJ17" s="156"/>
      <c r="QEK17" s="156"/>
      <c r="QEL17" s="156"/>
      <c r="QEM17" s="156"/>
      <c r="QEN17" s="156"/>
      <c r="QEO17" s="156"/>
      <c r="QEP17" s="156"/>
      <c r="QEQ17" s="156"/>
      <c r="QER17" s="156"/>
      <c r="QES17" s="156"/>
      <c r="QET17" s="156"/>
      <c r="QEU17" s="156"/>
      <c r="QEV17" s="156"/>
      <c r="QEW17" s="156"/>
      <c r="QEX17" s="156"/>
      <c r="QEY17" s="156"/>
      <c r="QEZ17" s="156"/>
      <c r="QFA17" s="156"/>
      <c r="QFB17" s="156"/>
      <c r="QFC17" s="156"/>
      <c r="QFD17" s="156"/>
      <c r="QFE17" s="156"/>
      <c r="QFF17" s="156"/>
      <c r="QFG17" s="156"/>
      <c r="QFH17" s="156"/>
      <c r="QFI17" s="156"/>
      <c r="QFJ17" s="156"/>
      <c r="QFK17" s="156"/>
      <c r="QFL17" s="156"/>
      <c r="QFM17" s="156"/>
      <c r="QFN17" s="156"/>
      <c r="QFO17" s="156"/>
      <c r="QFP17" s="156"/>
      <c r="QFQ17" s="156"/>
      <c r="QFR17" s="156"/>
      <c r="QFS17" s="156"/>
      <c r="QFT17" s="156"/>
      <c r="QFU17" s="156"/>
      <c r="QFV17" s="156"/>
      <c r="QFW17" s="156"/>
      <c r="QFX17" s="156"/>
      <c r="QFY17" s="156"/>
      <c r="QFZ17" s="156"/>
      <c r="QGA17" s="156"/>
      <c r="QGB17" s="156"/>
      <c r="QGC17" s="156"/>
      <c r="QGD17" s="156"/>
      <c r="QGE17" s="156"/>
      <c r="QGF17" s="156"/>
      <c r="QGG17" s="156"/>
      <c r="QGH17" s="156"/>
      <c r="QGI17" s="156"/>
      <c r="QGJ17" s="156"/>
      <c r="QGK17" s="156"/>
      <c r="QGL17" s="156"/>
      <c r="QGM17" s="156"/>
      <c r="QGN17" s="156"/>
      <c r="QGO17" s="156"/>
      <c r="QGP17" s="156"/>
      <c r="QGQ17" s="156"/>
      <c r="QGR17" s="156"/>
      <c r="QGS17" s="156"/>
      <c r="QGT17" s="156"/>
      <c r="QGU17" s="156"/>
      <c r="QGV17" s="156"/>
      <c r="QGW17" s="156"/>
      <c r="QGX17" s="156"/>
      <c r="QGY17" s="156"/>
      <c r="QGZ17" s="156"/>
      <c r="QHA17" s="156"/>
      <c r="QHB17" s="156"/>
      <c r="QHC17" s="156"/>
      <c r="QHD17" s="156"/>
      <c r="QHE17" s="156"/>
      <c r="QHF17" s="156"/>
      <c r="QHG17" s="156"/>
      <c r="QHH17" s="156"/>
      <c r="QHI17" s="156"/>
      <c r="QHJ17" s="156"/>
      <c r="QHK17" s="156"/>
      <c r="QHL17" s="156"/>
      <c r="QHM17" s="156"/>
      <c r="QHN17" s="156"/>
      <c r="QHO17" s="156"/>
      <c r="QHP17" s="156"/>
      <c r="QHQ17" s="156"/>
      <c r="QHR17" s="156"/>
      <c r="QHS17" s="156"/>
      <c r="QHT17" s="156"/>
      <c r="QHU17" s="156"/>
      <c r="QHV17" s="156"/>
      <c r="QHW17" s="156"/>
      <c r="QHX17" s="156"/>
      <c r="QHY17" s="156"/>
      <c r="QHZ17" s="156"/>
      <c r="QIA17" s="156"/>
      <c r="QIB17" s="156"/>
      <c r="QIC17" s="156"/>
      <c r="QID17" s="156"/>
      <c r="QIE17" s="156"/>
      <c r="QIF17" s="156"/>
      <c r="QIG17" s="156"/>
      <c r="QIH17" s="156"/>
      <c r="QII17" s="156"/>
      <c r="QIJ17" s="156"/>
      <c r="QIK17" s="156"/>
      <c r="QIL17" s="156"/>
      <c r="QIM17" s="156"/>
      <c r="QIN17" s="156"/>
      <c r="QIO17" s="156"/>
      <c r="QIP17" s="156"/>
      <c r="QIQ17" s="156"/>
      <c r="QIR17" s="156"/>
      <c r="QIS17" s="156"/>
      <c r="QIT17" s="156"/>
      <c r="QIU17" s="156"/>
      <c r="QIV17" s="156"/>
      <c r="QIW17" s="156"/>
      <c r="QIX17" s="156"/>
      <c r="QIY17" s="156"/>
      <c r="QIZ17" s="156"/>
      <c r="QJA17" s="156"/>
      <c r="QJB17" s="156"/>
      <c r="QJC17" s="156"/>
      <c r="QJD17" s="156"/>
      <c r="QJE17" s="156"/>
      <c r="QJF17" s="156"/>
      <c r="QJG17" s="156"/>
      <c r="QJH17" s="156"/>
      <c r="QJI17" s="156"/>
      <c r="QJJ17" s="156"/>
      <c r="QJK17" s="156"/>
      <c r="QJL17" s="156"/>
      <c r="QJM17" s="156"/>
      <c r="QJN17" s="156"/>
      <c r="QJO17" s="156"/>
      <c r="QJP17" s="156"/>
      <c r="QJQ17" s="156"/>
      <c r="QJR17" s="156"/>
      <c r="QJS17" s="156"/>
      <c r="QJT17" s="156"/>
      <c r="QJU17" s="156"/>
      <c r="QJV17" s="156"/>
      <c r="QJW17" s="156"/>
      <c r="QJX17" s="156"/>
      <c r="QJY17" s="156"/>
      <c r="QJZ17" s="156"/>
      <c r="QKA17" s="156"/>
      <c r="QKB17" s="156"/>
      <c r="QKC17" s="156"/>
      <c r="QKD17" s="156"/>
      <c r="QKE17" s="156"/>
      <c r="QKF17" s="156"/>
      <c r="QKG17" s="156"/>
      <c r="QKH17" s="156"/>
      <c r="QKI17" s="156"/>
      <c r="QKJ17" s="156"/>
      <c r="QKK17" s="156"/>
      <c r="QKL17" s="156"/>
      <c r="QKM17" s="156"/>
      <c r="QKN17" s="156"/>
      <c r="QKO17" s="156"/>
      <c r="QKP17" s="156"/>
      <c r="QKQ17" s="156"/>
      <c r="QKR17" s="156"/>
      <c r="QKS17" s="156"/>
      <c r="QKT17" s="156"/>
      <c r="QKU17" s="156"/>
      <c r="QKV17" s="156"/>
      <c r="QKW17" s="156"/>
      <c r="QKX17" s="156"/>
      <c r="QKY17" s="156"/>
      <c r="QKZ17" s="156"/>
      <c r="QLA17" s="156"/>
      <c r="QLB17" s="156"/>
      <c r="QLC17" s="156"/>
      <c r="QLD17" s="156"/>
      <c r="QLE17" s="156"/>
      <c r="QLF17" s="156"/>
      <c r="QLG17" s="156"/>
      <c r="QLH17" s="156"/>
      <c r="QLI17" s="156"/>
      <c r="QLJ17" s="156"/>
      <c r="QLK17" s="156"/>
      <c r="QLL17" s="156"/>
      <c r="QLM17" s="156"/>
      <c r="QLN17" s="156"/>
      <c r="QLO17" s="156"/>
      <c r="QLP17" s="156"/>
      <c r="QLQ17" s="156"/>
      <c r="QLR17" s="156"/>
      <c r="QLS17" s="156"/>
      <c r="QLT17" s="156"/>
      <c r="QLU17" s="156"/>
      <c r="QLV17" s="156"/>
      <c r="QLW17" s="156"/>
      <c r="QLX17" s="156"/>
      <c r="QLY17" s="156"/>
      <c r="QLZ17" s="156"/>
      <c r="QMA17" s="156"/>
      <c r="QMB17" s="156"/>
      <c r="QMC17" s="156"/>
      <c r="QMD17" s="156"/>
      <c r="QME17" s="156"/>
      <c r="QMF17" s="156"/>
      <c r="QMG17" s="156"/>
      <c r="QMH17" s="156"/>
      <c r="QMI17" s="156"/>
      <c r="QMJ17" s="156"/>
      <c r="QMK17" s="156"/>
      <c r="QML17" s="156"/>
      <c r="QMM17" s="156"/>
      <c r="QMN17" s="156"/>
      <c r="QMO17" s="156"/>
      <c r="QMP17" s="156"/>
      <c r="QMQ17" s="156"/>
      <c r="QMR17" s="156"/>
      <c r="QMS17" s="156"/>
      <c r="QMT17" s="156"/>
      <c r="QMU17" s="156"/>
      <c r="QMV17" s="156"/>
      <c r="QMW17" s="156"/>
      <c r="QMX17" s="156"/>
      <c r="QMY17" s="156"/>
      <c r="QMZ17" s="156"/>
      <c r="QNA17" s="156"/>
      <c r="QNB17" s="156"/>
      <c r="QNC17" s="156"/>
      <c r="QND17" s="156"/>
      <c r="QNE17" s="156"/>
      <c r="QNF17" s="156"/>
      <c r="QNG17" s="156"/>
      <c r="QNH17" s="156"/>
      <c r="QNI17" s="156"/>
      <c r="QNJ17" s="156"/>
      <c r="QNK17" s="156"/>
      <c r="QNL17" s="156"/>
      <c r="QNM17" s="156"/>
      <c r="QNN17" s="156"/>
      <c r="QNO17" s="156"/>
      <c r="QNP17" s="156"/>
      <c r="QNQ17" s="156"/>
      <c r="QNR17" s="156"/>
      <c r="QNS17" s="156"/>
      <c r="QNT17" s="156"/>
      <c r="QNU17" s="156"/>
      <c r="QNV17" s="156"/>
      <c r="QNW17" s="156"/>
      <c r="QNX17" s="156"/>
      <c r="QNY17" s="156"/>
      <c r="QNZ17" s="156"/>
      <c r="QOA17" s="156"/>
      <c r="QOB17" s="156"/>
      <c r="QOC17" s="156"/>
      <c r="QOD17" s="156"/>
      <c r="QOE17" s="156"/>
      <c r="QOF17" s="156"/>
      <c r="QOG17" s="156"/>
      <c r="QOH17" s="156"/>
      <c r="QOI17" s="156"/>
      <c r="QOJ17" s="156"/>
      <c r="QOK17" s="156"/>
      <c r="QOL17" s="156"/>
      <c r="QOM17" s="156"/>
      <c r="QON17" s="156"/>
      <c r="QOO17" s="156"/>
      <c r="QOP17" s="156"/>
      <c r="QOQ17" s="156"/>
      <c r="QOR17" s="156"/>
      <c r="QOS17" s="156"/>
      <c r="QOT17" s="156"/>
      <c r="QOU17" s="156"/>
      <c r="QOV17" s="156"/>
      <c r="QOW17" s="156"/>
      <c r="QOX17" s="156"/>
      <c r="QOY17" s="156"/>
      <c r="QOZ17" s="156"/>
      <c r="QPA17" s="156"/>
      <c r="QPB17" s="156"/>
      <c r="QPC17" s="156"/>
      <c r="QPD17" s="156"/>
      <c r="QPE17" s="156"/>
      <c r="QPF17" s="156"/>
      <c r="QPG17" s="156"/>
      <c r="QPH17" s="156"/>
      <c r="QPI17" s="156"/>
      <c r="QPJ17" s="156"/>
      <c r="QPK17" s="156"/>
      <c r="QPL17" s="156"/>
      <c r="QPM17" s="156"/>
      <c r="QPN17" s="156"/>
      <c r="QPO17" s="156"/>
      <c r="QPP17" s="156"/>
      <c r="QPQ17" s="156"/>
      <c r="QPR17" s="156"/>
      <c r="QPS17" s="156"/>
      <c r="QPT17" s="156"/>
      <c r="QPU17" s="156"/>
      <c r="QPV17" s="156"/>
      <c r="QPW17" s="156"/>
      <c r="QPX17" s="156"/>
      <c r="QPY17" s="156"/>
      <c r="QPZ17" s="156"/>
      <c r="QQA17" s="156"/>
      <c r="QQB17" s="156"/>
      <c r="QQC17" s="156"/>
      <c r="QQD17" s="156"/>
      <c r="QQE17" s="156"/>
      <c r="QQF17" s="156"/>
      <c r="QQG17" s="156"/>
      <c r="QQH17" s="156"/>
      <c r="QQI17" s="156"/>
      <c r="QQJ17" s="156"/>
      <c r="QQK17" s="156"/>
      <c r="QQL17" s="156"/>
      <c r="QQM17" s="156"/>
      <c r="QQN17" s="156"/>
      <c r="QQO17" s="156"/>
      <c r="QQP17" s="156"/>
      <c r="QQQ17" s="156"/>
      <c r="QQR17" s="156"/>
      <c r="QQS17" s="156"/>
      <c r="QQT17" s="156"/>
      <c r="QQU17" s="156"/>
      <c r="QQV17" s="156"/>
      <c r="QQW17" s="156"/>
      <c r="QQX17" s="156"/>
      <c r="QQY17" s="156"/>
      <c r="QQZ17" s="156"/>
      <c r="QRA17" s="156"/>
      <c r="QRB17" s="156"/>
      <c r="QRC17" s="156"/>
      <c r="QRD17" s="156"/>
      <c r="QRE17" s="156"/>
      <c r="QRF17" s="156"/>
      <c r="QRG17" s="156"/>
      <c r="QRH17" s="156"/>
      <c r="QRI17" s="156"/>
      <c r="QRJ17" s="156"/>
      <c r="QRK17" s="156"/>
      <c r="QRL17" s="156"/>
      <c r="QRM17" s="156"/>
      <c r="QRN17" s="156"/>
      <c r="QRO17" s="156"/>
      <c r="QRP17" s="156"/>
      <c r="QRQ17" s="156"/>
      <c r="QRR17" s="156"/>
      <c r="QRS17" s="156"/>
      <c r="QRT17" s="156"/>
      <c r="QRU17" s="156"/>
      <c r="QRV17" s="156"/>
      <c r="QRW17" s="156"/>
      <c r="QRX17" s="156"/>
      <c r="QRY17" s="156"/>
      <c r="QRZ17" s="156"/>
      <c r="QSA17" s="156"/>
      <c r="QSB17" s="156"/>
      <c r="QSC17" s="156"/>
      <c r="QSD17" s="156"/>
      <c r="QSE17" s="156"/>
      <c r="QSF17" s="156"/>
      <c r="QSG17" s="156"/>
      <c r="QSH17" s="156"/>
      <c r="QSI17" s="156"/>
      <c r="QSJ17" s="156"/>
      <c r="QSK17" s="156"/>
      <c r="QSL17" s="156"/>
      <c r="QSM17" s="156"/>
      <c r="QSN17" s="156"/>
      <c r="QSO17" s="156"/>
      <c r="QSP17" s="156"/>
      <c r="QSQ17" s="156"/>
      <c r="QSR17" s="156"/>
      <c r="QSS17" s="156"/>
      <c r="QST17" s="156"/>
      <c r="QSU17" s="156"/>
      <c r="QSV17" s="156"/>
      <c r="QSW17" s="156"/>
      <c r="QSX17" s="156"/>
      <c r="QSY17" s="156"/>
      <c r="QSZ17" s="156"/>
      <c r="QTA17" s="156"/>
      <c r="QTB17" s="156"/>
      <c r="QTC17" s="156"/>
      <c r="QTD17" s="156"/>
      <c r="QTE17" s="156"/>
      <c r="QTF17" s="156"/>
      <c r="QTG17" s="156"/>
      <c r="QTH17" s="156"/>
      <c r="QTI17" s="156"/>
      <c r="QTJ17" s="156"/>
      <c r="QTK17" s="156"/>
      <c r="QTL17" s="156"/>
      <c r="QTM17" s="156"/>
      <c r="QTN17" s="156"/>
      <c r="QTO17" s="156"/>
      <c r="QTP17" s="156"/>
      <c r="QTQ17" s="156"/>
      <c r="QTR17" s="156"/>
      <c r="QTS17" s="156"/>
      <c r="QTT17" s="156"/>
      <c r="QTU17" s="156"/>
      <c r="QTV17" s="156"/>
      <c r="QTW17" s="156"/>
      <c r="QTX17" s="156"/>
      <c r="QTY17" s="156"/>
      <c r="QTZ17" s="156"/>
      <c r="QUA17" s="156"/>
      <c r="QUB17" s="156"/>
      <c r="QUC17" s="156"/>
      <c r="QUD17" s="156"/>
      <c r="QUE17" s="156"/>
      <c r="QUF17" s="156"/>
      <c r="QUG17" s="156"/>
      <c r="QUH17" s="156"/>
      <c r="QUI17" s="156"/>
      <c r="QUJ17" s="156"/>
      <c r="QUK17" s="156"/>
      <c r="QUL17" s="156"/>
      <c r="QUM17" s="156"/>
      <c r="QUN17" s="156"/>
      <c r="QUO17" s="156"/>
      <c r="QUP17" s="156"/>
      <c r="QUQ17" s="156"/>
      <c r="QUR17" s="156"/>
      <c r="QUS17" s="156"/>
      <c r="QUT17" s="156"/>
      <c r="QUU17" s="156"/>
      <c r="QUV17" s="156"/>
      <c r="QUW17" s="156"/>
      <c r="QUX17" s="156"/>
      <c r="QUY17" s="156"/>
      <c r="QUZ17" s="156"/>
      <c r="QVA17" s="156"/>
      <c r="QVB17" s="156"/>
      <c r="QVC17" s="156"/>
      <c r="QVD17" s="156"/>
      <c r="QVE17" s="156"/>
      <c r="QVF17" s="156"/>
      <c r="QVG17" s="156"/>
      <c r="QVH17" s="156"/>
      <c r="QVI17" s="156"/>
      <c r="QVJ17" s="156"/>
      <c r="QVK17" s="156"/>
      <c r="QVL17" s="156"/>
      <c r="QVM17" s="156"/>
      <c r="QVN17" s="156"/>
      <c r="QVO17" s="156"/>
      <c r="QVP17" s="156"/>
      <c r="QVQ17" s="156"/>
      <c r="QVR17" s="156"/>
      <c r="QVS17" s="156"/>
      <c r="QVT17" s="156"/>
      <c r="QVU17" s="156"/>
      <c r="QVV17" s="156"/>
      <c r="QVW17" s="156"/>
      <c r="QVX17" s="156"/>
      <c r="QVY17" s="156"/>
      <c r="QVZ17" s="156"/>
      <c r="QWA17" s="156"/>
      <c r="QWB17" s="156"/>
      <c r="QWC17" s="156"/>
      <c r="QWD17" s="156"/>
      <c r="QWE17" s="156"/>
      <c r="QWF17" s="156"/>
      <c r="QWG17" s="156"/>
      <c r="QWH17" s="156"/>
      <c r="QWI17" s="156"/>
      <c r="QWJ17" s="156"/>
      <c r="QWK17" s="156"/>
      <c r="QWL17" s="156"/>
      <c r="QWM17" s="156"/>
      <c r="QWN17" s="156"/>
      <c r="QWO17" s="156"/>
      <c r="QWP17" s="156"/>
      <c r="QWQ17" s="156"/>
      <c r="QWR17" s="156"/>
      <c r="QWS17" s="156"/>
      <c r="QWT17" s="156"/>
      <c r="QWU17" s="156"/>
      <c r="QWV17" s="156"/>
      <c r="QWW17" s="156"/>
      <c r="QWX17" s="156"/>
      <c r="QWY17" s="156"/>
      <c r="QWZ17" s="156"/>
      <c r="QXA17" s="156"/>
      <c r="QXB17" s="156"/>
      <c r="QXC17" s="156"/>
      <c r="QXD17" s="156"/>
      <c r="QXE17" s="156"/>
      <c r="QXF17" s="156"/>
      <c r="QXG17" s="156"/>
      <c r="QXH17" s="156"/>
      <c r="QXI17" s="156"/>
      <c r="QXJ17" s="156"/>
      <c r="QXK17" s="156"/>
      <c r="QXL17" s="156"/>
      <c r="QXM17" s="156"/>
      <c r="QXN17" s="156"/>
      <c r="QXO17" s="156"/>
      <c r="QXP17" s="156"/>
      <c r="QXQ17" s="156"/>
      <c r="QXR17" s="156"/>
      <c r="QXS17" s="156"/>
      <c r="QXT17" s="156"/>
      <c r="QXU17" s="156"/>
      <c r="QXV17" s="156"/>
      <c r="QXW17" s="156"/>
      <c r="QXX17" s="156"/>
      <c r="QXY17" s="156"/>
      <c r="QXZ17" s="156"/>
      <c r="QYA17" s="156"/>
      <c r="QYB17" s="156"/>
      <c r="QYC17" s="156"/>
      <c r="QYD17" s="156"/>
      <c r="QYE17" s="156"/>
      <c r="QYF17" s="156"/>
      <c r="QYG17" s="156"/>
      <c r="QYH17" s="156"/>
      <c r="QYI17" s="156"/>
      <c r="QYJ17" s="156"/>
      <c r="QYK17" s="156"/>
      <c r="QYL17" s="156"/>
      <c r="QYM17" s="156"/>
      <c r="QYN17" s="156"/>
      <c r="QYO17" s="156"/>
      <c r="QYP17" s="156"/>
      <c r="QYQ17" s="156"/>
      <c r="QYR17" s="156"/>
      <c r="QYS17" s="156"/>
      <c r="QYT17" s="156"/>
      <c r="QYU17" s="156"/>
      <c r="QYV17" s="156"/>
      <c r="QYW17" s="156"/>
      <c r="QYX17" s="156"/>
      <c r="QYY17" s="156"/>
      <c r="QYZ17" s="156"/>
      <c r="QZA17" s="156"/>
      <c r="QZB17" s="156"/>
      <c r="QZC17" s="156"/>
      <c r="QZD17" s="156"/>
      <c r="QZE17" s="156"/>
      <c r="QZF17" s="156"/>
      <c r="QZG17" s="156"/>
      <c r="QZH17" s="156"/>
      <c r="QZI17" s="156"/>
      <c r="QZJ17" s="156"/>
      <c r="QZK17" s="156"/>
      <c r="QZL17" s="156"/>
      <c r="QZM17" s="156"/>
      <c r="QZN17" s="156"/>
      <c r="QZO17" s="156"/>
      <c r="QZP17" s="156"/>
      <c r="QZQ17" s="156"/>
      <c r="QZR17" s="156"/>
      <c r="QZS17" s="156"/>
      <c r="QZT17" s="156"/>
      <c r="QZU17" s="156"/>
      <c r="QZV17" s="156"/>
      <c r="QZW17" s="156"/>
      <c r="QZX17" s="156"/>
      <c r="QZY17" s="156"/>
      <c r="QZZ17" s="156"/>
      <c r="RAA17" s="156"/>
      <c r="RAB17" s="156"/>
      <c r="RAC17" s="156"/>
      <c r="RAD17" s="156"/>
      <c r="RAE17" s="156"/>
      <c r="RAF17" s="156"/>
      <c r="RAG17" s="156"/>
      <c r="RAH17" s="156"/>
      <c r="RAI17" s="156"/>
      <c r="RAJ17" s="156"/>
      <c r="RAK17" s="156"/>
      <c r="RAL17" s="156"/>
      <c r="RAM17" s="156"/>
      <c r="RAN17" s="156"/>
      <c r="RAO17" s="156"/>
      <c r="RAP17" s="156"/>
      <c r="RAQ17" s="156"/>
      <c r="RAR17" s="156"/>
      <c r="RAS17" s="156"/>
      <c r="RAT17" s="156"/>
      <c r="RAU17" s="156"/>
      <c r="RAV17" s="156"/>
      <c r="RAW17" s="156"/>
      <c r="RAX17" s="156"/>
      <c r="RAY17" s="156"/>
      <c r="RAZ17" s="156"/>
      <c r="RBA17" s="156"/>
      <c r="RBB17" s="156"/>
      <c r="RBC17" s="156"/>
      <c r="RBD17" s="156"/>
      <c r="RBE17" s="156"/>
      <c r="RBF17" s="156"/>
      <c r="RBG17" s="156"/>
      <c r="RBH17" s="156"/>
      <c r="RBI17" s="156"/>
      <c r="RBJ17" s="156"/>
      <c r="RBK17" s="156"/>
      <c r="RBL17" s="156"/>
      <c r="RBM17" s="156"/>
      <c r="RBN17" s="156"/>
      <c r="RBO17" s="156"/>
      <c r="RBP17" s="156"/>
      <c r="RBQ17" s="156"/>
      <c r="RBR17" s="156"/>
      <c r="RBS17" s="156"/>
      <c r="RBT17" s="156"/>
      <c r="RBU17" s="156"/>
      <c r="RBV17" s="156"/>
      <c r="RBW17" s="156"/>
      <c r="RBX17" s="156"/>
      <c r="RBY17" s="156"/>
      <c r="RBZ17" s="156"/>
      <c r="RCA17" s="156"/>
      <c r="RCB17" s="156"/>
      <c r="RCC17" s="156"/>
      <c r="RCD17" s="156"/>
      <c r="RCE17" s="156"/>
      <c r="RCF17" s="156"/>
      <c r="RCG17" s="156"/>
      <c r="RCH17" s="156"/>
      <c r="RCI17" s="156"/>
      <c r="RCJ17" s="156"/>
      <c r="RCK17" s="156"/>
      <c r="RCL17" s="156"/>
      <c r="RCM17" s="156"/>
      <c r="RCN17" s="156"/>
      <c r="RCO17" s="156"/>
      <c r="RCP17" s="156"/>
      <c r="RCQ17" s="156"/>
      <c r="RCR17" s="156"/>
      <c r="RCS17" s="156"/>
      <c r="RCT17" s="156"/>
      <c r="RCU17" s="156"/>
      <c r="RCV17" s="156"/>
      <c r="RCW17" s="156"/>
      <c r="RCX17" s="156"/>
      <c r="RCY17" s="156"/>
      <c r="RCZ17" s="156"/>
      <c r="RDA17" s="156"/>
      <c r="RDB17" s="156"/>
      <c r="RDC17" s="156"/>
      <c r="RDD17" s="156"/>
      <c r="RDE17" s="156"/>
      <c r="RDF17" s="156"/>
      <c r="RDG17" s="156"/>
      <c r="RDH17" s="156"/>
      <c r="RDI17" s="156"/>
      <c r="RDJ17" s="156"/>
      <c r="RDK17" s="156"/>
      <c r="RDL17" s="156"/>
      <c r="RDM17" s="156"/>
      <c r="RDN17" s="156"/>
      <c r="RDO17" s="156"/>
      <c r="RDP17" s="156"/>
      <c r="RDQ17" s="156"/>
      <c r="RDR17" s="156"/>
      <c r="RDS17" s="156"/>
      <c r="RDT17" s="156"/>
      <c r="RDU17" s="156"/>
      <c r="RDV17" s="156"/>
      <c r="RDW17" s="156"/>
      <c r="RDX17" s="156"/>
      <c r="RDY17" s="156"/>
      <c r="RDZ17" s="156"/>
      <c r="REA17" s="156"/>
      <c r="REB17" s="156"/>
      <c r="REC17" s="156"/>
      <c r="RED17" s="156"/>
      <c r="REE17" s="156"/>
      <c r="REF17" s="156"/>
      <c r="REG17" s="156"/>
      <c r="REH17" s="156"/>
      <c r="REI17" s="156"/>
      <c r="REJ17" s="156"/>
      <c r="REK17" s="156"/>
      <c r="REL17" s="156"/>
      <c r="REM17" s="156"/>
      <c r="REN17" s="156"/>
      <c r="REO17" s="156"/>
      <c r="REP17" s="156"/>
      <c r="REQ17" s="156"/>
      <c r="RER17" s="156"/>
      <c r="RES17" s="156"/>
      <c r="RET17" s="156"/>
      <c r="REU17" s="156"/>
      <c r="REV17" s="156"/>
      <c r="REW17" s="156"/>
      <c r="REX17" s="156"/>
      <c r="REY17" s="156"/>
      <c r="REZ17" s="156"/>
      <c r="RFA17" s="156"/>
      <c r="RFB17" s="156"/>
      <c r="RFC17" s="156"/>
      <c r="RFD17" s="156"/>
      <c r="RFE17" s="156"/>
      <c r="RFF17" s="156"/>
      <c r="RFG17" s="156"/>
      <c r="RFH17" s="156"/>
      <c r="RFI17" s="156"/>
      <c r="RFJ17" s="156"/>
      <c r="RFK17" s="156"/>
      <c r="RFL17" s="156"/>
      <c r="RFM17" s="156"/>
      <c r="RFN17" s="156"/>
      <c r="RFO17" s="156"/>
      <c r="RFP17" s="156"/>
      <c r="RFQ17" s="156"/>
      <c r="RFR17" s="156"/>
      <c r="RFS17" s="156"/>
      <c r="RFT17" s="156"/>
      <c r="RFU17" s="156"/>
      <c r="RFV17" s="156"/>
      <c r="RFW17" s="156"/>
      <c r="RFX17" s="156"/>
      <c r="RFY17" s="156"/>
      <c r="RFZ17" s="156"/>
      <c r="RGA17" s="156"/>
      <c r="RGB17" s="156"/>
      <c r="RGC17" s="156"/>
      <c r="RGD17" s="156"/>
      <c r="RGE17" s="156"/>
      <c r="RGF17" s="156"/>
      <c r="RGG17" s="156"/>
      <c r="RGH17" s="156"/>
      <c r="RGI17" s="156"/>
      <c r="RGJ17" s="156"/>
      <c r="RGK17" s="156"/>
      <c r="RGL17" s="156"/>
      <c r="RGM17" s="156"/>
      <c r="RGN17" s="156"/>
      <c r="RGO17" s="156"/>
      <c r="RGP17" s="156"/>
      <c r="RGQ17" s="156"/>
      <c r="RGR17" s="156"/>
      <c r="RGS17" s="156"/>
      <c r="RGT17" s="156"/>
      <c r="RGU17" s="156"/>
      <c r="RGV17" s="156"/>
      <c r="RGW17" s="156"/>
      <c r="RGX17" s="156"/>
      <c r="RGY17" s="156"/>
      <c r="RGZ17" s="156"/>
      <c r="RHA17" s="156"/>
      <c r="RHB17" s="156"/>
      <c r="RHC17" s="156"/>
      <c r="RHD17" s="156"/>
      <c r="RHE17" s="156"/>
      <c r="RHF17" s="156"/>
      <c r="RHG17" s="156"/>
      <c r="RHH17" s="156"/>
      <c r="RHI17" s="156"/>
      <c r="RHJ17" s="156"/>
      <c r="RHK17" s="156"/>
      <c r="RHL17" s="156"/>
      <c r="RHM17" s="156"/>
      <c r="RHN17" s="156"/>
      <c r="RHO17" s="156"/>
      <c r="RHP17" s="156"/>
      <c r="RHQ17" s="156"/>
      <c r="RHR17" s="156"/>
      <c r="RHS17" s="156"/>
      <c r="RHT17" s="156"/>
      <c r="RHU17" s="156"/>
      <c r="RHV17" s="156"/>
      <c r="RHW17" s="156"/>
      <c r="RHX17" s="156"/>
      <c r="RHY17" s="156"/>
      <c r="RHZ17" s="156"/>
      <c r="RIA17" s="156"/>
      <c r="RIB17" s="156"/>
      <c r="RIC17" s="156"/>
      <c r="RID17" s="156"/>
      <c r="RIE17" s="156"/>
      <c r="RIF17" s="156"/>
      <c r="RIG17" s="156"/>
      <c r="RIH17" s="156"/>
      <c r="RII17" s="156"/>
      <c r="RIJ17" s="156"/>
      <c r="RIK17" s="156"/>
      <c r="RIL17" s="156"/>
      <c r="RIM17" s="156"/>
      <c r="RIN17" s="156"/>
      <c r="RIO17" s="156"/>
      <c r="RIP17" s="156"/>
      <c r="RIQ17" s="156"/>
      <c r="RIR17" s="156"/>
      <c r="RIS17" s="156"/>
      <c r="RIT17" s="156"/>
      <c r="RIU17" s="156"/>
      <c r="RIV17" s="156"/>
      <c r="RIW17" s="156"/>
      <c r="RIX17" s="156"/>
      <c r="RIY17" s="156"/>
      <c r="RIZ17" s="156"/>
      <c r="RJA17" s="156"/>
      <c r="RJB17" s="156"/>
      <c r="RJC17" s="156"/>
      <c r="RJD17" s="156"/>
      <c r="RJE17" s="156"/>
      <c r="RJF17" s="156"/>
      <c r="RJG17" s="156"/>
      <c r="RJH17" s="156"/>
      <c r="RJI17" s="156"/>
      <c r="RJJ17" s="156"/>
      <c r="RJK17" s="156"/>
      <c r="RJL17" s="156"/>
      <c r="RJM17" s="156"/>
      <c r="RJN17" s="156"/>
      <c r="RJO17" s="156"/>
      <c r="RJP17" s="156"/>
      <c r="RJQ17" s="156"/>
      <c r="RJR17" s="156"/>
      <c r="RJS17" s="156"/>
      <c r="RJT17" s="156"/>
      <c r="RJU17" s="156"/>
      <c r="RJV17" s="156"/>
      <c r="RJW17" s="156"/>
      <c r="RJX17" s="156"/>
      <c r="RJY17" s="156"/>
      <c r="RJZ17" s="156"/>
      <c r="RKA17" s="156"/>
      <c r="RKB17" s="156"/>
      <c r="RKC17" s="156"/>
      <c r="RKD17" s="156"/>
      <c r="RKE17" s="156"/>
      <c r="RKF17" s="156"/>
      <c r="RKG17" s="156"/>
      <c r="RKH17" s="156"/>
      <c r="RKI17" s="156"/>
      <c r="RKJ17" s="156"/>
      <c r="RKK17" s="156"/>
      <c r="RKL17" s="156"/>
      <c r="RKM17" s="156"/>
      <c r="RKN17" s="156"/>
      <c r="RKO17" s="156"/>
      <c r="RKP17" s="156"/>
      <c r="RKQ17" s="156"/>
      <c r="RKR17" s="156"/>
      <c r="RKS17" s="156"/>
      <c r="RKT17" s="156"/>
      <c r="RKU17" s="156"/>
      <c r="RKV17" s="156"/>
      <c r="RKW17" s="156"/>
      <c r="RKX17" s="156"/>
      <c r="RKY17" s="156"/>
      <c r="RKZ17" s="156"/>
      <c r="RLA17" s="156"/>
      <c r="RLB17" s="156"/>
      <c r="RLC17" s="156"/>
      <c r="RLD17" s="156"/>
      <c r="RLE17" s="156"/>
      <c r="RLF17" s="156"/>
      <c r="RLG17" s="156"/>
      <c r="RLH17" s="156"/>
      <c r="RLI17" s="156"/>
      <c r="RLJ17" s="156"/>
      <c r="RLK17" s="156"/>
      <c r="RLL17" s="156"/>
      <c r="RLM17" s="156"/>
      <c r="RLN17" s="156"/>
      <c r="RLO17" s="156"/>
      <c r="RLP17" s="156"/>
      <c r="RLQ17" s="156"/>
      <c r="RLR17" s="156"/>
      <c r="RLS17" s="156"/>
      <c r="RLT17" s="156"/>
      <c r="RLU17" s="156"/>
      <c r="RLV17" s="156"/>
      <c r="RLW17" s="156"/>
      <c r="RLX17" s="156"/>
      <c r="RLY17" s="156"/>
      <c r="RLZ17" s="156"/>
      <c r="RMA17" s="156"/>
      <c r="RMB17" s="156"/>
      <c r="RMC17" s="156"/>
      <c r="RMD17" s="156"/>
      <c r="RME17" s="156"/>
      <c r="RMF17" s="156"/>
      <c r="RMG17" s="156"/>
      <c r="RMH17" s="156"/>
      <c r="RMI17" s="156"/>
      <c r="RMJ17" s="156"/>
      <c r="RMK17" s="156"/>
      <c r="RML17" s="156"/>
      <c r="RMM17" s="156"/>
      <c r="RMN17" s="156"/>
      <c r="RMO17" s="156"/>
      <c r="RMP17" s="156"/>
      <c r="RMQ17" s="156"/>
      <c r="RMR17" s="156"/>
      <c r="RMS17" s="156"/>
      <c r="RMT17" s="156"/>
      <c r="RMU17" s="156"/>
      <c r="RMV17" s="156"/>
      <c r="RMW17" s="156"/>
      <c r="RMX17" s="156"/>
      <c r="RMY17" s="156"/>
      <c r="RMZ17" s="156"/>
      <c r="RNA17" s="156"/>
      <c r="RNB17" s="156"/>
      <c r="RNC17" s="156"/>
      <c r="RND17" s="156"/>
      <c r="RNE17" s="156"/>
      <c r="RNF17" s="156"/>
      <c r="RNG17" s="156"/>
      <c r="RNH17" s="156"/>
      <c r="RNI17" s="156"/>
      <c r="RNJ17" s="156"/>
      <c r="RNK17" s="156"/>
      <c r="RNL17" s="156"/>
      <c r="RNM17" s="156"/>
      <c r="RNN17" s="156"/>
      <c r="RNO17" s="156"/>
      <c r="RNP17" s="156"/>
      <c r="RNQ17" s="156"/>
      <c r="RNR17" s="156"/>
      <c r="RNS17" s="156"/>
      <c r="RNT17" s="156"/>
      <c r="RNU17" s="156"/>
      <c r="RNV17" s="156"/>
      <c r="RNW17" s="156"/>
      <c r="RNX17" s="156"/>
      <c r="RNY17" s="156"/>
      <c r="RNZ17" s="156"/>
      <c r="ROA17" s="156"/>
      <c r="ROB17" s="156"/>
      <c r="ROC17" s="156"/>
      <c r="ROD17" s="156"/>
      <c r="ROE17" s="156"/>
      <c r="ROF17" s="156"/>
      <c r="ROG17" s="156"/>
      <c r="ROH17" s="156"/>
      <c r="ROI17" s="156"/>
      <c r="ROJ17" s="156"/>
      <c r="ROK17" s="156"/>
      <c r="ROL17" s="156"/>
      <c r="ROM17" s="156"/>
      <c r="RON17" s="156"/>
      <c r="ROO17" s="156"/>
      <c r="ROP17" s="156"/>
      <c r="ROQ17" s="156"/>
      <c r="ROR17" s="156"/>
      <c r="ROS17" s="156"/>
      <c r="ROT17" s="156"/>
      <c r="ROU17" s="156"/>
      <c r="ROV17" s="156"/>
      <c r="ROW17" s="156"/>
      <c r="ROX17" s="156"/>
      <c r="ROY17" s="156"/>
      <c r="ROZ17" s="156"/>
      <c r="RPA17" s="156"/>
      <c r="RPB17" s="156"/>
      <c r="RPC17" s="156"/>
      <c r="RPD17" s="156"/>
      <c r="RPE17" s="156"/>
      <c r="RPF17" s="156"/>
      <c r="RPG17" s="156"/>
      <c r="RPH17" s="156"/>
      <c r="RPI17" s="156"/>
      <c r="RPJ17" s="156"/>
      <c r="RPK17" s="156"/>
      <c r="RPL17" s="156"/>
      <c r="RPM17" s="156"/>
      <c r="RPN17" s="156"/>
      <c r="RPO17" s="156"/>
      <c r="RPP17" s="156"/>
      <c r="RPQ17" s="156"/>
      <c r="RPR17" s="156"/>
      <c r="RPS17" s="156"/>
      <c r="RPT17" s="156"/>
      <c r="RPU17" s="156"/>
      <c r="RPV17" s="156"/>
      <c r="RPW17" s="156"/>
      <c r="RPX17" s="156"/>
      <c r="RPY17" s="156"/>
      <c r="RPZ17" s="156"/>
      <c r="RQA17" s="156"/>
      <c r="RQB17" s="156"/>
      <c r="RQC17" s="156"/>
      <c r="RQD17" s="156"/>
      <c r="RQE17" s="156"/>
      <c r="RQF17" s="156"/>
      <c r="RQG17" s="156"/>
      <c r="RQH17" s="156"/>
      <c r="RQI17" s="156"/>
      <c r="RQJ17" s="156"/>
      <c r="RQK17" s="156"/>
      <c r="RQL17" s="156"/>
      <c r="RQM17" s="156"/>
      <c r="RQN17" s="156"/>
      <c r="RQO17" s="156"/>
      <c r="RQP17" s="156"/>
      <c r="RQQ17" s="156"/>
      <c r="RQR17" s="156"/>
      <c r="RQS17" s="156"/>
      <c r="RQT17" s="156"/>
      <c r="RQU17" s="156"/>
      <c r="RQV17" s="156"/>
      <c r="RQW17" s="156"/>
      <c r="RQX17" s="156"/>
      <c r="RQY17" s="156"/>
      <c r="RQZ17" s="156"/>
      <c r="RRA17" s="156"/>
      <c r="RRB17" s="156"/>
      <c r="RRC17" s="156"/>
      <c r="RRD17" s="156"/>
      <c r="RRE17" s="156"/>
      <c r="RRF17" s="156"/>
      <c r="RRG17" s="156"/>
      <c r="RRH17" s="156"/>
      <c r="RRI17" s="156"/>
      <c r="RRJ17" s="156"/>
      <c r="RRK17" s="156"/>
      <c r="RRL17" s="156"/>
      <c r="RRM17" s="156"/>
      <c r="RRN17" s="156"/>
      <c r="RRO17" s="156"/>
      <c r="RRP17" s="156"/>
      <c r="RRQ17" s="156"/>
      <c r="RRR17" s="156"/>
      <c r="RRS17" s="156"/>
      <c r="RRT17" s="156"/>
      <c r="RRU17" s="156"/>
      <c r="RRV17" s="156"/>
      <c r="RRW17" s="156"/>
      <c r="RRX17" s="156"/>
      <c r="RRY17" s="156"/>
      <c r="RRZ17" s="156"/>
      <c r="RSA17" s="156"/>
      <c r="RSB17" s="156"/>
      <c r="RSC17" s="156"/>
      <c r="RSD17" s="156"/>
      <c r="RSE17" s="156"/>
      <c r="RSF17" s="156"/>
      <c r="RSG17" s="156"/>
      <c r="RSH17" s="156"/>
      <c r="RSI17" s="156"/>
      <c r="RSJ17" s="156"/>
      <c r="RSK17" s="156"/>
      <c r="RSL17" s="156"/>
      <c r="RSM17" s="156"/>
      <c r="RSN17" s="156"/>
      <c r="RSO17" s="156"/>
      <c r="RSP17" s="156"/>
      <c r="RSQ17" s="156"/>
      <c r="RSR17" s="156"/>
      <c r="RSS17" s="156"/>
      <c r="RST17" s="156"/>
      <c r="RSU17" s="156"/>
      <c r="RSV17" s="156"/>
      <c r="RSW17" s="156"/>
      <c r="RSX17" s="156"/>
      <c r="RSY17" s="156"/>
      <c r="RSZ17" s="156"/>
      <c r="RTA17" s="156"/>
      <c r="RTB17" s="156"/>
      <c r="RTC17" s="156"/>
      <c r="RTD17" s="156"/>
      <c r="RTE17" s="156"/>
      <c r="RTF17" s="156"/>
      <c r="RTG17" s="156"/>
      <c r="RTH17" s="156"/>
      <c r="RTI17" s="156"/>
      <c r="RTJ17" s="156"/>
      <c r="RTK17" s="156"/>
      <c r="RTL17" s="156"/>
      <c r="RTM17" s="156"/>
      <c r="RTN17" s="156"/>
      <c r="RTO17" s="156"/>
      <c r="RTP17" s="156"/>
      <c r="RTQ17" s="156"/>
      <c r="RTR17" s="156"/>
      <c r="RTS17" s="156"/>
      <c r="RTT17" s="156"/>
      <c r="RTU17" s="156"/>
      <c r="RTV17" s="156"/>
      <c r="RTW17" s="156"/>
      <c r="RTX17" s="156"/>
      <c r="RTY17" s="156"/>
      <c r="RTZ17" s="156"/>
      <c r="RUA17" s="156"/>
      <c r="RUB17" s="156"/>
      <c r="RUC17" s="156"/>
      <c r="RUD17" s="156"/>
      <c r="RUE17" s="156"/>
      <c r="RUF17" s="156"/>
      <c r="RUG17" s="156"/>
      <c r="RUH17" s="156"/>
      <c r="RUI17" s="156"/>
      <c r="RUJ17" s="156"/>
      <c r="RUK17" s="156"/>
      <c r="RUL17" s="156"/>
      <c r="RUM17" s="156"/>
      <c r="RUN17" s="156"/>
      <c r="RUO17" s="156"/>
      <c r="RUP17" s="156"/>
      <c r="RUQ17" s="156"/>
      <c r="RUR17" s="156"/>
      <c r="RUS17" s="156"/>
      <c r="RUT17" s="156"/>
      <c r="RUU17" s="156"/>
      <c r="RUV17" s="156"/>
      <c r="RUW17" s="156"/>
      <c r="RUX17" s="156"/>
      <c r="RUY17" s="156"/>
      <c r="RUZ17" s="156"/>
      <c r="RVA17" s="156"/>
      <c r="RVB17" s="156"/>
      <c r="RVC17" s="156"/>
      <c r="RVD17" s="156"/>
      <c r="RVE17" s="156"/>
      <c r="RVF17" s="156"/>
      <c r="RVG17" s="156"/>
      <c r="RVH17" s="156"/>
      <c r="RVI17" s="156"/>
      <c r="RVJ17" s="156"/>
      <c r="RVK17" s="156"/>
      <c r="RVL17" s="156"/>
      <c r="RVM17" s="156"/>
      <c r="RVN17" s="156"/>
      <c r="RVO17" s="156"/>
      <c r="RVP17" s="156"/>
      <c r="RVQ17" s="156"/>
      <c r="RVR17" s="156"/>
      <c r="RVS17" s="156"/>
      <c r="RVT17" s="156"/>
      <c r="RVU17" s="156"/>
      <c r="RVV17" s="156"/>
      <c r="RVW17" s="156"/>
      <c r="RVX17" s="156"/>
      <c r="RVY17" s="156"/>
      <c r="RVZ17" s="156"/>
      <c r="RWA17" s="156"/>
      <c r="RWB17" s="156"/>
      <c r="RWC17" s="156"/>
      <c r="RWD17" s="156"/>
      <c r="RWE17" s="156"/>
      <c r="RWF17" s="156"/>
      <c r="RWG17" s="156"/>
      <c r="RWH17" s="156"/>
      <c r="RWI17" s="156"/>
      <c r="RWJ17" s="156"/>
      <c r="RWK17" s="156"/>
      <c r="RWL17" s="156"/>
      <c r="RWM17" s="156"/>
      <c r="RWN17" s="156"/>
      <c r="RWO17" s="156"/>
      <c r="RWP17" s="156"/>
      <c r="RWQ17" s="156"/>
      <c r="RWR17" s="156"/>
      <c r="RWS17" s="156"/>
      <c r="RWT17" s="156"/>
      <c r="RWU17" s="156"/>
      <c r="RWV17" s="156"/>
      <c r="RWW17" s="156"/>
      <c r="RWX17" s="156"/>
      <c r="RWY17" s="156"/>
      <c r="RWZ17" s="156"/>
      <c r="RXA17" s="156"/>
      <c r="RXB17" s="156"/>
      <c r="RXC17" s="156"/>
      <c r="RXD17" s="156"/>
      <c r="RXE17" s="156"/>
      <c r="RXF17" s="156"/>
      <c r="RXG17" s="156"/>
      <c r="RXH17" s="156"/>
      <c r="RXI17" s="156"/>
      <c r="RXJ17" s="156"/>
      <c r="RXK17" s="156"/>
      <c r="RXL17" s="156"/>
      <c r="RXM17" s="156"/>
      <c r="RXN17" s="156"/>
      <c r="RXO17" s="156"/>
      <c r="RXP17" s="156"/>
      <c r="RXQ17" s="156"/>
      <c r="RXR17" s="156"/>
      <c r="RXS17" s="156"/>
      <c r="RXT17" s="156"/>
      <c r="RXU17" s="156"/>
      <c r="RXV17" s="156"/>
      <c r="RXW17" s="156"/>
      <c r="RXX17" s="156"/>
      <c r="RXY17" s="156"/>
      <c r="RXZ17" s="156"/>
      <c r="RYA17" s="156"/>
      <c r="RYB17" s="156"/>
      <c r="RYC17" s="156"/>
      <c r="RYD17" s="156"/>
      <c r="RYE17" s="156"/>
      <c r="RYF17" s="156"/>
      <c r="RYG17" s="156"/>
      <c r="RYH17" s="156"/>
      <c r="RYI17" s="156"/>
      <c r="RYJ17" s="156"/>
      <c r="RYK17" s="156"/>
      <c r="RYL17" s="156"/>
      <c r="RYM17" s="156"/>
      <c r="RYN17" s="156"/>
      <c r="RYO17" s="156"/>
      <c r="RYP17" s="156"/>
      <c r="RYQ17" s="156"/>
      <c r="RYR17" s="156"/>
      <c r="RYS17" s="156"/>
      <c r="RYT17" s="156"/>
      <c r="RYU17" s="156"/>
      <c r="RYV17" s="156"/>
      <c r="RYW17" s="156"/>
      <c r="RYX17" s="156"/>
      <c r="RYY17" s="156"/>
      <c r="RYZ17" s="156"/>
      <c r="RZA17" s="156"/>
      <c r="RZB17" s="156"/>
      <c r="RZC17" s="156"/>
      <c r="RZD17" s="156"/>
      <c r="RZE17" s="156"/>
      <c r="RZF17" s="156"/>
      <c r="RZG17" s="156"/>
      <c r="RZH17" s="156"/>
      <c r="RZI17" s="156"/>
      <c r="RZJ17" s="156"/>
      <c r="RZK17" s="156"/>
      <c r="RZL17" s="156"/>
      <c r="RZM17" s="156"/>
      <c r="RZN17" s="156"/>
      <c r="RZO17" s="156"/>
      <c r="RZP17" s="156"/>
      <c r="RZQ17" s="156"/>
      <c r="RZR17" s="156"/>
      <c r="RZS17" s="156"/>
      <c r="RZT17" s="156"/>
      <c r="RZU17" s="156"/>
      <c r="RZV17" s="156"/>
      <c r="RZW17" s="156"/>
      <c r="RZX17" s="156"/>
      <c r="RZY17" s="156"/>
      <c r="RZZ17" s="156"/>
      <c r="SAA17" s="156"/>
      <c r="SAB17" s="156"/>
      <c r="SAC17" s="156"/>
      <c r="SAD17" s="156"/>
      <c r="SAE17" s="156"/>
      <c r="SAF17" s="156"/>
      <c r="SAG17" s="156"/>
      <c r="SAH17" s="156"/>
      <c r="SAI17" s="156"/>
      <c r="SAJ17" s="156"/>
      <c r="SAK17" s="156"/>
      <c r="SAL17" s="156"/>
      <c r="SAM17" s="156"/>
      <c r="SAN17" s="156"/>
      <c r="SAO17" s="156"/>
      <c r="SAP17" s="156"/>
      <c r="SAQ17" s="156"/>
      <c r="SAR17" s="156"/>
      <c r="SAS17" s="156"/>
      <c r="SAT17" s="156"/>
      <c r="SAU17" s="156"/>
      <c r="SAV17" s="156"/>
      <c r="SAW17" s="156"/>
      <c r="SAX17" s="156"/>
      <c r="SAY17" s="156"/>
      <c r="SAZ17" s="156"/>
      <c r="SBA17" s="156"/>
      <c r="SBB17" s="156"/>
      <c r="SBC17" s="156"/>
      <c r="SBD17" s="156"/>
      <c r="SBE17" s="156"/>
      <c r="SBF17" s="156"/>
      <c r="SBG17" s="156"/>
      <c r="SBH17" s="156"/>
      <c r="SBI17" s="156"/>
      <c r="SBJ17" s="156"/>
      <c r="SBK17" s="156"/>
      <c r="SBL17" s="156"/>
      <c r="SBM17" s="156"/>
      <c r="SBN17" s="156"/>
      <c r="SBO17" s="156"/>
      <c r="SBP17" s="156"/>
      <c r="SBQ17" s="156"/>
      <c r="SBR17" s="156"/>
      <c r="SBS17" s="156"/>
      <c r="SBT17" s="156"/>
      <c r="SBU17" s="156"/>
      <c r="SBV17" s="156"/>
      <c r="SBW17" s="156"/>
      <c r="SBX17" s="156"/>
      <c r="SBY17" s="156"/>
      <c r="SBZ17" s="156"/>
      <c r="SCA17" s="156"/>
      <c r="SCB17" s="156"/>
      <c r="SCC17" s="156"/>
      <c r="SCD17" s="156"/>
      <c r="SCE17" s="156"/>
      <c r="SCF17" s="156"/>
      <c r="SCG17" s="156"/>
      <c r="SCH17" s="156"/>
      <c r="SCI17" s="156"/>
      <c r="SCJ17" s="156"/>
      <c r="SCK17" s="156"/>
      <c r="SCL17" s="156"/>
      <c r="SCM17" s="156"/>
      <c r="SCN17" s="156"/>
      <c r="SCO17" s="156"/>
      <c r="SCP17" s="156"/>
      <c r="SCQ17" s="156"/>
      <c r="SCR17" s="156"/>
      <c r="SCS17" s="156"/>
      <c r="SCT17" s="156"/>
      <c r="SCU17" s="156"/>
      <c r="SCV17" s="156"/>
      <c r="SCW17" s="156"/>
      <c r="SCX17" s="156"/>
      <c r="SCY17" s="156"/>
      <c r="SCZ17" s="156"/>
      <c r="SDA17" s="156"/>
      <c r="SDB17" s="156"/>
      <c r="SDC17" s="156"/>
      <c r="SDD17" s="156"/>
      <c r="SDE17" s="156"/>
      <c r="SDF17" s="156"/>
      <c r="SDG17" s="156"/>
      <c r="SDH17" s="156"/>
      <c r="SDI17" s="156"/>
      <c r="SDJ17" s="156"/>
      <c r="SDK17" s="156"/>
      <c r="SDL17" s="156"/>
      <c r="SDM17" s="156"/>
      <c r="SDN17" s="156"/>
      <c r="SDO17" s="156"/>
      <c r="SDP17" s="156"/>
      <c r="SDQ17" s="156"/>
      <c r="SDR17" s="156"/>
      <c r="SDS17" s="156"/>
      <c r="SDT17" s="156"/>
      <c r="SDU17" s="156"/>
      <c r="SDV17" s="156"/>
      <c r="SDW17" s="156"/>
      <c r="SDX17" s="156"/>
      <c r="SDY17" s="156"/>
      <c r="SDZ17" s="156"/>
      <c r="SEA17" s="156"/>
      <c r="SEB17" s="156"/>
      <c r="SEC17" s="156"/>
      <c r="SED17" s="156"/>
      <c r="SEE17" s="156"/>
      <c r="SEF17" s="156"/>
      <c r="SEG17" s="156"/>
      <c r="SEH17" s="156"/>
      <c r="SEI17" s="156"/>
      <c r="SEJ17" s="156"/>
      <c r="SEK17" s="156"/>
      <c r="SEL17" s="156"/>
      <c r="SEM17" s="156"/>
      <c r="SEN17" s="156"/>
      <c r="SEO17" s="156"/>
      <c r="SEP17" s="156"/>
      <c r="SEQ17" s="156"/>
      <c r="SER17" s="156"/>
      <c r="SES17" s="156"/>
      <c r="SET17" s="156"/>
      <c r="SEU17" s="156"/>
      <c r="SEV17" s="156"/>
      <c r="SEW17" s="156"/>
      <c r="SEX17" s="156"/>
      <c r="SEY17" s="156"/>
      <c r="SEZ17" s="156"/>
      <c r="SFA17" s="156"/>
      <c r="SFB17" s="156"/>
      <c r="SFC17" s="156"/>
      <c r="SFD17" s="156"/>
      <c r="SFE17" s="156"/>
      <c r="SFF17" s="156"/>
      <c r="SFG17" s="156"/>
      <c r="SFH17" s="156"/>
      <c r="SFI17" s="156"/>
      <c r="SFJ17" s="156"/>
      <c r="SFK17" s="156"/>
      <c r="SFL17" s="156"/>
      <c r="SFM17" s="156"/>
      <c r="SFN17" s="156"/>
      <c r="SFO17" s="156"/>
      <c r="SFP17" s="156"/>
      <c r="SFQ17" s="156"/>
      <c r="SFR17" s="156"/>
      <c r="SFS17" s="156"/>
      <c r="SFT17" s="156"/>
      <c r="SFU17" s="156"/>
      <c r="SFV17" s="156"/>
      <c r="SFW17" s="156"/>
      <c r="SFX17" s="156"/>
      <c r="SFY17" s="156"/>
      <c r="SFZ17" s="156"/>
      <c r="SGA17" s="156"/>
      <c r="SGB17" s="156"/>
      <c r="SGC17" s="156"/>
      <c r="SGD17" s="156"/>
      <c r="SGE17" s="156"/>
      <c r="SGF17" s="156"/>
      <c r="SGG17" s="156"/>
      <c r="SGH17" s="156"/>
      <c r="SGI17" s="156"/>
      <c r="SGJ17" s="156"/>
      <c r="SGK17" s="156"/>
      <c r="SGL17" s="156"/>
      <c r="SGM17" s="156"/>
      <c r="SGN17" s="156"/>
      <c r="SGO17" s="156"/>
      <c r="SGP17" s="156"/>
      <c r="SGQ17" s="156"/>
      <c r="SGR17" s="156"/>
      <c r="SGS17" s="156"/>
      <c r="SGT17" s="156"/>
      <c r="SGU17" s="156"/>
      <c r="SGV17" s="156"/>
      <c r="SGW17" s="156"/>
      <c r="SGX17" s="156"/>
      <c r="SGY17" s="156"/>
      <c r="SGZ17" s="156"/>
      <c r="SHA17" s="156"/>
      <c r="SHB17" s="156"/>
      <c r="SHC17" s="156"/>
      <c r="SHD17" s="156"/>
      <c r="SHE17" s="156"/>
      <c r="SHF17" s="156"/>
      <c r="SHG17" s="156"/>
      <c r="SHH17" s="156"/>
      <c r="SHI17" s="156"/>
      <c r="SHJ17" s="156"/>
      <c r="SHK17" s="156"/>
      <c r="SHL17" s="156"/>
      <c r="SHM17" s="156"/>
      <c r="SHN17" s="156"/>
      <c r="SHO17" s="156"/>
      <c r="SHP17" s="156"/>
      <c r="SHQ17" s="156"/>
      <c r="SHR17" s="156"/>
      <c r="SHS17" s="156"/>
      <c r="SHT17" s="156"/>
      <c r="SHU17" s="156"/>
      <c r="SHV17" s="156"/>
      <c r="SHW17" s="156"/>
      <c r="SHX17" s="156"/>
      <c r="SHY17" s="156"/>
      <c r="SHZ17" s="156"/>
      <c r="SIA17" s="156"/>
      <c r="SIB17" s="156"/>
      <c r="SIC17" s="156"/>
      <c r="SID17" s="156"/>
      <c r="SIE17" s="156"/>
      <c r="SIF17" s="156"/>
      <c r="SIG17" s="156"/>
      <c r="SIH17" s="156"/>
      <c r="SII17" s="156"/>
      <c r="SIJ17" s="156"/>
      <c r="SIK17" s="156"/>
      <c r="SIL17" s="156"/>
      <c r="SIM17" s="156"/>
      <c r="SIN17" s="156"/>
      <c r="SIO17" s="156"/>
      <c r="SIP17" s="156"/>
      <c r="SIQ17" s="156"/>
      <c r="SIR17" s="156"/>
      <c r="SIS17" s="156"/>
      <c r="SIT17" s="156"/>
      <c r="SIU17" s="156"/>
      <c r="SIV17" s="156"/>
      <c r="SIW17" s="156"/>
      <c r="SIX17" s="156"/>
      <c r="SIY17" s="156"/>
      <c r="SIZ17" s="156"/>
      <c r="SJA17" s="156"/>
      <c r="SJB17" s="156"/>
      <c r="SJC17" s="156"/>
      <c r="SJD17" s="156"/>
      <c r="SJE17" s="156"/>
      <c r="SJF17" s="156"/>
      <c r="SJG17" s="156"/>
      <c r="SJH17" s="156"/>
      <c r="SJI17" s="156"/>
      <c r="SJJ17" s="156"/>
      <c r="SJK17" s="156"/>
      <c r="SJL17" s="156"/>
      <c r="SJM17" s="156"/>
      <c r="SJN17" s="156"/>
      <c r="SJO17" s="156"/>
      <c r="SJP17" s="156"/>
      <c r="SJQ17" s="156"/>
      <c r="SJR17" s="156"/>
      <c r="SJS17" s="156"/>
      <c r="SJT17" s="156"/>
      <c r="SJU17" s="156"/>
      <c r="SJV17" s="156"/>
      <c r="SJW17" s="156"/>
      <c r="SJX17" s="156"/>
      <c r="SJY17" s="156"/>
      <c r="SJZ17" s="156"/>
      <c r="SKA17" s="156"/>
      <c r="SKB17" s="156"/>
      <c r="SKC17" s="156"/>
      <c r="SKD17" s="156"/>
      <c r="SKE17" s="156"/>
      <c r="SKF17" s="156"/>
      <c r="SKG17" s="156"/>
      <c r="SKH17" s="156"/>
      <c r="SKI17" s="156"/>
      <c r="SKJ17" s="156"/>
      <c r="SKK17" s="156"/>
      <c r="SKL17" s="156"/>
      <c r="SKM17" s="156"/>
      <c r="SKN17" s="156"/>
      <c r="SKO17" s="156"/>
      <c r="SKP17" s="156"/>
      <c r="SKQ17" s="156"/>
      <c r="SKR17" s="156"/>
      <c r="SKS17" s="156"/>
      <c r="SKT17" s="156"/>
      <c r="SKU17" s="156"/>
      <c r="SKV17" s="156"/>
      <c r="SKW17" s="156"/>
      <c r="SKX17" s="156"/>
      <c r="SKY17" s="156"/>
      <c r="SKZ17" s="156"/>
      <c r="SLA17" s="156"/>
      <c r="SLB17" s="156"/>
      <c r="SLC17" s="156"/>
      <c r="SLD17" s="156"/>
      <c r="SLE17" s="156"/>
      <c r="SLF17" s="156"/>
      <c r="SLG17" s="156"/>
      <c r="SLH17" s="156"/>
      <c r="SLI17" s="156"/>
      <c r="SLJ17" s="156"/>
      <c r="SLK17" s="156"/>
      <c r="SLL17" s="156"/>
      <c r="SLM17" s="156"/>
      <c r="SLN17" s="156"/>
      <c r="SLO17" s="156"/>
      <c r="SLP17" s="156"/>
      <c r="SLQ17" s="156"/>
      <c r="SLR17" s="156"/>
      <c r="SLS17" s="156"/>
      <c r="SLT17" s="156"/>
      <c r="SLU17" s="156"/>
      <c r="SLV17" s="156"/>
      <c r="SLW17" s="156"/>
      <c r="SLX17" s="156"/>
      <c r="SLY17" s="156"/>
      <c r="SLZ17" s="156"/>
      <c r="SMA17" s="156"/>
      <c r="SMB17" s="156"/>
      <c r="SMC17" s="156"/>
      <c r="SMD17" s="156"/>
      <c r="SME17" s="156"/>
      <c r="SMF17" s="156"/>
      <c r="SMG17" s="156"/>
      <c r="SMH17" s="156"/>
      <c r="SMI17" s="156"/>
      <c r="SMJ17" s="156"/>
      <c r="SMK17" s="156"/>
      <c r="SML17" s="156"/>
      <c r="SMM17" s="156"/>
      <c r="SMN17" s="156"/>
      <c r="SMO17" s="156"/>
      <c r="SMP17" s="156"/>
      <c r="SMQ17" s="156"/>
      <c r="SMR17" s="156"/>
      <c r="SMS17" s="156"/>
      <c r="SMT17" s="156"/>
      <c r="SMU17" s="156"/>
      <c r="SMV17" s="156"/>
      <c r="SMW17" s="156"/>
      <c r="SMX17" s="156"/>
      <c r="SMY17" s="156"/>
      <c r="SMZ17" s="156"/>
      <c r="SNA17" s="156"/>
      <c r="SNB17" s="156"/>
      <c r="SNC17" s="156"/>
      <c r="SND17" s="156"/>
      <c r="SNE17" s="156"/>
      <c r="SNF17" s="156"/>
      <c r="SNG17" s="156"/>
      <c r="SNH17" s="156"/>
      <c r="SNI17" s="156"/>
      <c r="SNJ17" s="156"/>
      <c r="SNK17" s="156"/>
      <c r="SNL17" s="156"/>
      <c r="SNM17" s="156"/>
      <c r="SNN17" s="156"/>
      <c r="SNO17" s="156"/>
      <c r="SNP17" s="156"/>
      <c r="SNQ17" s="156"/>
      <c r="SNR17" s="156"/>
      <c r="SNS17" s="156"/>
      <c r="SNT17" s="156"/>
      <c r="SNU17" s="156"/>
      <c r="SNV17" s="156"/>
      <c r="SNW17" s="156"/>
      <c r="SNX17" s="156"/>
      <c r="SNY17" s="156"/>
      <c r="SNZ17" s="156"/>
      <c r="SOA17" s="156"/>
      <c r="SOB17" s="156"/>
      <c r="SOC17" s="156"/>
      <c r="SOD17" s="156"/>
      <c r="SOE17" s="156"/>
      <c r="SOF17" s="156"/>
      <c r="SOG17" s="156"/>
      <c r="SOH17" s="156"/>
      <c r="SOI17" s="156"/>
      <c r="SOJ17" s="156"/>
      <c r="SOK17" s="156"/>
      <c r="SOL17" s="156"/>
      <c r="SOM17" s="156"/>
      <c r="SON17" s="156"/>
      <c r="SOO17" s="156"/>
      <c r="SOP17" s="156"/>
      <c r="SOQ17" s="156"/>
      <c r="SOR17" s="156"/>
      <c r="SOS17" s="156"/>
      <c r="SOT17" s="156"/>
      <c r="SOU17" s="156"/>
      <c r="SOV17" s="156"/>
      <c r="SOW17" s="156"/>
      <c r="SOX17" s="156"/>
      <c r="SOY17" s="156"/>
      <c r="SOZ17" s="156"/>
      <c r="SPA17" s="156"/>
      <c r="SPB17" s="156"/>
      <c r="SPC17" s="156"/>
      <c r="SPD17" s="156"/>
      <c r="SPE17" s="156"/>
      <c r="SPF17" s="156"/>
      <c r="SPG17" s="156"/>
      <c r="SPH17" s="156"/>
      <c r="SPI17" s="156"/>
      <c r="SPJ17" s="156"/>
      <c r="SPK17" s="156"/>
      <c r="SPL17" s="156"/>
      <c r="SPM17" s="156"/>
      <c r="SPN17" s="156"/>
      <c r="SPO17" s="156"/>
      <c r="SPP17" s="156"/>
      <c r="SPQ17" s="156"/>
      <c r="SPR17" s="156"/>
      <c r="SPS17" s="156"/>
      <c r="SPT17" s="156"/>
      <c r="SPU17" s="156"/>
      <c r="SPV17" s="156"/>
      <c r="SPW17" s="156"/>
      <c r="SPX17" s="156"/>
      <c r="SPY17" s="156"/>
      <c r="SPZ17" s="156"/>
      <c r="SQA17" s="156"/>
      <c r="SQB17" s="156"/>
      <c r="SQC17" s="156"/>
      <c r="SQD17" s="156"/>
      <c r="SQE17" s="156"/>
      <c r="SQF17" s="156"/>
      <c r="SQG17" s="156"/>
      <c r="SQH17" s="156"/>
      <c r="SQI17" s="156"/>
      <c r="SQJ17" s="156"/>
      <c r="SQK17" s="156"/>
      <c r="SQL17" s="156"/>
      <c r="SQM17" s="156"/>
      <c r="SQN17" s="156"/>
      <c r="SQO17" s="156"/>
      <c r="SQP17" s="156"/>
      <c r="SQQ17" s="156"/>
      <c r="SQR17" s="156"/>
      <c r="SQS17" s="156"/>
      <c r="SQT17" s="156"/>
      <c r="SQU17" s="156"/>
      <c r="SQV17" s="156"/>
      <c r="SQW17" s="156"/>
      <c r="SQX17" s="156"/>
      <c r="SQY17" s="156"/>
      <c r="SQZ17" s="156"/>
      <c r="SRA17" s="156"/>
      <c r="SRB17" s="156"/>
      <c r="SRC17" s="156"/>
      <c r="SRD17" s="156"/>
      <c r="SRE17" s="156"/>
      <c r="SRF17" s="156"/>
      <c r="SRG17" s="156"/>
      <c r="SRH17" s="156"/>
      <c r="SRI17" s="156"/>
      <c r="SRJ17" s="156"/>
      <c r="SRK17" s="156"/>
      <c r="SRL17" s="156"/>
      <c r="SRM17" s="156"/>
      <c r="SRN17" s="156"/>
      <c r="SRO17" s="156"/>
      <c r="SRP17" s="156"/>
      <c r="SRQ17" s="156"/>
      <c r="SRR17" s="156"/>
      <c r="SRS17" s="156"/>
      <c r="SRT17" s="156"/>
      <c r="SRU17" s="156"/>
      <c r="SRV17" s="156"/>
      <c r="SRW17" s="156"/>
      <c r="SRX17" s="156"/>
      <c r="SRY17" s="156"/>
      <c r="SRZ17" s="156"/>
      <c r="SSA17" s="156"/>
      <c r="SSB17" s="156"/>
      <c r="SSC17" s="156"/>
      <c r="SSD17" s="156"/>
      <c r="SSE17" s="156"/>
      <c r="SSF17" s="156"/>
      <c r="SSG17" s="156"/>
      <c r="SSH17" s="156"/>
      <c r="SSI17" s="156"/>
      <c r="SSJ17" s="156"/>
      <c r="SSK17" s="156"/>
      <c r="SSL17" s="156"/>
      <c r="SSM17" s="156"/>
      <c r="SSN17" s="156"/>
      <c r="SSO17" s="156"/>
      <c r="SSP17" s="156"/>
      <c r="SSQ17" s="156"/>
      <c r="SSR17" s="156"/>
      <c r="SSS17" s="156"/>
      <c r="SST17" s="156"/>
      <c r="SSU17" s="156"/>
      <c r="SSV17" s="156"/>
      <c r="SSW17" s="156"/>
      <c r="SSX17" s="156"/>
      <c r="SSY17" s="156"/>
      <c r="SSZ17" s="156"/>
      <c r="STA17" s="156"/>
      <c r="STB17" s="156"/>
      <c r="STC17" s="156"/>
      <c r="STD17" s="156"/>
      <c r="STE17" s="156"/>
      <c r="STF17" s="156"/>
      <c r="STG17" s="156"/>
      <c r="STH17" s="156"/>
      <c r="STI17" s="156"/>
      <c r="STJ17" s="156"/>
      <c r="STK17" s="156"/>
      <c r="STL17" s="156"/>
      <c r="STM17" s="156"/>
      <c r="STN17" s="156"/>
      <c r="STO17" s="156"/>
      <c r="STP17" s="156"/>
      <c r="STQ17" s="156"/>
      <c r="STR17" s="156"/>
      <c r="STS17" s="156"/>
      <c r="STT17" s="156"/>
      <c r="STU17" s="156"/>
      <c r="STV17" s="156"/>
      <c r="STW17" s="156"/>
      <c r="STX17" s="156"/>
      <c r="STY17" s="156"/>
      <c r="STZ17" s="156"/>
      <c r="SUA17" s="156"/>
      <c r="SUB17" s="156"/>
      <c r="SUC17" s="156"/>
      <c r="SUD17" s="156"/>
      <c r="SUE17" s="156"/>
      <c r="SUF17" s="156"/>
      <c r="SUG17" s="156"/>
      <c r="SUH17" s="156"/>
      <c r="SUI17" s="156"/>
      <c r="SUJ17" s="156"/>
      <c r="SUK17" s="156"/>
      <c r="SUL17" s="156"/>
      <c r="SUM17" s="156"/>
      <c r="SUN17" s="156"/>
      <c r="SUO17" s="156"/>
      <c r="SUP17" s="156"/>
      <c r="SUQ17" s="156"/>
      <c r="SUR17" s="156"/>
      <c r="SUS17" s="156"/>
      <c r="SUT17" s="156"/>
      <c r="SUU17" s="156"/>
      <c r="SUV17" s="156"/>
      <c r="SUW17" s="156"/>
      <c r="SUX17" s="156"/>
      <c r="SUY17" s="156"/>
      <c r="SUZ17" s="156"/>
      <c r="SVA17" s="156"/>
      <c r="SVB17" s="156"/>
      <c r="SVC17" s="156"/>
      <c r="SVD17" s="156"/>
      <c r="SVE17" s="156"/>
      <c r="SVF17" s="156"/>
      <c r="SVG17" s="156"/>
      <c r="SVH17" s="156"/>
      <c r="SVI17" s="156"/>
      <c r="SVJ17" s="156"/>
      <c r="SVK17" s="156"/>
      <c r="SVL17" s="156"/>
      <c r="SVM17" s="156"/>
      <c r="SVN17" s="156"/>
      <c r="SVO17" s="156"/>
      <c r="SVP17" s="156"/>
      <c r="SVQ17" s="156"/>
      <c r="SVR17" s="156"/>
      <c r="SVS17" s="156"/>
      <c r="SVT17" s="156"/>
      <c r="SVU17" s="156"/>
      <c r="SVV17" s="156"/>
      <c r="SVW17" s="156"/>
      <c r="SVX17" s="156"/>
      <c r="SVY17" s="156"/>
      <c r="SVZ17" s="156"/>
      <c r="SWA17" s="156"/>
      <c r="SWB17" s="156"/>
      <c r="SWC17" s="156"/>
      <c r="SWD17" s="156"/>
      <c r="SWE17" s="156"/>
      <c r="SWF17" s="156"/>
      <c r="SWG17" s="156"/>
      <c r="SWH17" s="156"/>
      <c r="SWI17" s="156"/>
      <c r="SWJ17" s="156"/>
      <c r="SWK17" s="156"/>
      <c r="SWL17" s="156"/>
      <c r="SWM17" s="156"/>
      <c r="SWN17" s="156"/>
      <c r="SWO17" s="156"/>
      <c r="SWP17" s="156"/>
      <c r="SWQ17" s="156"/>
      <c r="SWR17" s="156"/>
      <c r="SWS17" s="156"/>
      <c r="SWT17" s="156"/>
      <c r="SWU17" s="156"/>
      <c r="SWV17" s="156"/>
      <c r="SWW17" s="156"/>
      <c r="SWX17" s="156"/>
      <c r="SWY17" s="156"/>
      <c r="SWZ17" s="156"/>
      <c r="SXA17" s="156"/>
      <c r="SXB17" s="156"/>
      <c r="SXC17" s="156"/>
      <c r="SXD17" s="156"/>
      <c r="SXE17" s="156"/>
      <c r="SXF17" s="156"/>
      <c r="SXG17" s="156"/>
      <c r="SXH17" s="156"/>
      <c r="SXI17" s="156"/>
      <c r="SXJ17" s="156"/>
      <c r="SXK17" s="156"/>
      <c r="SXL17" s="156"/>
      <c r="SXM17" s="156"/>
      <c r="SXN17" s="156"/>
      <c r="SXO17" s="156"/>
      <c r="SXP17" s="156"/>
      <c r="SXQ17" s="156"/>
      <c r="SXR17" s="156"/>
      <c r="SXS17" s="156"/>
      <c r="SXT17" s="156"/>
      <c r="SXU17" s="156"/>
      <c r="SXV17" s="156"/>
      <c r="SXW17" s="156"/>
      <c r="SXX17" s="156"/>
      <c r="SXY17" s="156"/>
      <c r="SXZ17" s="156"/>
      <c r="SYA17" s="156"/>
      <c r="SYB17" s="156"/>
      <c r="SYC17" s="156"/>
      <c r="SYD17" s="156"/>
      <c r="SYE17" s="156"/>
      <c r="SYF17" s="156"/>
      <c r="SYG17" s="156"/>
      <c r="SYH17" s="156"/>
      <c r="SYI17" s="156"/>
      <c r="SYJ17" s="156"/>
      <c r="SYK17" s="156"/>
      <c r="SYL17" s="156"/>
      <c r="SYM17" s="156"/>
      <c r="SYN17" s="156"/>
      <c r="SYO17" s="156"/>
      <c r="SYP17" s="156"/>
      <c r="SYQ17" s="156"/>
      <c r="SYR17" s="156"/>
      <c r="SYS17" s="156"/>
      <c r="SYT17" s="156"/>
      <c r="SYU17" s="156"/>
      <c r="SYV17" s="156"/>
      <c r="SYW17" s="156"/>
      <c r="SYX17" s="156"/>
      <c r="SYY17" s="156"/>
      <c r="SYZ17" s="156"/>
      <c r="SZA17" s="156"/>
      <c r="SZB17" s="156"/>
      <c r="SZC17" s="156"/>
      <c r="SZD17" s="156"/>
      <c r="SZE17" s="156"/>
      <c r="SZF17" s="156"/>
      <c r="SZG17" s="156"/>
      <c r="SZH17" s="156"/>
      <c r="SZI17" s="156"/>
      <c r="SZJ17" s="156"/>
      <c r="SZK17" s="156"/>
      <c r="SZL17" s="156"/>
      <c r="SZM17" s="156"/>
      <c r="SZN17" s="156"/>
      <c r="SZO17" s="156"/>
      <c r="SZP17" s="156"/>
      <c r="SZQ17" s="156"/>
      <c r="SZR17" s="156"/>
      <c r="SZS17" s="156"/>
      <c r="SZT17" s="156"/>
      <c r="SZU17" s="156"/>
      <c r="SZV17" s="156"/>
      <c r="SZW17" s="156"/>
      <c r="SZX17" s="156"/>
      <c r="SZY17" s="156"/>
      <c r="SZZ17" s="156"/>
      <c r="TAA17" s="156"/>
      <c r="TAB17" s="156"/>
      <c r="TAC17" s="156"/>
      <c r="TAD17" s="156"/>
      <c r="TAE17" s="156"/>
      <c r="TAF17" s="156"/>
      <c r="TAG17" s="156"/>
      <c r="TAH17" s="156"/>
      <c r="TAI17" s="156"/>
      <c r="TAJ17" s="156"/>
      <c r="TAK17" s="156"/>
      <c r="TAL17" s="156"/>
      <c r="TAM17" s="156"/>
      <c r="TAN17" s="156"/>
      <c r="TAO17" s="156"/>
      <c r="TAP17" s="156"/>
      <c r="TAQ17" s="156"/>
      <c r="TAR17" s="156"/>
      <c r="TAS17" s="156"/>
      <c r="TAT17" s="156"/>
      <c r="TAU17" s="156"/>
      <c r="TAV17" s="156"/>
      <c r="TAW17" s="156"/>
      <c r="TAX17" s="156"/>
      <c r="TAY17" s="156"/>
      <c r="TAZ17" s="156"/>
      <c r="TBA17" s="156"/>
      <c r="TBB17" s="156"/>
      <c r="TBC17" s="156"/>
      <c r="TBD17" s="156"/>
      <c r="TBE17" s="156"/>
      <c r="TBF17" s="156"/>
      <c r="TBG17" s="156"/>
      <c r="TBH17" s="156"/>
      <c r="TBI17" s="156"/>
      <c r="TBJ17" s="156"/>
      <c r="TBK17" s="156"/>
      <c r="TBL17" s="156"/>
      <c r="TBM17" s="156"/>
      <c r="TBN17" s="156"/>
      <c r="TBO17" s="156"/>
      <c r="TBP17" s="156"/>
      <c r="TBQ17" s="156"/>
      <c r="TBR17" s="156"/>
      <c r="TBS17" s="156"/>
      <c r="TBT17" s="156"/>
      <c r="TBU17" s="156"/>
      <c r="TBV17" s="156"/>
      <c r="TBW17" s="156"/>
      <c r="TBX17" s="156"/>
      <c r="TBY17" s="156"/>
      <c r="TBZ17" s="156"/>
      <c r="TCA17" s="156"/>
      <c r="TCB17" s="156"/>
      <c r="TCC17" s="156"/>
      <c r="TCD17" s="156"/>
      <c r="TCE17" s="156"/>
      <c r="TCF17" s="156"/>
      <c r="TCG17" s="156"/>
      <c r="TCH17" s="156"/>
      <c r="TCI17" s="156"/>
      <c r="TCJ17" s="156"/>
      <c r="TCK17" s="156"/>
      <c r="TCL17" s="156"/>
      <c r="TCM17" s="156"/>
      <c r="TCN17" s="156"/>
      <c r="TCO17" s="156"/>
      <c r="TCP17" s="156"/>
      <c r="TCQ17" s="156"/>
      <c r="TCR17" s="156"/>
      <c r="TCS17" s="156"/>
      <c r="TCT17" s="156"/>
      <c r="TCU17" s="156"/>
      <c r="TCV17" s="156"/>
      <c r="TCW17" s="156"/>
      <c r="TCX17" s="156"/>
      <c r="TCY17" s="156"/>
      <c r="TCZ17" s="156"/>
      <c r="TDA17" s="156"/>
      <c r="TDB17" s="156"/>
      <c r="TDC17" s="156"/>
      <c r="TDD17" s="156"/>
      <c r="TDE17" s="156"/>
      <c r="TDF17" s="156"/>
      <c r="TDG17" s="156"/>
      <c r="TDH17" s="156"/>
      <c r="TDI17" s="156"/>
      <c r="TDJ17" s="156"/>
      <c r="TDK17" s="156"/>
      <c r="TDL17" s="156"/>
      <c r="TDM17" s="156"/>
      <c r="TDN17" s="156"/>
      <c r="TDO17" s="156"/>
      <c r="TDP17" s="156"/>
      <c r="TDQ17" s="156"/>
      <c r="TDR17" s="156"/>
      <c r="TDS17" s="156"/>
      <c r="TDT17" s="156"/>
      <c r="TDU17" s="156"/>
      <c r="TDV17" s="156"/>
      <c r="TDW17" s="156"/>
      <c r="TDX17" s="156"/>
      <c r="TDY17" s="156"/>
      <c r="TDZ17" s="156"/>
      <c r="TEA17" s="156"/>
      <c r="TEB17" s="156"/>
      <c r="TEC17" s="156"/>
      <c r="TED17" s="156"/>
      <c r="TEE17" s="156"/>
      <c r="TEF17" s="156"/>
      <c r="TEG17" s="156"/>
      <c r="TEH17" s="156"/>
      <c r="TEI17" s="156"/>
      <c r="TEJ17" s="156"/>
      <c r="TEK17" s="156"/>
      <c r="TEL17" s="156"/>
      <c r="TEM17" s="156"/>
      <c r="TEN17" s="156"/>
      <c r="TEO17" s="156"/>
      <c r="TEP17" s="156"/>
      <c r="TEQ17" s="156"/>
      <c r="TER17" s="156"/>
      <c r="TES17" s="156"/>
      <c r="TET17" s="156"/>
      <c r="TEU17" s="156"/>
      <c r="TEV17" s="156"/>
      <c r="TEW17" s="156"/>
      <c r="TEX17" s="156"/>
      <c r="TEY17" s="156"/>
      <c r="TEZ17" s="156"/>
      <c r="TFA17" s="156"/>
      <c r="TFB17" s="156"/>
      <c r="TFC17" s="156"/>
      <c r="TFD17" s="156"/>
      <c r="TFE17" s="156"/>
      <c r="TFF17" s="156"/>
      <c r="TFG17" s="156"/>
      <c r="TFH17" s="156"/>
      <c r="TFI17" s="156"/>
      <c r="TFJ17" s="156"/>
      <c r="TFK17" s="156"/>
      <c r="TFL17" s="156"/>
      <c r="TFM17" s="156"/>
      <c r="TFN17" s="156"/>
      <c r="TFO17" s="156"/>
      <c r="TFP17" s="156"/>
      <c r="TFQ17" s="156"/>
      <c r="TFR17" s="156"/>
      <c r="TFS17" s="156"/>
      <c r="TFT17" s="156"/>
      <c r="TFU17" s="156"/>
      <c r="TFV17" s="156"/>
      <c r="TFW17" s="156"/>
      <c r="TFX17" s="156"/>
      <c r="TFY17" s="156"/>
      <c r="TFZ17" s="156"/>
      <c r="TGA17" s="156"/>
      <c r="TGB17" s="156"/>
      <c r="TGC17" s="156"/>
      <c r="TGD17" s="156"/>
      <c r="TGE17" s="156"/>
      <c r="TGF17" s="156"/>
      <c r="TGG17" s="156"/>
      <c r="TGH17" s="156"/>
      <c r="TGI17" s="156"/>
      <c r="TGJ17" s="156"/>
      <c r="TGK17" s="156"/>
      <c r="TGL17" s="156"/>
      <c r="TGM17" s="156"/>
      <c r="TGN17" s="156"/>
      <c r="TGO17" s="156"/>
      <c r="TGP17" s="156"/>
      <c r="TGQ17" s="156"/>
      <c r="TGR17" s="156"/>
      <c r="TGS17" s="156"/>
      <c r="TGT17" s="156"/>
      <c r="TGU17" s="156"/>
      <c r="TGV17" s="156"/>
      <c r="TGW17" s="156"/>
      <c r="TGX17" s="156"/>
      <c r="TGY17" s="156"/>
      <c r="TGZ17" s="156"/>
      <c r="THA17" s="156"/>
      <c r="THB17" s="156"/>
      <c r="THC17" s="156"/>
      <c r="THD17" s="156"/>
      <c r="THE17" s="156"/>
      <c r="THF17" s="156"/>
      <c r="THG17" s="156"/>
      <c r="THH17" s="156"/>
      <c r="THI17" s="156"/>
      <c r="THJ17" s="156"/>
      <c r="THK17" s="156"/>
      <c r="THL17" s="156"/>
      <c r="THM17" s="156"/>
      <c r="THN17" s="156"/>
      <c r="THO17" s="156"/>
      <c r="THP17" s="156"/>
      <c r="THQ17" s="156"/>
      <c r="THR17" s="156"/>
      <c r="THS17" s="156"/>
      <c r="THT17" s="156"/>
      <c r="THU17" s="156"/>
      <c r="THV17" s="156"/>
      <c r="THW17" s="156"/>
      <c r="THX17" s="156"/>
      <c r="THY17" s="156"/>
      <c r="THZ17" s="156"/>
      <c r="TIA17" s="156"/>
      <c r="TIB17" s="156"/>
      <c r="TIC17" s="156"/>
      <c r="TID17" s="156"/>
      <c r="TIE17" s="156"/>
      <c r="TIF17" s="156"/>
      <c r="TIG17" s="156"/>
      <c r="TIH17" s="156"/>
      <c r="TII17" s="156"/>
      <c r="TIJ17" s="156"/>
      <c r="TIK17" s="156"/>
      <c r="TIL17" s="156"/>
      <c r="TIM17" s="156"/>
      <c r="TIN17" s="156"/>
      <c r="TIO17" s="156"/>
      <c r="TIP17" s="156"/>
      <c r="TIQ17" s="156"/>
      <c r="TIR17" s="156"/>
      <c r="TIS17" s="156"/>
      <c r="TIT17" s="156"/>
      <c r="TIU17" s="156"/>
      <c r="TIV17" s="156"/>
      <c r="TIW17" s="156"/>
      <c r="TIX17" s="156"/>
      <c r="TIY17" s="156"/>
      <c r="TIZ17" s="156"/>
      <c r="TJA17" s="156"/>
      <c r="TJB17" s="156"/>
      <c r="TJC17" s="156"/>
      <c r="TJD17" s="156"/>
      <c r="TJE17" s="156"/>
      <c r="TJF17" s="156"/>
      <c r="TJG17" s="156"/>
      <c r="TJH17" s="156"/>
      <c r="TJI17" s="156"/>
      <c r="TJJ17" s="156"/>
      <c r="TJK17" s="156"/>
      <c r="TJL17" s="156"/>
      <c r="TJM17" s="156"/>
      <c r="TJN17" s="156"/>
      <c r="TJO17" s="156"/>
      <c r="TJP17" s="156"/>
      <c r="TJQ17" s="156"/>
      <c r="TJR17" s="156"/>
      <c r="TJS17" s="156"/>
      <c r="TJT17" s="156"/>
      <c r="TJU17" s="156"/>
      <c r="TJV17" s="156"/>
      <c r="TJW17" s="156"/>
      <c r="TJX17" s="156"/>
      <c r="TJY17" s="156"/>
      <c r="TJZ17" s="156"/>
      <c r="TKA17" s="156"/>
      <c r="TKB17" s="156"/>
      <c r="TKC17" s="156"/>
      <c r="TKD17" s="156"/>
      <c r="TKE17" s="156"/>
      <c r="TKF17" s="156"/>
      <c r="TKG17" s="156"/>
      <c r="TKH17" s="156"/>
      <c r="TKI17" s="156"/>
      <c r="TKJ17" s="156"/>
      <c r="TKK17" s="156"/>
      <c r="TKL17" s="156"/>
      <c r="TKM17" s="156"/>
      <c r="TKN17" s="156"/>
      <c r="TKO17" s="156"/>
      <c r="TKP17" s="156"/>
      <c r="TKQ17" s="156"/>
      <c r="TKR17" s="156"/>
      <c r="TKS17" s="156"/>
      <c r="TKT17" s="156"/>
      <c r="TKU17" s="156"/>
      <c r="TKV17" s="156"/>
      <c r="TKW17" s="156"/>
      <c r="TKX17" s="156"/>
      <c r="TKY17" s="156"/>
      <c r="TKZ17" s="156"/>
      <c r="TLA17" s="156"/>
      <c r="TLB17" s="156"/>
      <c r="TLC17" s="156"/>
      <c r="TLD17" s="156"/>
      <c r="TLE17" s="156"/>
      <c r="TLF17" s="156"/>
      <c r="TLG17" s="156"/>
      <c r="TLH17" s="156"/>
      <c r="TLI17" s="156"/>
      <c r="TLJ17" s="156"/>
      <c r="TLK17" s="156"/>
      <c r="TLL17" s="156"/>
      <c r="TLM17" s="156"/>
      <c r="TLN17" s="156"/>
      <c r="TLO17" s="156"/>
      <c r="TLP17" s="156"/>
      <c r="TLQ17" s="156"/>
      <c r="TLR17" s="156"/>
      <c r="TLS17" s="156"/>
      <c r="TLT17" s="156"/>
      <c r="TLU17" s="156"/>
      <c r="TLV17" s="156"/>
      <c r="TLW17" s="156"/>
      <c r="TLX17" s="156"/>
      <c r="TLY17" s="156"/>
      <c r="TLZ17" s="156"/>
      <c r="TMA17" s="156"/>
      <c r="TMB17" s="156"/>
      <c r="TMC17" s="156"/>
      <c r="TMD17" s="156"/>
      <c r="TME17" s="156"/>
      <c r="TMF17" s="156"/>
      <c r="TMG17" s="156"/>
      <c r="TMH17" s="156"/>
      <c r="TMI17" s="156"/>
      <c r="TMJ17" s="156"/>
      <c r="TMK17" s="156"/>
      <c r="TML17" s="156"/>
      <c r="TMM17" s="156"/>
      <c r="TMN17" s="156"/>
      <c r="TMO17" s="156"/>
      <c r="TMP17" s="156"/>
      <c r="TMQ17" s="156"/>
      <c r="TMR17" s="156"/>
      <c r="TMS17" s="156"/>
      <c r="TMT17" s="156"/>
      <c r="TMU17" s="156"/>
      <c r="TMV17" s="156"/>
      <c r="TMW17" s="156"/>
      <c r="TMX17" s="156"/>
      <c r="TMY17" s="156"/>
      <c r="TMZ17" s="156"/>
      <c r="TNA17" s="156"/>
      <c r="TNB17" s="156"/>
      <c r="TNC17" s="156"/>
      <c r="TND17" s="156"/>
      <c r="TNE17" s="156"/>
      <c r="TNF17" s="156"/>
      <c r="TNG17" s="156"/>
      <c r="TNH17" s="156"/>
      <c r="TNI17" s="156"/>
      <c r="TNJ17" s="156"/>
      <c r="TNK17" s="156"/>
      <c r="TNL17" s="156"/>
      <c r="TNM17" s="156"/>
      <c r="TNN17" s="156"/>
      <c r="TNO17" s="156"/>
      <c r="TNP17" s="156"/>
      <c r="TNQ17" s="156"/>
      <c r="TNR17" s="156"/>
      <c r="TNS17" s="156"/>
      <c r="TNT17" s="156"/>
      <c r="TNU17" s="156"/>
      <c r="TNV17" s="156"/>
      <c r="TNW17" s="156"/>
      <c r="TNX17" s="156"/>
      <c r="TNY17" s="156"/>
      <c r="TNZ17" s="156"/>
      <c r="TOA17" s="156"/>
      <c r="TOB17" s="156"/>
      <c r="TOC17" s="156"/>
      <c r="TOD17" s="156"/>
      <c r="TOE17" s="156"/>
      <c r="TOF17" s="156"/>
      <c r="TOG17" s="156"/>
      <c r="TOH17" s="156"/>
      <c r="TOI17" s="156"/>
      <c r="TOJ17" s="156"/>
      <c r="TOK17" s="156"/>
      <c r="TOL17" s="156"/>
      <c r="TOM17" s="156"/>
      <c r="TON17" s="156"/>
      <c r="TOO17" s="156"/>
      <c r="TOP17" s="156"/>
      <c r="TOQ17" s="156"/>
      <c r="TOR17" s="156"/>
      <c r="TOS17" s="156"/>
      <c r="TOT17" s="156"/>
      <c r="TOU17" s="156"/>
      <c r="TOV17" s="156"/>
      <c r="TOW17" s="156"/>
      <c r="TOX17" s="156"/>
      <c r="TOY17" s="156"/>
      <c r="TOZ17" s="156"/>
      <c r="TPA17" s="156"/>
      <c r="TPB17" s="156"/>
      <c r="TPC17" s="156"/>
      <c r="TPD17" s="156"/>
      <c r="TPE17" s="156"/>
      <c r="TPF17" s="156"/>
      <c r="TPG17" s="156"/>
      <c r="TPH17" s="156"/>
      <c r="TPI17" s="156"/>
      <c r="TPJ17" s="156"/>
      <c r="TPK17" s="156"/>
      <c r="TPL17" s="156"/>
      <c r="TPM17" s="156"/>
      <c r="TPN17" s="156"/>
      <c r="TPO17" s="156"/>
      <c r="TPP17" s="156"/>
      <c r="TPQ17" s="156"/>
      <c r="TPR17" s="156"/>
      <c r="TPS17" s="156"/>
      <c r="TPT17" s="156"/>
      <c r="TPU17" s="156"/>
      <c r="TPV17" s="156"/>
      <c r="TPW17" s="156"/>
      <c r="TPX17" s="156"/>
      <c r="TPY17" s="156"/>
      <c r="TPZ17" s="156"/>
      <c r="TQA17" s="156"/>
      <c r="TQB17" s="156"/>
      <c r="TQC17" s="156"/>
      <c r="TQD17" s="156"/>
      <c r="TQE17" s="156"/>
      <c r="TQF17" s="156"/>
      <c r="TQG17" s="156"/>
      <c r="TQH17" s="156"/>
      <c r="TQI17" s="156"/>
      <c r="TQJ17" s="156"/>
      <c r="TQK17" s="156"/>
      <c r="TQL17" s="156"/>
      <c r="TQM17" s="156"/>
      <c r="TQN17" s="156"/>
      <c r="TQO17" s="156"/>
      <c r="TQP17" s="156"/>
      <c r="TQQ17" s="156"/>
      <c r="TQR17" s="156"/>
      <c r="TQS17" s="156"/>
      <c r="TQT17" s="156"/>
      <c r="TQU17" s="156"/>
      <c r="TQV17" s="156"/>
      <c r="TQW17" s="156"/>
      <c r="TQX17" s="156"/>
      <c r="TQY17" s="156"/>
      <c r="TQZ17" s="156"/>
      <c r="TRA17" s="156"/>
      <c r="TRB17" s="156"/>
      <c r="TRC17" s="156"/>
      <c r="TRD17" s="156"/>
      <c r="TRE17" s="156"/>
      <c r="TRF17" s="156"/>
      <c r="TRG17" s="156"/>
      <c r="TRH17" s="156"/>
      <c r="TRI17" s="156"/>
      <c r="TRJ17" s="156"/>
      <c r="TRK17" s="156"/>
      <c r="TRL17" s="156"/>
      <c r="TRM17" s="156"/>
      <c r="TRN17" s="156"/>
      <c r="TRO17" s="156"/>
      <c r="TRP17" s="156"/>
      <c r="TRQ17" s="156"/>
      <c r="TRR17" s="156"/>
      <c r="TRS17" s="156"/>
      <c r="TRT17" s="156"/>
      <c r="TRU17" s="156"/>
      <c r="TRV17" s="156"/>
      <c r="TRW17" s="156"/>
      <c r="TRX17" s="156"/>
      <c r="TRY17" s="156"/>
      <c r="TRZ17" s="156"/>
      <c r="TSA17" s="156"/>
      <c r="TSB17" s="156"/>
      <c r="TSC17" s="156"/>
      <c r="TSD17" s="156"/>
      <c r="TSE17" s="156"/>
      <c r="TSF17" s="156"/>
      <c r="TSG17" s="156"/>
      <c r="TSH17" s="156"/>
      <c r="TSI17" s="156"/>
      <c r="TSJ17" s="156"/>
      <c r="TSK17" s="156"/>
      <c r="TSL17" s="156"/>
      <c r="TSM17" s="156"/>
      <c r="TSN17" s="156"/>
      <c r="TSO17" s="156"/>
      <c r="TSP17" s="156"/>
      <c r="TSQ17" s="156"/>
      <c r="TSR17" s="156"/>
      <c r="TSS17" s="156"/>
      <c r="TST17" s="156"/>
      <c r="TSU17" s="156"/>
      <c r="TSV17" s="156"/>
      <c r="TSW17" s="156"/>
      <c r="TSX17" s="156"/>
      <c r="TSY17" s="156"/>
      <c r="TSZ17" s="156"/>
      <c r="TTA17" s="156"/>
      <c r="TTB17" s="156"/>
      <c r="TTC17" s="156"/>
      <c r="TTD17" s="156"/>
      <c r="TTE17" s="156"/>
      <c r="TTF17" s="156"/>
      <c r="TTG17" s="156"/>
      <c r="TTH17" s="156"/>
      <c r="TTI17" s="156"/>
      <c r="TTJ17" s="156"/>
      <c r="TTK17" s="156"/>
      <c r="TTL17" s="156"/>
      <c r="TTM17" s="156"/>
      <c r="TTN17" s="156"/>
      <c r="TTO17" s="156"/>
      <c r="TTP17" s="156"/>
      <c r="TTQ17" s="156"/>
      <c r="TTR17" s="156"/>
      <c r="TTS17" s="156"/>
      <c r="TTT17" s="156"/>
      <c r="TTU17" s="156"/>
      <c r="TTV17" s="156"/>
      <c r="TTW17" s="156"/>
      <c r="TTX17" s="156"/>
      <c r="TTY17" s="156"/>
      <c r="TTZ17" s="156"/>
      <c r="TUA17" s="156"/>
      <c r="TUB17" s="156"/>
      <c r="TUC17" s="156"/>
      <c r="TUD17" s="156"/>
      <c r="TUE17" s="156"/>
      <c r="TUF17" s="156"/>
      <c r="TUG17" s="156"/>
      <c r="TUH17" s="156"/>
      <c r="TUI17" s="156"/>
      <c r="TUJ17" s="156"/>
      <c r="TUK17" s="156"/>
      <c r="TUL17" s="156"/>
      <c r="TUM17" s="156"/>
      <c r="TUN17" s="156"/>
      <c r="TUO17" s="156"/>
      <c r="TUP17" s="156"/>
      <c r="TUQ17" s="156"/>
      <c r="TUR17" s="156"/>
      <c r="TUS17" s="156"/>
      <c r="TUT17" s="156"/>
      <c r="TUU17" s="156"/>
      <c r="TUV17" s="156"/>
      <c r="TUW17" s="156"/>
      <c r="TUX17" s="156"/>
      <c r="TUY17" s="156"/>
      <c r="TUZ17" s="156"/>
      <c r="TVA17" s="156"/>
      <c r="TVB17" s="156"/>
      <c r="TVC17" s="156"/>
      <c r="TVD17" s="156"/>
      <c r="TVE17" s="156"/>
      <c r="TVF17" s="156"/>
      <c r="TVG17" s="156"/>
      <c r="TVH17" s="156"/>
      <c r="TVI17" s="156"/>
      <c r="TVJ17" s="156"/>
      <c r="TVK17" s="156"/>
      <c r="TVL17" s="156"/>
      <c r="TVM17" s="156"/>
      <c r="TVN17" s="156"/>
      <c r="TVO17" s="156"/>
      <c r="TVP17" s="156"/>
      <c r="TVQ17" s="156"/>
      <c r="TVR17" s="156"/>
      <c r="TVS17" s="156"/>
      <c r="TVT17" s="156"/>
      <c r="TVU17" s="156"/>
      <c r="TVV17" s="156"/>
      <c r="TVW17" s="156"/>
      <c r="TVX17" s="156"/>
      <c r="TVY17" s="156"/>
      <c r="TVZ17" s="156"/>
      <c r="TWA17" s="156"/>
      <c r="TWB17" s="156"/>
      <c r="TWC17" s="156"/>
      <c r="TWD17" s="156"/>
      <c r="TWE17" s="156"/>
      <c r="TWF17" s="156"/>
      <c r="TWG17" s="156"/>
      <c r="TWH17" s="156"/>
      <c r="TWI17" s="156"/>
      <c r="TWJ17" s="156"/>
      <c r="TWK17" s="156"/>
      <c r="TWL17" s="156"/>
      <c r="TWM17" s="156"/>
      <c r="TWN17" s="156"/>
      <c r="TWO17" s="156"/>
      <c r="TWP17" s="156"/>
      <c r="TWQ17" s="156"/>
      <c r="TWR17" s="156"/>
      <c r="TWS17" s="156"/>
      <c r="TWT17" s="156"/>
      <c r="TWU17" s="156"/>
      <c r="TWV17" s="156"/>
      <c r="TWW17" s="156"/>
      <c r="TWX17" s="156"/>
      <c r="TWY17" s="156"/>
      <c r="TWZ17" s="156"/>
      <c r="TXA17" s="156"/>
      <c r="TXB17" s="156"/>
      <c r="TXC17" s="156"/>
      <c r="TXD17" s="156"/>
      <c r="TXE17" s="156"/>
      <c r="TXF17" s="156"/>
      <c r="TXG17" s="156"/>
      <c r="TXH17" s="156"/>
      <c r="TXI17" s="156"/>
      <c r="TXJ17" s="156"/>
      <c r="TXK17" s="156"/>
      <c r="TXL17" s="156"/>
      <c r="TXM17" s="156"/>
      <c r="TXN17" s="156"/>
      <c r="TXO17" s="156"/>
      <c r="TXP17" s="156"/>
      <c r="TXQ17" s="156"/>
      <c r="TXR17" s="156"/>
      <c r="TXS17" s="156"/>
      <c r="TXT17" s="156"/>
      <c r="TXU17" s="156"/>
      <c r="TXV17" s="156"/>
      <c r="TXW17" s="156"/>
      <c r="TXX17" s="156"/>
      <c r="TXY17" s="156"/>
      <c r="TXZ17" s="156"/>
      <c r="TYA17" s="156"/>
      <c r="TYB17" s="156"/>
      <c r="TYC17" s="156"/>
      <c r="TYD17" s="156"/>
      <c r="TYE17" s="156"/>
      <c r="TYF17" s="156"/>
      <c r="TYG17" s="156"/>
      <c r="TYH17" s="156"/>
      <c r="TYI17" s="156"/>
      <c r="TYJ17" s="156"/>
      <c r="TYK17" s="156"/>
      <c r="TYL17" s="156"/>
      <c r="TYM17" s="156"/>
      <c r="TYN17" s="156"/>
      <c r="TYO17" s="156"/>
      <c r="TYP17" s="156"/>
      <c r="TYQ17" s="156"/>
      <c r="TYR17" s="156"/>
      <c r="TYS17" s="156"/>
      <c r="TYT17" s="156"/>
      <c r="TYU17" s="156"/>
      <c r="TYV17" s="156"/>
      <c r="TYW17" s="156"/>
      <c r="TYX17" s="156"/>
      <c r="TYY17" s="156"/>
      <c r="TYZ17" s="156"/>
      <c r="TZA17" s="156"/>
      <c r="TZB17" s="156"/>
      <c r="TZC17" s="156"/>
      <c r="TZD17" s="156"/>
      <c r="TZE17" s="156"/>
      <c r="TZF17" s="156"/>
      <c r="TZG17" s="156"/>
      <c r="TZH17" s="156"/>
      <c r="TZI17" s="156"/>
      <c r="TZJ17" s="156"/>
      <c r="TZK17" s="156"/>
      <c r="TZL17" s="156"/>
      <c r="TZM17" s="156"/>
      <c r="TZN17" s="156"/>
      <c r="TZO17" s="156"/>
      <c r="TZP17" s="156"/>
      <c r="TZQ17" s="156"/>
      <c r="TZR17" s="156"/>
      <c r="TZS17" s="156"/>
      <c r="TZT17" s="156"/>
      <c r="TZU17" s="156"/>
      <c r="TZV17" s="156"/>
      <c r="TZW17" s="156"/>
      <c r="TZX17" s="156"/>
      <c r="TZY17" s="156"/>
      <c r="TZZ17" s="156"/>
      <c r="UAA17" s="156"/>
      <c r="UAB17" s="156"/>
      <c r="UAC17" s="156"/>
      <c r="UAD17" s="156"/>
      <c r="UAE17" s="156"/>
      <c r="UAF17" s="156"/>
      <c r="UAG17" s="156"/>
      <c r="UAH17" s="156"/>
      <c r="UAI17" s="156"/>
      <c r="UAJ17" s="156"/>
      <c r="UAK17" s="156"/>
      <c r="UAL17" s="156"/>
      <c r="UAM17" s="156"/>
      <c r="UAN17" s="156"/>
      <c r="UAO17" s="156"/>
      <c r="UAP17" s="156"/>
      <c r="UAQ17" s="156"/>
      <c r="UAR17" s="156"/>
      <c r="UAS17" s="156"/>
      <c r="UAT17" s="156"/>
      <c r="UAU17" s="156"/>
      <c r="UAV17" s="156"/>
      <c r="UAW17" s="156"/>
      <c r="UAX17" s="156"/>
      <c r="UAY17" s="156"/>
      <c r="UAZ17" s="156"/>
      <c r="UBA17" s="156"/>
      <c r="UBB17" s="156"/>
      <c r="UBC17" s="156"/>
      <c r="UBD17" s="156"/>
      <c r="UBE17" s="156"/>
      <c r="UBF17" s="156"/>
      <c r="UBG17" s="156"/>
      <c r="UBH17" s="156"/>
      <c r="UBI17" s="156"/>
      <c r="UBJ17" s="156"/>
      <c r="UBK17" s="156"/>
      <c r="UBL17" s="156"/>
      <c r="UBM17" s="156"/>
      <c r="UBN17" s="156"/>
      <c r="UBO17" s="156"/>
      <c r="UBP17" s="156"/>
      <c r="UBQ17" s="156"/>
      <c r="UBR17" s="156"/>
      <c r="UBS17" s="156"/>
      <c r="UBT17" s="156"/>
      <c r="UBU17" s="156"/>
      <c r="UBV17" s="156"/>
      <c r="UBW17" s="156"/>
      <c r="UBX17" s="156"/>
      <c r="UBY17" s="156"/>
      <c r="UBZ17" s="156"/>
      <c r="UCA17" s="156"/>
      <c r="UCB17" s="156"/>
      <c r="UCC17" s="156"/>
      <c r="UCD17" s="156"/>
      <c r="UCE17" s="156"/>
      <c r="UCF17" s="156"/>
      <c r="UCG17" s="156"/>
      <c r="UCH17" s="156"/>
      <c r="UCI17" s="156"/>
      <c r="UCJ17" s="156"/>
      <c r="UCK17" s="156"/>
      <c r="UCL17" s="156"/>
      <c r="UCM17" s="156"/>
      <c r="UCN17" s="156"/>
      <c r="UCO17" s="156"/>
      <c r="UCP17" s="156"/>
      <c r="UCQ17" s="156"/>
      <c r="UCR17" s="156"/>
      <c r="UCS17" s="156"/>
      <c r="UCT17" s="156"/>
      <c r="UCU17" s="156"/>
      <c r="UCV17" s="156"/>
      <c r="UCW17" s="156"/>
      <c r="UCX17" s="156"/>
      <c r="UCY17" s="156"/>
      <c r="UCZ17" s="156"/>
      <c r="UDA17" s="156"/>
      <c r="UDB17" s="156"/>
      <c r="UDC17" s="156"/>
      <c r="UDD17" s="156"/>
      <c r="UDE17" s="156"/>
      <c r="UDF17" s="156"/>
      <c r="UDG17" s="156"/>
      <c r="UDH17" s="156"/>
      <c r="UDI17" s="156"/>
      <c r="UDJ17" s="156"/>
      <c r="UDK17" s="156"/>
      <c r="UDL17" s="156"/>
      <c r="UDM17" s="156"/>
      <c r="UDN17" s="156"/>
      <c r="UDO17" s="156"/>
      <c r="UDP17" s="156"/>
      <c r="UDQ17" s="156"/>
      <c r="UDR17" s="156"/>
      <c r="UDS17" s="156"/>
      <c r="UDT17" s="156"/>
      <c r="UDU17" s="156"/>
      <c r="UDV17" s="156"/>
      <c r="UDW17" s="156"/>
      <c r="UDX17" s="156"/>
      <c r="UDY17" s="156"/>
      <c r="UDZ17" s="156"/>
      <c r="UEA17" s="156"/>
      <c r="UEB17" s="156"/>
      <c r="UEC17" s="156"/>
      <c r="UED17" s="156"/>
      <c r="UEE17" s="156"/>
      <c r="UEF17" s="156"/>
      <c r="UEG17" s="156"/>
      <c r="UEH17" s="156"/>
      <c r="UEI17" s="156"/>
      <c r="UEJ17" s="156"/>
      <c r="UEK17" s="156"/>
      <c r="UEL17" s="156"/>
      <c r="UEM17" s="156"/>
      <c r="UEN17" s="156"/>
      <c r="UEO17" s="156"/>
      <c r="UEP17" s="156"/>
      <c r="UEQ17" s="156"/>
      <c r="UER17" s="156"/>
      <c r="UES17" s="156"/>
      <c r="UET17" s="156"/>
      <c r="UEU17" s="156"/>
      <c r="UEV17" s="156"/>
      <c r="UEW17" s="156"/>
      <c r="UEX17" s="156"/>
      <c r="UEY17" s="156"/>
      <c r="UEZ17" s="156"/>
      <c r="UFA17" s="156"/>
      <c r="UFB17" s="156"/>
      <c r="UFC17" s="156"/>
      <c r="UFD17" s="156"/>
      <c r="UFE17" s="156"/>
      <c r="UFF17" s="156"/>
      <c r="UFG17" s="156"/>
      <c r="UFH17" s="156"/>
      <c r="UFI17" s="156"/>
      <c r="UFJ17" s="156"/>
      <c r="UFK17" s="156"/>
      <c r="UFL17" s="156"/>
      <c r="UFM17" s="156"/>
      <c r="UFN17" s="156"/>
      <c r="UFO17" s="156"/>
      <c r="UFP17" s="156"/>
      <c r="UFQ17" s="156"/>
      <c r="UFR17" s="156"/>
      <c r="UFS17" s="156"/>
      <c r="UFT17" s="156"/>
      <c r="UFU17" s="156"/>
      <c r="UFV17" s="156"/>
      <c r="UFW17" s="156"/>
      <c r="UFX17" s="156"/>
      <c r="UFY17" s="156"/>
      <c r="UFZ17" s="156"/>
      <c r="UGA17" s="156"/>
      <c r="UGB17" s="156"/>
      <c r="UGC17" s="156"/>
      <c r="UGD17" s="156"/>
      <c r="UGE17" s="156"/>
      <c r="UGF17" s="156"/>
      <c r="UGG17" s="156"/>
      <c r="UGH17" s="156"/>
      <c r="UGI17" s="156"/>
      <c r="UGJ17" s="156"/>
      <c r="UGK17" s="156"/>
      <c r="UGL17" s="156"/>
      <c r="UGM17" s="156"/>
      <c r="UGN17" s="156"/>
      <c r="UGO17" s="156"/>
      <c r="UGP17" s="156"/>
      <c r="UGQ17" s="156"/>
      <c r="UGR17" s="156"/>
      <c r="UGS17" s="156"/>
      <c r="UGT17" s="156"/>
      <c r="UGU17" s="156"/>
      <c r="UGV17" s="156"/>
      <c r="UGW17" s="156"/>
      <c r="UGX17" s="156"/>
      <c r="UGY17" s="156"/>
      <c r="UGZ17" s="156"/>
      <c r="UHA17" s="156"/>
      <c r="UHB17" s="156"/>
      <c r="UHC17" s="156"/>
      <c r="UHD17" s="156"/>
      <c r="UHE17" s="156"/>
      <c r="UHF17" s="156"/>
      <c r="UHG17" s="156"/>
      <c r="UHH17" s="156"/>
      <c r="UHI17" s="156"/>
      <c r="UHJ17" s="156"/>
      <c r="UHK17" s="156"/>
      <c r="UHL17" s="156"/>
      <c r="UHM17" s="156"/>
      <c r="UHN17" s="156"/>
      <c r="UHO17" s="156"/>
      <c r="UHP17" s="156"/>
      <c r="UHQ17" s="156"/>
      <c r="UHR17" s="156"/>
      <c r="UHS17" s="156"/>
      <c r="UHT17" s="156"/>
      <c r="UHU17" s="156"/>
      <c r="UHV17" s="156"/>
      <c r="UHW17" s="156"/>
      <c r="UHX17" s="156"/>
      <c r="UHY17" s="156"/>
      <c r="UHZ17" s="156"/>
      <c r="UIA17" s="156"/>
      <c r="UIB17" s="156"/>
      <c r="UIC17" s="156"/>
      <c r="UID17" s="156"/>
      <c r="UIE17" s="156"/>
      <c r="UIF17" s="156"/>
      <c r="UIG17" s="156"/>
      <c r="UIH17" s="156"/>
      <c r="UII17" s="156"/>
      <c r="UIJ17" s="156"/>
      <c r="UIK17" s="156"/>
      <c r="UIL17" s="156"/>
      <c r="UIM17" s="156"/>
      <c r="UIN17" s="156"/>
      <c r="UIO17" s="156"/>
      <c r="UIP17" s="156"/>
      <c r="UIQ17" s="156"/>
      <c r="UIR17" s="156"/>
      <c r="UIS17" s="156"/>
      <c r="UIT17" s="156"/>
      <c r="UIU17" s="156"/>
      <c r="UIV17" s="156"/>
      <c r="UIW17" s="156"/>
      <c r="UIX17" s="156"/>
      <c r="UIY17" s="156"/>
      <c r="UIZ17" s="156"/>
      <c r="UJA17" s="156"/>
      <c r="UJB17" s="156"/>
      <c r="UJC17" s="156"/>
      <c r="UJD17" s="156"/>
      <c r="UJE17" s="156"/>
      <c r="UJF17" s="156"/>
      <c r="UJG17" s="156"/>
      <c r="UJH17" s="156"/>
      <c r="UJI17" s="156"/>
      <c r="UJJ17" s="156"/>
      <c r="UJK17" s="156"/>
      <c r="UJL17" s="156"/>
      <c r="UJM17" s="156"/>
      <c r="UJN17" s="156"/>
      <c r="UJO17" s="156"/>
      <c r="UJP17" s="156"/>
      <c r="UJQ17" s="156"/>
      <c r="UJR17" s="156"/>
      <c r="UJS17" s="156"/>
      <c r="UJT17" s="156"/>
      <c r="UJU17" s="156"/>
      <c r="UJV17" s="156"/>
      <c r="UJW17" s="156"/>
      <c r="UJX17" s="156"/>
      <c r="UJY17" s="156"/>
      <c r="UJZ17" s="156"/>
      <c r="UKA17" s="156"/>
      <c r="UKB17" s="156"/>
      <c r="UKC17" s="156"/>
      <c r="UKD17" s="156"/>
      <c r="UKE17" s="156"/>
      <c r="UKF17" s="156"/>
      <c r="UKG17" s="156"/>
      <c r="UKH17" s="156"/>
      <c r="UKI17" s="156"/>
      <c r="UKJ17" s="156"/>
      <c r="UKK17" s="156"/>
      <c r="UKL17" s="156"/>
      <c r="UKM17" s="156"/>
      <c r="UKN17" s="156"/>
      <c r="UKO17" s="156"/>
      <c r="UKP17" s="156"/>
      <c r="UKQ17" s="156"/>
      <c r="UKR17" s="156"/>
      <c r="UKS17" s="156"/>
      <c r="UKT17" s="156"/>
      <c r="UKU17" s="156"/>
      <c r="UKV17" s="156"/>
      <c r="UKW17" s="156"/>
      <c r="UKX17" s="156"/>
      <c r="UKY17" s="156"/>
      <c r="UKZ17" s="156"/>
      <c r="ULA17" s="156"/>
      <c r="ULB17" s="156"/>
      <c r="ULC17" s="156"/>
      <c r="ULD17" s="156"/>
      <c r="ULE17" s="156"/>
      <c r="ULF17" s="156"/>
      <c r="ULG17" s="156"/>
      <c r="ULH17" s="156"/>
      <c r="ULI17" s="156"/>
      <c r="ULJ17" s="156"/>
      <c r="ULK17" s="156"/>
      <c r="ULL17" s="156"/>
      <c r="ULM17" s="156"/>
      <c r="ULN17" s="156"/>
      <c r="ULO17" s="156"/>
      <c r="ULP17" s="156"/>
      <c r="ULQ17" s="156"/>
      <c r="ULR17" s="156"/>
      <c r="ULS17" s="156"/>
      <c r="ULT17" s="156"/>
      <c r="ULU17" s="156"/>
      <c r="ULV17" s="156"/>
      <c r="ULW17" s="156"/>
      <c r="ULX17" s="156"/>
      <c r="ULY17" s="156"/>
      <c r="ULZ17" s="156"/>
      <c r="UMA17" s="156"/>
      <c r="UMB17" s="156"/>
      <c r="UMC17" s="156"/>
      <c r="UMD17" s="156"/>
      <c r="UME17" s="156"/>
      <c r="UMF17" s="156"/>
      <c r="UMG17" s="156"/>
      <c r="UMH17" s="156"/>
      <c r="UMI17" s="156"/>
      <c r="UMJ17" s="156"/>
      <c r="UMK17" s="156"/>
      <c r="UML17" s="156"/>
      <c r="UMM17" s="156"/>
      <c r="UMN17" s="156"/>
      <c r="UMO17" s="156"/>
      <c r="UMP17" s="156"/>
      <c r="UMQ17" s="156"/>
      <c r="UMR17" s="156"/>
      <c r="UMS17" s="156"/>
      <c r="UMT17" s="156"/>
      <c r="UMU17" s="156"/>
      <c r="UMV17" s="156"/>
      <c r="UMW17" s="156"/>
      <c r="UMX17" s="156"/>
      <c r="UMY17" s="156"/>
      <c r="UMZ17" s="156"/>
      <c r="UNA17" s="156"/>
      <c r="UNB17" s="156"/>
      <c r="UNC17" s="156"/>
      <c r="UND17" s="156"/>
      <c r="UNE17" s="156"/>
      <c r="UNF17" s="156"/>
      <c r="UNG17" s="156"/>
      <c r="UNH17" s="156"/>
      <c r="UNI17" s="156"/>
      <c r="UNJ17" s="156"/>
      <c r="UNK17" s="156"/>
      <c r="UNL17" s="156"/>
      <c r="UNM17" s="156"/>
      <c r="UNN17" s="156"/>
      <c r="UNO17" s="156"/>
      <c r="UNP17" s="156"/>
      <c r="UNQ17" s="156"/>
      <c r="UNR17" s="156"/>
      <c r="UNS17" s="156"/>
      <c r="UNT17" s="156"/>
      <c r="UNU17" s="156"/>
      <c r="UNV17" s="156"/>
      <c r="UNW17" s="156"/>
      <c r="UNX17" s="156"/>
      <c r="UNY17" s="156"/>
      <c r="UNZ17" s="156"/>
      <c r="UOA17" s="156"/>
      <c r="UOB17" s="156"/>
      <c r="UOC17" s="156"/>
      <c r="UOD17" s="156"/>
      <c r="UOE17" s="156"/>
      <c r="UOF17" s="156"/>
      <c r="UOG17" s="156"/>
      <c r="UOH17" s="156"/>
      <c r="UOI17" s="156"/>
      <c r="UOJ17" s="156"/>
      <c r="UOK17" s="156"/>
      <c r="UOL17" s="156"/>
      <c r="UOM17" s="156"/>
      <c r="UON17" s="156"/>
      <c r="UOO17" s="156"/>
      <c r="UOP17" s="156"/>
      <c r="UOQ17" s="156"/>
      <c r="UOR17" s="156"/>
      <c r="UOS17" s="156"/>
      <c r="UOT17" s="156"/>
      <c r="UOU17" s="156"/>
      <c r="UOV17" s="156"/>
      <c r="UOW17" s="156"/>
      <c r="UOX17" s="156"/>
      <c r="UOY17" s="156"/>
      <c r="UOZ17" s="156"/>
      <c r="UPA17" s="156"/>
      <c r="UPB17" s="156"/>
      <c r="UPC17" s="156"/>
      <c r="UPD17" s="156"/>
      <c r="UPE17" s="156"/>
      <c r="UPF17" s="156"/>
      <c r="UPG17" s="156"/>
      <c r="UPH17" s="156"/>
      <c r="UPI17" s="156"/>
      <c r="UPJ17" s="156"/>
      <c r="UPK17" s="156"/>
      <c r="UPL17" s="156"/>
      <c r="UPM17" s="156"/>
      <c r="UPN17" s="156"/>
      <c r="UPO17" s="156"/>
      <c r="UPP17" s="156"/>
      <c r="UPQ17" s="156"/>
      <c r="UPR17" s="156"/>
      <c r="UPS17" s="156"/>
      <c r="UPT17" s="156"/>
      <c r="UPU17" s="156"/>
      <c r="UPV17" s="156"/>
      <c r="UPW17" s="156"/>
      <c r="UPX17" s="156"/>
      <c r="UPY17" s="156"/>
      <c r="UPZ17" s="156"/>
      <c r="UQA17" s="156"/>
      <c r="UQB17" s="156"/>
      <c r="UQC17" s="156"/>
      <c r="UQD17" s="156"/>
      <c r="UQE17" s="156"/>
      <c r="UQF17" s="156"/>
      <c r="UQG17" s="156"/>
      <c r="UQH17" s="156"/>
      <c r="UQI17" s="156"/>
      <c r="UQJ17" s="156"/>
      <c r="UQK17" s="156"/>
      <c r="UQL17" s="156"/>
      <c r="UQM17" s="156"/>
      <c r="UQN17" s="156"/>
      <c r="UQO17" s="156"/>
      <c r="UQP17" s="156"/>
      <c r="UQQ17" s="156"/>
      <c r="UQR17" s="156"/>
      <c r="UQS17" s="156"/>
      <c r="UQT17" s="156"/>
      <c r="UQU17" s="156"/>
      <c r="UQV17" s="156"/>
      <c r="UQW17" s="156"/>
      <c r="UQX17" s="156"/>
      <c r="UQY17" s="156"/>
      <c r="UQZ17" s="156"/>
      <c r="URA17" s="156"/>
      <c r="URB17" s="156"/>
      <c r="URC17" s="156"/>
      <c r="URD17" s="156"/>
      <c r="URE17" s="156"/>
      <c r="URF17" s="156"/>
      <c r="URG17" s="156"/>
      <c r="URH17" s="156"/>
      <c r="URI17" s="156"/>
      <c r="URJ17" s="156"/>
      <c r="URK17" s="156"/>
      <c r="URL17" s="156"/>
      <c r="URM17" s="156"/>
      <c r="URN17" s="156"/>
      <c r="URO17" s="156"/>
      <c r="URP17" s="156"/>
      <c r="URQ17" s="156"/>
      <c r="URR17" s="156"/>
      <c r="URS17" s="156"/>
      <c r="URT17" s="156"/>
      <c r="URU17" s="156"/>
      <c r="URV17" s="156"/>
      <c r="URW17" s="156"/>
      <c r="URX17" s="156"/>
      <c r="URY17" s="156"/>
      <c r="URZ17" s="156"/>
      <c r="USA17" s="156"/>
      <c r="USB17" s="156"/>
      <c r="USC17" s="156"/>
      <c r="USD17" s="156"/>
      <c r="USE17" s="156"/>
      <c r="USF17" s="156"/>
      <c r="USG17" s="156"/>
      <c r="USH17" s="156"/>
      <c r="USI17" s="156"/>
      <c r="USJ17" s="156"/>
      <c r="USK17" s="156"/>
      <c r="USL17" s="156"/>
      <c r="USM17" s="156"/>
      <c r="USN17" s="156"/>
      <c r="USO17" s="156"/>
      <c r="USP17" s="156"/>
      <c r="USQ17" s="156"/>
      <c r="USR17" s="156"/>
      <c r="USS17" s="156"/>
      <c r="UST17" s="156"/>
      <c r="USU17" s="156"/>
      <c r="USV17" s="156"/>
      <c r="USW17" s="156"/>
      <c r="USX17" s="156"/>
      <c r="USY17" s="156"/>
      <c r="USZ17" s="156"/>
      <c r="UTA17" s="156"/>
      <c r="UTB17" s="156"/>
      <c r="UTC17" s="156"/>
      <c r="UTD17" s="156"/>
      <c r="UTE17" s="156"/>
      <c r="UTF17" s="156"/>
      <c r="UTG17" s="156"/>
      <c r="UTH17" s="156"/>
      <c r="UTI17" s="156"/>
      <c r="UTJ17" s="156"/>
      <c r="UTK17" s="156"/>
      <c r="UTL17" s="156"/>
      <c r="UTM17" s="156"/>
      <c r="UTN17" s="156"/>
      <c r="UTO17" s="156"/>
      <c r="UTP17" s="156"/>
      <c r="UTQ17" s="156"/>
      <c r="UTR17" s="156"/>
      <c r="UTS17" s="156"/>
      <c r="UTT17" s="156"/>
      <c r="UTU17" s="156"/>
      <c r="UTV17" s="156"/>
      <c r="UTW17" s="156"/>
      <c r="UTX17" s="156"/>
      <c r="UTY17" s="156"/>
      <c r="UTZ17" s="156"/>
      <c r="UUA17" s="156"/>
      <c r="UUB17" s="156"/>
      <c r="UUC17" s="156"/>
      <c r="UUD17" s="156"/>
      <c r="UUE17" s="156"/>
      <c r="UUF17" s="156"/>
      <c r="UUG17" s="156"/>
      <c r="UUH17" s="156"/>
      <c r="UUI17" s="156"/>
      <c r="UUJ17" s="156"/>
      <c r="UUK17" s="156"/>
      <c r="UUL17" s="156"/>
      <c r="UUM17" s="156"/>
      <c r="UUN17" s="156"/>
      <c r="UUO17" s="156"/>
      <c r="UUP17" s="156"/>
      <c r="UUQ17" s="156"/>
      <c r="UUR17" s="156"/>
      <c r="UUS17" s="156"/>
      <c r="UUT17" s="156"/>
      <c r="UUU17" s="156"/>
      <c r="UUV17" s="156"/>
      <c r="UUW17" s="156"/>
      <c r="UUX17" s="156"/>
      <c r="UUY17" s="156"/>
      <c r="UUZ17" s="156"/>
      <c r="UVA17" s="156"/>
      <c r="UVB17" s="156"/>
      <c r="UVC17" s="156"/>
      <c r="UVD17" s="156"/>
      <c r="UVE17" s="156"/>
      <c r="UVF17" s="156"/>
      <c r="UVG17" s="156"/>
      <c r="UVH17" s="156"/>
      <c r="UVI17" s="156"/>
      <c r="UVJ17" s="156"/>
      <c r="UVK17" s="156"/>
      <c r="UVL17" s="156"/>
      <c r="UVM17" s="156"/>
      <c r="UVN17" s="156"/>
      <c r="UVO17" s="156"/>
      <c r="UVP17" s="156"/>
      <c r="UVQ17" s="156"/>
      <c r="UVR17" s="156"/>
      <c r="UVS17" s="156"/>
      <c r="UVT17" s="156"/>
      <c r="UVU17" s="156"/>
      <c r="UVV17" s="156"/>
      <c r="UVW17" s="156"/>
      <c r="UVX17" s="156"/>
      <c r="UVY17" s="156"/>
      <c r="UVZ17" s="156"/>
      <c r="UWA17" s="156"/>
      <c r="UWB17" s="156"/>
      <c r="UWC17" s="156"/>
      <c r="UWD17" s="156"/>
      <c r="UWE17" s="156"/>
      <c r="UWF17" s="156"/>
      <c r="UWG17" s="156"/>
      <c r="UWH17" s="156"/>
      <c r="UWI17" s="156"/>
      <c r="UWJ17" s="156"/>
      <c r="UWK17" s="156"/>
      <c r="UWL17" s="156"/>
      <c r="UWM17" s="156"/>
      <c r="UWN17" s="156"/>
      <c r="UWO17" s="156"/>
      <c r="UWP17" s="156"/>
      <c r="UWQ17" s="156"/>
      <c r="UWR17" s="156"/>
      <c r="UWS17" s="156"/>
      <c r="UWT17" s="156"/>
      <c r="UWU17" s="156"/>
      <c r="UWV17" s="156"/>
      <c r="UWW17" s="156"/>
      <c r="UWX17" s="156"/>
      <c r="UWY17" s="156"/>
      <c r="UWZ17" s="156"/>
      <c r="UXA17" s="156"/>
      <c r="UXB17" s="156"/>
      <c r="UXC17" s="156"/>
      <c r="UXD17" s="156"/>
      <c r="UXE17" s="156"/>
      <c r="UXF17" s="156"/>
      <c r="UXG17" s="156"/>
      <c r="UXH17" s="156"/>
      <c r="UXI17" s="156"/>
      <c r="UXJ17" s="156"/>
      <c r="UXK17" s="156"/>
      <c r="UXL17" s="156"/>
      <c r="UXM17" s="156"/>
      <c r="UXN17" s="156"/>
      <c r="UXO17" s="156"/>
      <c r="UXP17" s="156"/>
      <c r="UXQ17" s="156"/>
      <c r="UXR17" s="156"/>
      <c r="UXS17" s="156"/>
      <c r="UXT17" s="156"/>
      <c r="UXU17" s="156"/>
      <c r="UXV17" s="156"/>
      <c r="UXW17" s="156"/>
      <c r="UXX17" s="156"/>
      <c r="UXY17" s="156"/>
      <c r="UXZ17" s="156"/>
      <c r="UYA17" s="156"/>
      <c r="UYB17" s="156"/>
      <c r="UYC17" s="156"/>
      <c r="UYD17" s="156"/>
      <c r="UYE17" s="156"/>
      <c r="UYF17" s="156"/>
      <c r="UYG17" s="156"/>
      <c r="UYH17" s="156"/>
      <c r="UYI17" s="156"/>
      <c r="UYJ17" s="156"/>
      <c r="UYK17" s="156"/>
      <c r="UYL17" s="156"/>
      <c r="UYM17" s="156"/>
      <c r="UYN17" s="156"/>
      <c r="UYO17" s="156"/>
      <c r="UYP17" s="156"/>
      <c r="UYQ17" s="156"/>
      <c r="UYR17" s="156"/>
      <c r="UYS17" s="156"/>
      <c r="UYT17" s="156"/>
      <c r="UYU17" s="156"/>
      <c r="UYV17" s="156"/>
      <c r="UYW17" s="156"/>
      <c r="UYX17" s="156"/>
      <c r="UYY17" s="156"/>
      <c r="UYZ17" s="156"/>
      <c r="UZA17" s="156"/>
      <c r="UZB17" s="156"/>
      <c r="UZC17" s="156"/>
      <c r="UZD17" s="156"/>
      <c r="UZE17" s="156"/>
      <c r="UZF17" s="156"/>
      <c r="UZG17" s="156"/>
      <c r="UZH17" s="156"/>
      <c r="UZI17" s="156"/>
      <c r="UZJ17" s="156"/>
      <c r="UZK17" s="156"/>
      <c r="UZL17" s="156"/>
      <c r="UZM17" s="156"/>
      <c r="UZN17" s="156"/>
      <c r="UZO17" s="156"/>
      <c r="UZP17" s="156"/>
      <c r="UZQ17" s="156"/>
      <c r="UZR17" s="156"/>
      <c r="UZS17" s="156"/>
      <c r="UZT17" s="156"/>
      <c r="UZU17" s="156"/>
      <c r="UZV17" s="156"/>
      <c r="UZW17" s="156"/>
      <c r="UZX17" s="156"/>
      <c r="UZY17" s="156"/>
      <c r="UZZ17" s="156"/>
      <c r="VAA17" s="156"/>
      <c r="VAB17" s="156"/>
      <c r="VAC17" s="156"/>
      <c r="VAD17" s="156"/>
      <c r="VAE17" s="156"/>
      <c r="VAF17" s="156"/>
      <c r="VAG17" s="156"/>
      <c r="VAH17" s="156"/>
      <c r="VAI17" s="156"/>
      <c r="VAJ17" s="156"/>
      <c r="VAK17" s="156"/>
      <c r="VAL17" s="156"/>
      <c r="VAM17" s="156"/>
      <c r="VAN17" s="156"/>
      <c r="VAO17" s="156"/>
      <c r="VAP17" s="156"/>
      <c r="VAQ17" s="156"/>
      <c r="VAR17" s="156"/>
      <c r="VAS17" s="156"/>
      <c r="VAT17" s="156"/>
      <c r="VAU17" s="156"/>
      <c r="VAV17" s="156"/>
      <c r="VAW17" s="156"/>
      <c r="VAX17" s="156"/>
      <c r="VAY17" s="156"/>
      <c r="VAZ17" s="156"/>
      <c r="VBA17" s="156"/>
      <c r="VBB17" s="156"/>
      <c r="VBC17" s="156"/>
      <c r="VBD17" s="156"/>
      <c r="VBE17" s="156"/>
      <c r="VBF17" s="156"/>
      <c r="VBG17" s="156"/>
      <c r="VBH17" s="156"/>
      <c r="VBI17" s="156"/>
      <c r="VBJ17" s="156"/>
      <c r="VBK17" s="156"/>
      <c r="VBL17" s="156"/>
      <c r="VBM17" s="156"/>
      <c r="VBN17" s="156"/>
      <c r="VBO17" s="156"/>
      <c r="VBP17" s="156"/>
      <c r="VBQ17" s="156"/>
      <c r="VBR17" s="156"/>
      <c r="VBS17" s="156"/>
      <c r="VBT17" s="156"/>
      <c r="VBU17" s="156"/>
      <c r="VBV17" s="156"/>
      <c r="VBW17" s="156"/>
      <c r="VBX17" s="156"/>
      <c r="VBY17" s="156"/>
      <c r="VBZ17" s="156"/>
      <c r="VCA17" s="156"/>
      <c r="VCB17" s="156"/>
      <c r="VCC17" s="156"/>
      <c r="VCD17" s="156"/>
      <c r="VCE17" s="156"/>
      <c r="VCF17" s="156"/>
      <c r="VCG17" s="156"/>
      <c r="VCH17" s="156"/>
      <c r="VCI17" s="156"/>
      <c r="VCJ17" s="156"/>
      <c r="VCK17" s="156"/>
      <c r="VCL17" s="156"/>
      <c r="VCM17" s="156"/>
      <c r="VCN17" s="156"/>
      <c r="VCO17" s="156"/>
      <c r="VCP17" s="156"/>
      <c r="VCQ17" s="156"/>
      <c r="VCR17" s="156"/>
      <c r="VCS17" s="156"/>
      <c r="VCT17" s="156"/>
      <c r="VCU17" s="156"/>
      <c r="VCV17" s="156"/>
      <c r="VCW17" s="156"/>
      <c r="VCX17" s="156"/>
      <c r="VCY17" s="156"/>
      <c r="VCZ17" s="156"/>
      <c r="VDA17" s="156"/>
      <c r="VDB17" s="156"/>
      <c r="VDC17" s="156"/>
      <c r="VDD17" s="156"/>
      <c r="VDE17" s="156"/>
      <c r="VDF17" s="156"/>
      <c r="VDG17" s="156"/>
      <c r="VDH17" s="156"/>
      <c r="VDI17" s="156"/>
      <c r="VDJ17" s="156"/>
      <c r="VDK17" s="156"/>
      <c r="VDL17" s="156"/>
      <c r="VDM17" s="156"/>
      <c r="VDN17" s="156"/>
      <c r="VDO17" s="156"/>
      <c r="VDP17" s="156"/>
      <c r="VDQ17" s="156"/>
      <c r="VDR17" s="156"/>
      <c r="VDS17" s="156"/>
      <c r="VDT17" s="156"/>
      <c r="VDU17" s="156"/>
      <c r="VDV17" s="156"/>
      <c r="VDW17" s="156"/>
      <c r="VDX17" s="156"/>
      <c r="VDY17" s="156"/>
      <c r="VDZ17" s="156"/>
      <c r="VEA17" s="156"/>
      <c r="VEB17" s="156"/>
      <c r="VEC17" s="156"/>
      <c r="VED17" s="156"/>
      <c r="VEE17" s="156"/>
      <c r="VEF17" s="156"/>
      <c r="VEG17" s="156"/>
      <c r="VEH17" s="156"/>
      <c r="VEI17" s="156"/>
      <c r="VEJ17" s="156"/>
      <c r="VEK17" s="156"/>
      <c r="VEL17" s="156"/>
      <c r="VEM17" s="156"/>
      <c r="VEN17" s="156"/>
      <c r="VEO17" s="156"/>
      <c r="VEP17" s="156"/>
      <c r="VEQ17" s="156"/>
      <c r="VER17" s="156"/>
      <c r="VES17" s="156"/>
      <c r="VET17" s="156"/>
      <c r="VEU17" s="156"/>
      <c r="VEV17" s="156"/>
      <c r="VEW17" s="156"/>
      <c r="VEX17" s="156"/>
      <c r="VEY17" s="156"/>
      <c r="VEZ17" s="156"/>
      <c r="VFA17" s="156"/>
      <c r="VFB17" s="156"/>
      <c r="VFC17" s="156"/>
      <c r="VFD17" s="156"/>
      <c r="VFE17" s="156"/>
      <c r="VFF17" s="156"/>
      <c r="VFG17" s="156"/>
      <c r="VFH17" s="156"/>
      <c r="VFI17" s="156"/>
      <c r="VFJ17" s="156"/>
      <c r="VFK17" s="156"/>
      <c r="VFL17" s="156"/>
      <c r="VFM17" s="156"/>
      <c r="VFN17" s="156"/>
      <c r="VFO17" s="156"/>
      <c r="VFP17" s="156"/>
      <c r="VFQ17" s="156"/>
      <c r="VFR17" s="156"/>
      <c r="VFS17" s="156"/>
      <c r="VFT17" s="156"/>
      <c r="VFU17" s="156"/>
      <c r="VFV17" s="156"/>
      <c r="VFW17" s="156"/>
      <c r="VFX17" s="156"/>
      <c r="VFY17" s="156"/>
      <c r="VFZ17" s="156"/>
      <c r="VGA17" s="156"/>
      <c r="VGB17" s="156"/>
      <c r="VGC17" s="156"/>
      <c r="VGD17" s="156"/>
      <c r="VGE17" s="156"/>
      <c r="VGF17" s="156"/>
      <c r="VGG17" s="156"/>
      <c r="VGH17" s="156"/>
      <c r="VGI17" s="156"/>
      <c r="VGJ17" s="156"/>
      <c r="VGK17" s="156"/>
      <c r="VGL17" s="156"/>
      <c r="VGM17" s="156"/>
      <c r="VGN17" s="156"/>
      <c r="VGO17" s="156"/>
      <c r="VGP17" s="156"/>
      <c r="VGQ17" s="156"/>
      <c r="VGR17" s="156"/>
      <c r="VGS17" s="156"/>
      <c r="VGT17" s="156"/>
      <c r="VGU17" s="156"/>
      <c r="VGV17" s="156"/>
      <c r="VGW17" s="156"/>
      <c r="VGX17" s="156"/>
      <c r="VGY17" s="156"/>
      <c r="VGZ17" s="156"/>
      <c r="VHA17" s="156"/>
      <c r="VHB17" s="156"/>
      <c r="VHC17" s="156"/>
      <c r="VHD17" s="156"/>
      <c r="VHE17" s="156"/>
      <c r="VHF17" s="156"/>
      <c r="VHG17" s="156"/>
      <c r="VHH17" s="156"/>
      <c r="VHI17" s="156"/>
      <c r="VHJ17" s="156"/>
      <c r="VHK17" s="156"/>
      <c r="VHL17" s="156"/>
      <c r="VHM17" s="156"/>
      <c r="VHN17" s="156"/>
      <c r="VHO17" s="156"/>
      <c r="VHP17" s="156"/>
      <c r="VHQ17" s="156"/>
      <c r="VHR17" s="156"/>
      <c r="VHS17" s="156"/>
      <c r="VHT17" s="156"/>
      <c r="VHU17" s="156"/>
      <c r="VHV17" s="156"/>
      <c r="VHW17" s="156"/>
      <c r="VHX17" s="156"/>
      <c r="VHY17" s="156"/>
      <c r="VHZ17" s="156"/>
      <c r="VIA17" s="156"/>
      <c r="VIB17" s="156"/>
      <c r="VIC17" s="156"/>
      <c r="VID17" s="156"/>
      <c r="VIE17" s="156"/>
      <c r="VIF17" s="156"/>
      <c r="VIG17" s="156"/>
      <c r="VIH17" s="156"/>
      <c r="VII17" s="156"/>
      <c r="VIJ17" s="156"/>
      <c r="VIK17" s="156"/>
      <c r="VIL17" s="156"/>
      <c r="VIM17" s="156"/>
      <c r="VIN17" s="156"/>
      <c r="VIO17" s="156"/>
      <c r="VIP17" s="156"/>
      <c r="VIQ17" s="156"/>
      <c r="VIR17" s="156"/>
      <c r="VIS17" s="156"/>
      <c r="VIT17" s="156"/>
      <c r="VIU17" s="156"/>
      <c r="VIV17" s="156"/>
      <c r="VIW17" s="156"/>
      <c r="VIX17" s="156"/>
      <c r="VIY17" s="156"/>
      <c r="VIZ17" s="156"/>
      <c r="VJA17" s="156"/>
      <c r="VJB17" s="156"/>
      <c r="VJC17" s="156"/>
      <c r="VJD17" s="156"/>
      <c r="VJE17" s="156"/>
      <c r="VJF17" s="156"/>
      <c r="VJG17" s="156"/>
      <c r="VJH17" s="156"/>
      <c r="VJI17" s="156"/>
      <c r="VJJ17" s="156"/>
      <c r="VJK17" s="156"/>
      <c r="VJL17" s="156"/>
      <c r="VJM17" s="156"/>
      <c r="VJN17" s="156"/>
      <c r="VJO17" s="156"/>
      <c r="VJP17" s="156"/>
      <c r="VJQ17" s="156"/>
      <c r="VJR17" s="156"/>
      <c r="VJS17" s="156"/>
      <c r="VJT17" s="156"/>
      <c r="VJU17" s="156"/>
      <c r="VJV17" s="156"/>
      <c r="VJW17" s="156"/>
      <c r="VJX17" s="156"/>
      <c r="VJY17" s="156"/>
      <c r="VJZ17" s="156"/>
      <c r="VKA17" s="156"/>
      <c r="VKB17" s="156"/>
      <c r="VKC17" s="156"/>
      <c r="VKD17" s="156"/>
      <c r="VKE17" s="156"/>
      <c r="VKF17" s="156"/>
      <c r="VKG17" s="156"/>
      <c r="VKH17" s="156"/>
      <c r="VKI17" s="156"/>
      <c r="VKJ17" s="156"/>
      <c r="VKK17" s="156"/>
      <c r="VKL17" s="156"/>
      <c r="VKM17" s="156"/>
      <c r="VKN17" s="156"/>
      <c r="VKO17" s="156"/>
      <c r="VKP17" s="156"/>
      <c r="VKQ17" s="156"/>
      <c r="VKR17" s="156"/>
      <c r="VKS17" s="156"/>
      <c r="VKT17" s="156"/>
      <c r="VKU17" s="156"/>
      <c r="VKV17" s="156"/>
      <c r="VKW17" s="156"/>
      <c r="VKX17" s="156"/>
      <c r="VKY17" s="156"/>
      <c r="VKZ17" s="156"/>
      <c r="VLA17" s="156"/>
      <c r="VLB17" s="156"/>
      <c r="VLC17" s="156"/>
      <c r="VLD17" s="156"/>
      <c r="VLE17" s="156"/>
      <c r="VLF17" s="156"/>
      <c r="VLG17" s="156"/>
      <c r="VLH17" s="156"/>
      <c r="VLI17" s="156"/>
      <c r="VLJ17" s="156"/>
      <c r="VLK17" s="156"/>
      <c r="VLL17" s="156"/>
      <c r="VLM17" s="156"/>
      <c r="VLN17" s="156"/>
      <c r="VLO17" s="156"/>
      <c r="VLP17" s="156"/>
      <c r="VLQ17" s="156"/>
      <c r="VLR17" s="156"/>
      <c r="VLS17" s="156"/>
      <c r="VLT17" s="156"/>
      <c r="VLU17" s="156"/>
      <c r="VLV17" s="156"/>
      <c r="VLW17" s="156"/>
      <c r="VLX17" s="156"/>
      <c r="VLY17" s="156"/>
      <c r="VLZ17" s="156"/>
      <c r="VMA17" s="156"/>
      <c r="VMB17" s="156"/>
      <c r="VMC17" s="156"/>
      <c r="VMD17" s="156"/>
      <c r="VME17" s="156"/>
      <c r="VMF17" s="156"/>
      <c r="VMG17" s="156"/>
      <c r="VMH17" s="156"/>
      <c r="VMI17" s="156"/>
      <c r="VMJ17" s="156"/>
      <c r="VMK17" s="156"/>
      <c r="VML17" s="156"/>
      <c r="VMM17" s="156"/>
      <c r="VMN17" s="156"/>
      <c r="VMO17" s="156"/>
      <c r="VMP17" s="156"/>
      <c r="VMQ17" s="156"/>
      <c r="VMR17" s="156"/>
      <c r="VMS17" s="156"/>
      <c r="VMT17" s="156"/>
      <c r="VMU17" s="156"/>
      <c r="VMV17" s="156"/>
      <c r="VMW17" s="156"/>
      <c r="VMX17" s="156"/>
      <c r="VMY17" s="156"/>
      <c r="VMZ17" s="156"/>
      <c r="VNA17" s="156"/>
      <c r="VNB17" s="156"/>
      <c r="VNC17" s="156"/>
      <c r="VND17" s="156"/>
      <c r="VNE17" s="156"/>
      <c r="VNF17" s="156"/>
      <c r="VNG17" s="156"/>
      <c r="VNH17" s="156"/>
      <c r="VNI17" s="156"/>
      <c r="VNJ17" s="156"/>
      <c r="VNK17" s="156"/>
      <c r="VNL17" s="156"/>
      <c r="VNM17" s="156"/>
      <c r="VNN17" s="156"/>
      <c r="VNO17" s="156"/>
      <c r="VNP17" s="156"/>
      <c r="VNQ17" s="156"/>
      <c r="VNR17" s="156"/>
      <c r="VNS17" s="156"/>
      <c r="VNT17" s="156"/>
      <c r="VNU17" s="156"/>
      <c r="VNV17" s="156"/>
      <c r="VNW17" s="156"/>
      <c r="VNX17" s="156"/>
      <c r="VNY17" s="156"/>
      <c r="VNZ17" s="156"/>
      <c r="VOA17" s="156"/>
      <c r="VOB17" s="156"/>
      <c r="VOC17" s="156"/>
      <c r="VOD17" s="156"/>
      <c r="VOE17" s="156"/>
      <c r="VOF17" s="156"/>
      <c r="VOG17" s="156"/>
      <c r="VOH17" s="156"/>
      <c r="VOI17" s="156"/>
      <c r="VOJ17" s="156"/>
      <c r="VOK17" s="156"/>
      <c r="VOL17" s="156"/>
      <c r="VOM17" s="156"/>
      <c r="VON17" s="156"/>
      <c r="VOO17" s="156"/>
      <c r="VOP17" s="156"/>
      <c r="VOQ17" s="156"/>
      <c r="VOR17" s="156"/>
      <c r="VOS17" s="156"/>
      <c r="VOT17" s="156"/>
      <c r="VOU17" s="156"/>
      <c r="VOV17" s="156"/>
      <c r="VOW17" s="156"/>
      <c r="VOX17" s="156"/>
      <c r="VOY17" s="156"/>
      <c r="VOZ17" s="156"/>
      <c r="VPA17" s="156"/>
      <c r="VPB17" s="156"/>
      <c r="VPC17" s="156"/>
      <c r="VPD17" s="156"/>
      <c r="VPE17" s="156"/>
      <c r="VPF17" s="156"/>
      <c r="VPG17" s="156"/>
      <c r="VPH17" s="156"/>
      <c r="VPI17" s="156"/>
      <c r="VPJ17" s="156"/>
      <c r="VPK17" s="156"/>
      <c r="VPL17" s="156"/>
      <c r="VPM17" s="156"/>
      <c r="VPN17" s="156"/>
      <c r="VPO17" s="156"/>
      <c r="VPP17" s="156"/>
      <c r="VPQ17" s="156"/>
      <c r="VPR17" s="156"/>
      <c r="VPS17" s="156"/>
      <c r="VPT17" s="156"/>
      <c r="VPU17" s="156"/>
      <c r="VPV17" s="156"/>
      <c r="VPW17" s="156"/>
      <c r="VPX17" s="156"/>
      <c r="VPY17" s="156"/>
      <c r="VPZ17" s="156"/>
      <c r="VQA17" s="156"/>
      <c r="VQB17" s="156"/>
      <c r="VQC17" s="156"/>
      <c r="VQD17" s="156"/>
      <c r="VQE17" s="156"/>
      <c r="VQF17" s="156"/>
      <c r="VQG17" s="156"/>
      <c r="VQH17" s="156"/>
      <c r="VQI17" s="156"/>
      <c r="VQJ17" s="156"/>
      <c r="VQK17" s="156"/>
      <c r="VQL17" s="156"/>
      <c r="VQM17" s="156"/>
      <c r="VQN17" s="156"/>
      <c r="VQO17" s="156"/>
      <c r="VQP17" s="156"/>
      <c r="VQQ17" s="156"/>
      <c r="VQR17" s="156"/>
      <c r="VQS17" s="156"/>
      <c r="VQT17" s="156"/>
      <c r="VQU17" s="156"/>
      <c r="VQV17" s="156"/>
      <c r="VQW17" s="156"/>
      <c r="VQX17" s="156"/>
      <c r="VQY17" s="156"/>
      <c r="VQZ17" s="156"/>
      <c r="VRA17" s="156"/>
      <c r="VRB17" s="156"/>
      <c r="VRC17" s="156"/>
      <c r="VRD17" s="156"/>
      <c r="VRE17" s="156"/>
      <c r="VRF17" s="156"/>
      <c r="VRG17" s="156"/>
      <c r="VRH17" s="156"/>
      <c r="VRI17" s="156"/>
      <c r="VRJ17" s="156"/>
      <c r="VRK17" s="156"/>
      <c r="VRL17" s="156"/>
      <c r="VRM17" s="156"/>
      <c r="VRN17" s="156"/>
      <c r="VRO17" s="156"/>
      <c r="VRP17" s="156"/>
      <c r="VRQ17" s="156"/>
      <c r="VRR17" s="156"/>
      <c r="VRS17" s="156"/>
      <c r="VRT17" s="156"/>
      <c r="VRU17" s="156"/>
      <c r="VRV17" s="156"/>
      <c r="VRW17" s="156"/>
      <c r="VRX17" s="156"/>
      <c r="VRY17" s="156"/>
      <c r="VRZ17" s="156"/>
      <c r="VSA17" s="156"/>
      <c r="VSB17" s="156"/>
      <c r="VSC17" s="156"/>
      <c r="VSD17" s="156"/>
      <c r="VSE17" s="156"/>
      <c r="VSF17" s="156"/>
      <c r="VSG17" s="156"/>
      <c r="VSH17" s="156"/>
      <c r="VSI17" s="156"/>
      <c r="VSJ17" s="156"/>
      <c r="VSK17" s="156"/>
      <c r="VSL17" s="156"/>
      <c r="VSM17" s="156"/>
      <c r="VSN17" s="156"/>
      <c r="VSO17" s="156"/>
      <c r="VSP17" s="156"/>
      <c r="VSQ17" s="156"/>
      <c r="VSR17" s="156"/>
      <c r="VSS17" s="156"/>
      <c r="VST17" s="156"/>
      <c r="VSU17" s="156"/>
      <c r="VSV17" s="156"/>
      <c r="VSW17" s="156"/>
      <c r="VSX17" s="156"/>
      <c r="VSY17" s="156"/>
      <c r="VSZ17" s="156"/>
      <c r="VTA17" s="156"/>
      <c r="VTB17" s="156"/>
      <c r="VTC17" s="156"/>
      <c r="VTD17" s="156"/>
      <c r="VTE17" s="156"/>
      <c r="VTF17" s="156"/>
      <c r="VTG17" s="156"/>
      <c r="VTH17" s="156"/>
      <c r="VTI17" s="156"/>
      <c r="VTJ17" s="156"/>
      <c r="VTK17" s="156"/>
      <c r="VTL17" s="156"/>
      <c r="VTM17" s="156"/>
      <c r="VTN17" s="156"/>
      <c r="VTO17" s="156"/>
      <c r="VTP17" s="156"/>
      <c r="VTQ17" s="156"/>
      <c r="VTR17" s="156"/>
      <c r="VTS17" s="156"/>
      <c r="VTT17" s="156"/>
      <c r="VTU17" s="156"/>
      <c r="VTV17" s="156"/>
      <c r="VTW17" s="156"/>
      <c r="VTX17" s="156"/>
      <c r="VTY17" s="156"/>
      <c r="VTZ17" s="156"/>
      <c r="VUA17" s="156"/>
      <c r="VUB17" s="156"/>
      <c r="VUC17" s="156"/>
      <c r="VUD17" s="156"/>
      <c r="VUE17" s="156"/>
      <c r="VUF17" s="156"/>
      <c r="VUG17" s="156"/>
      <c r="VUH17" s="156"/>
      <c r="VUI17" s="156"/>
      <c r="VUJ17" s="156"/>
      <c r="VUK17" s="156"/>
      <c r="VUL17" s="156"/>
      <c r="VUM17" s="156"/>
      <c r="VUN17" s="156"/>
      <c r="VUO17" s="156"/>
      <c r="VUP17" s="156"/>
      <c r="VUQ17" s="156"/>
      <c r="VUR17" s="156"/>
      <c r="VUS17" s="156"/>
      <c r="VUT17" s="156"/>
      <c r="VUU17" s="156"/>
      <c r="VUV17" s="156"/>
      <c r="VUW17" s="156"/>
      <c r="VUX17" s="156"/>
      <c r="VUY17" s="156"/>
      <c r="VUZ17" s="156"/>
      <c r="VVA17" s="156"/>
      <c r="VVB17" s="156"/>
      <c r="VVC17" s="156"/>
      <c r="VVD17" s="156"/>
      <c r="VVE17" s="156"/>
      <c r="VVF17" s="156"/>
      <c r="VVG17" s="156"/>
      <c r="VVH17" s="156"/>
      <c r="VVI17" s="156"/>
      <c r="VVJ17" s="156"/>
      <c r="VVK17" s="156"/>
      <c r="VVL17" s="156"/>
      <c r="VVM17" s="156"/>
      <c r="VVN17" s="156"/>
      <c r="VVO17" s="156"/>
      <c r="VVP17" s="156"/>
      <c r="VVQ17" s="156"/>
      <c r="VVR17" s="156"/>
      <c r="VVS17" s="156"/>
      <c r="VVT17" s="156"/>
      <c r="VVU17" s="156"/>
      <c r="VVV17" s="156"/>
      <c r="VVW17" s="156"/>
      <c r="VVX17" s="156"/>
      <c r="VVY17" s="156"/>
      <c r="VVZ17" s="156"/>
      <c r="VWA17" s="156"/>
      <c r="VWB17" s="156"/>
      <c r="VWC17" s="156"/>
      <c r="VWD17" s="156"/>
      <c r="VWE17" s="156"/>
      <c r="VWF17" s="156"/>
      <c r="VWG17" s="156"/>
      <c r="VWH17" s="156"/>
      <c r="VWI17" s="156"/>
      <c r="VWJ17" s="156"/>
      <c r="VWK17" s="156"/>
      <c r="VWL17" s="156"/>
      <c r="VWM17" s="156"/>
      <c r="VWN17" s="156"/>
      <c r="VWO17" s="156"/>
      <c r="VWP17" s="156"/>
      <c r="VWQ17" s="156"/>
      <c r="VWR17" s="156"/>
      <c r="VWS17" s="156"/>
      <c r="VWT17" s="156"/>
      <c r="VWU17" s="156"/>
      <c r="VWV17" s="156"/>
      <c r="VWW17" s="156"/>
      <c r="VWX17" s="156"/>
      <c r="VWY17" s="156"/>
      <c r="VWZ17" s="156"/>
      <c r="VXA17" s="156"/>
      <c r="VXB17" s="156"/>
      <c r="VXC17" s="156"/>
      <c r="VXD17" s="156"/>
      <c r="VXE17" s="156"/>
      <c r="VXF17" s="156"/>
      <c r="VXG17" s="156"/>
      <c r="VXH17" s="156"/>
      <c r="VXI17" s="156"/>
      <c r="VXJ17" s="156"/>
      <c r="VXK17" s="156"/>
      <c r="VXL17" s="156"/>
      <c r="VXM17" s="156"/>
      <c r="VXN17" s="156"/>
      <c r="VXO17" s="156"/>
      <c r="VXP17" s="156"/>
      <c r="VXQ17" s="156"/>
      <c r="VXR17" s="156"/>
      <c r="VXS17" s="156"/>
      <c r="VXT17" s="156"/>
      <c r="VXU17" s="156"/>
      <c r="VXV17" s="156"/>
      <c r="VXW17" s="156"/>
      <c r="VXX17" s="156"/>
      <c r="VXY17" s="156"/>
      <c r="VXZ17" s="156"/>
      <c r="VYA17" s="156"/>
      <c r="VYB17" s="156"/>
      <c r="VYC17" s="156"/>
      <c r="VYD17" s="156"/>
      <c r="VYE17" s="156"/>
      <c r="VYF17" s="156"/>
      <c r="VYG17" s="156"/>
      <c r="VYH17" s="156"/>
      <c r="VYI17" s="156"/>
      <c r="VYJ17" s="156"/>
      <c r="VYK17" s="156"/>
      <c r="VYL17" s="156"/>
      <c r="VYM17" s="156"/>
      <c r="VYN17" s="156"/>
      <c r="VYO17" s="156"/>
      <c r="VYP17" s="156"/>
      <c r="VYQ17" s="156"/>
      <c r="VYR17" s="156"/>
      <c r="VYS17" s="156"/>
      <c r="VYT17" s="156"/>
      <c r="VYU17" s="156"/>
      <c r="VYV17" s="156"/>
      <c r="VYW17" s="156"/>
      <c r="VYX17" s="156"/>
      <c r="VYY17" s="156"/>
      <c r="VYZ17" s="156"/>
      <c r="VZA17" s="156"/>
      <c r="VZB17" s="156"/>
      <c r="VZC17" s="156"/>
      <c r="VZD17" s="156"/>
      <c r="VZE17" s="156"/>
      <c r="VZF17" s="156"/>
      <c r="VZG17" s="156"/>
      <c r="VZH17" s="156"/>
      <c r="VZI17" s="156"/>
      <c r="VZJ17" s="156"/>
      <c r="VZK17" s="156"/>
      <c r="VZL17" s="156"/>
      <c r="VZM17" s="156"/>
      <c r="VZN17" s="156"/>
      <c r="VZO17" s="156"/>
      <c r="VZP17" s="156"/>
      <c r="VZQ17" s="156"/>
      <c r="VZR17" s="156"/>
      <c r="VZS17" s="156"/>
      <c r="VZT17" s="156"/>
      <c r="VZU17" s="156"/>
      <c r="VZV17" s="156"/>
      <c r="VZW17" s="156"/>
      <c r="VZX17" s="156"/>
      <c r="VZY17" s="156"/>
      <c r="VZZ17" s="156"/>
      <c r="WAA17" s="156"/>
      <c r="WAB17" s="156"/>
      <c r="WAC17" s="156"/>
      <c r="WAD17" s="156"/>
      <c r="WAE17" s="156"/>
      <c r="WAF17" s="156"/>
      <c r="WAG17" s="156"/>
      <c r="WAH17" s="156"/>
      <c r="WAI17" s="156"/>
      <c r="WAJ17" s="156"/>
      <c r="WAK17" s="156"/>
      <c r="WAL17" s="156"/>
      <c r="WAM17" s="156"/>
      <c r="WAN17" s="156"/>
      <c r="WAO17" s="156"/>
      <c r="WAP17" s="156"/>
      <c r="WAQ17" s="156"/>
      <c r="WAR17" s="156"/>
      <c r="WAS17" s="156"/>
      <c r="WAT17" s="156"/>
      <c r="WAU17" s="156"/>
      <c r="WAV17" s="156"/>
      <c r="WAW17" s="156"/>
      <c r="WAX17" s="156"/>
      <c r="WAY17" s="156"/>
      <c r="WAZ17" s="156"/>
      <c r="WBA17" s="156"/>
      <c r="WBB17" s="156"/>
      <c r="WBC17" s="156"/>
      <c r="WBD17" s="156"/>
      <c r="WBE17" s="156"/>
      <c r="WBF17" s="156"/>
      <c r="WBG17" s="156"/>
      <c r="WBH17" s="156"/>
      <c r="WBI17" s="156"/>
      <c r="WBJ17" s="156"/>
      <c r="WBK17" s="156"/>
      <c r="WBL17" s="156"/>
      <c r="WBM17" s="156"/>
      <c r="WBN17" s="156"/>
      <c r="WBO17" s="156"/>
      <c r="WBP17" s="156"/>
      <c r="WBQ17" s="156"/>
      <c r="WBR17" s="156"/>
      <c r="WBS17" s="156"/>
      <c r="WBT17" s="156"/>
      <c r="WBU17" s="156"/>
      <c r="WBV17" s="156"/>
      <c r="WBW17" s="156"/>
      <c r="WBX17" s="156"/>
      <c r="WBY17" s="156"/>
      <c r="WBZ17" s="156"/>
      <c r="WCA17" s="156"/>
      <c r="WCB17" s="156"/>
      <c r="WCC17" s="156"/>
      <c r="WCD17" s="156"/>
      <c r="WCE17" s="156"/>
      <c r="WCF17" s="156"/>
      <c r="WCG17" s="156"/>
      <c r="WCH17" s="156"/>
      <c r="WCI17" s="156"/>
      <c r="WCJ17" s="156"/>
      <c r="WCK17" s="156"/>
      <c r="WCL17" s="156"/>
      <c r="WCM17" s="156"/>
      <c r="WCN17" s="156"/>
      <c r="WCO17" s="156"/>
      <c r="WCP17" s="156"/>
      <c r="WCQ17" s="156"/>
      <c r="WCR17" s="156"/>
      <c r="WCS17" s="156"/>
      <c r="WCT17" s="156"/>
      <c r="WCU17" s="156"/>
      <c r="WCV17" s="156"/>
      <c r="WCW17" s="156"/>
      <c r="WCX17" s="156"/>
      <c r="WCY17" s="156"/>
      <c r="WCZ17" s="156"/>
      <c r="WDA17" s="156"/>
      <c r="WDB17" s="156"/>
      <c r="WDC17" s="156"/>
      <c r="WDD17" s="156"/>
      <c r="WDE17" s="156"/>
      <c r="WDF17" s="156"/>
      <c r="WDG17" s="156"/>
      <c r="WDH17" s="156"/>
      <c r="WDI17" s="156"/>
      <c r="WDJ17" s="156"/>
      <c r="WDK17" s="156"/>
      <c r="WDL17" s="156"/>
      <c r="WDM17" s="156"/>
      <c r="WDN17" s="156"/>
      <c r="WDO17" s="156"/>
      <c r="WDP17" s="156"/>
      <c r="WDQ17" s="156"/>
      <c r="WDR17" s="156"/>
      <c r="WDS17" s="156"/>
      <c r="WDT17" s="156"/>
      <c r="WDU17" s="156"/>
      <c r="WDV17" s="156"/>
      <c r="WDW17" s="156"/>
      <c r="WDX17" s="156"/>
      <c r="WDY17" s="156"/>
      <c r="WDZ17" s="156"/>
      <c r="WEA17" s="156"/>
      <c r="WEB17" s="156"/>
      <c r="WEC17" s="156"/>
      <c r="WED17" s="156"/>
      <c r="WEE17" s="156"/>
      <c r="WEF17" s="156"/>
      <c r="WEG17" s="156"/>
      <c r="WEH17" s="156"/>
      <c r="WEI17" s="156"/>
      <c r="WEJ17" s="156"/>
      <c r="WEK17" s="156"/>
      <c r="WEL17" s="156"/>
      <c r="WEM17" s="156"/>
      <c r="WEN17" s="156"/>
      <c r="WEO17" s="156"/>
      <c r="WEP17" s="156"/>
      <c r="WEQ17" s="156"/>
      <c r="WER17" s="156"/>
      <c r="WES17" s="156"/>
      <c r="WET17" s="156"/>
      <c r="WEU17" s="156"/>
      <c r="WEV17" s="156"/>
      <c r="WEW17" s="156"/>
      <c r="WEX17" s="156"/>
      <c r="WEY17" s="156"/>
      <c r="WEZ17" s="156"/>
      <c r="WFA17" s="156"/>
      <c r="WFB17" s="156"/>
      <c r="WFC17" s="156"/>
      <c r="WFD17" s="156"/>
      <c r="WFE17" s="156"/>
      <c r="WFF17" s="156"/>
      <c r="WFG17" s="156"/>
      <c r="WFH17" s="156"/>
      <c r="WFI17" s="156"/>
      <c r="WFJ17" s="156"/>
      <c r="WFK17" s="156"/>
      <c r="WFL17" s="156"/>
      <c r="WFM17" s="156"/>
      <c r="WFN17" s="156"/>
      <c r="WFO17" s="156"/>
      <c r="WFP17" s="156"/>
      <c r="WFQ17" s="156"/>
      <c r="WFR17" s="156"/>
      <c r="WFS17" s="156"/>
      <c r="WFT17" s="156"/>
      <c r="WFU17" s="156"/>
      <c r="WFV17" s="156"/>
      <c r="WFW17" s="156"/>
      <c r="WFX17" s="156"/>
      <c r="WFY17" s="156"/>
      <c r="WFZ17" s="156"/>
      <c r="WGA17" s="156"/>
      <c r="WGB17" s="156"/>
      <c r="WGC17" s="156"/>
      <c r="WGD17" s="156"/>
      <c r="WGE17" s="156"/>
      <c r="WGF17" s="156"/>
      <c r="WGG17" s="156"/>
      <c r="WGH17" s="156"/>
      <c r="WGI17" s="156"/>
      <c r="WGJ17" s="156"/>
      <c r="WGK17" s="156"/>
      <c r="WGL17" s="156"/>
      <c r="WGM17" s="156"/>
      <c r="WGN17" s="156"/>
      <c r="WGO17" s="156"/>
      <c r="WGP17" s="156"/>
      <c r="WGQ17" s="156"/>
      <c r="WGR17" s="156"/>
      <c r="WGS17" s="156"/>
      <c r="WGT17" s="156"/>
      <c r="WGU17" s="156"/>
      <c r="WGV17" s="156"/>
      <c r="WGW17" s="156"/>
      <c r="WGX17" s="156"/>
      <c r="WGY17" s="156"/>
      <c r="WGZ17" s="156"/>
      <c r="WHA17" s="156"/>
      <c r="WHB17" s="156"/>
      <c r="WHC17" s="156"/>
      <c r="WHD17" s="156"/>
      <c r="WHE17" s="156"/>
      <c r="WHF17" s="156"/>
      <c r="WHG17" s="156"/>
      <c r="WHH17" s="156"/>
      <c r="WHI17" s="156"/>
      <c r="WHJ17" s="156"/>
      <c r="WHK17" s="156"/>
      <c r="WHL17" s="156"/>
      <c r="WHM17" s="156"/>
      <c r="WHN17" s="156"/>
      <c r="WHO17" s="156"/>
      <c r="WHP17" s="156"/>
      <c r="WHQ17" s="156"/>
      <c r="WHR17" s="156"/>
      <c r="WHS17" s="156"/>
      <c r="WHT17" s="156"/>
      <c r="WHU17" s="156"/>
      <c r="WHV17" s="156"/>
      <c r="WHW17" s="156"/>
      <c r="WHX17" s="156"/>
      <c r="WHY17" s="156"/>
      <c r="WHZ17" s="156"/>
      <c r="WIA17" s="156"/>
      <c r="WIB17" s="156"/>
      <c r="WIC17" s="156"/>
      <c r="WID17" s="156"/>
      <c r="WIE17" s="156"/>
      <c r="WIF17" s="156"/>
      <c r="WIG17" s="156"/>
      <c r="WIH17" s="156"/>
      <c r="WII17" s="156"/>
      <c r="WIJ17" s="156"/>
      <c r="WIK17" s="156"/>
      <c r="WIL17" s="156"/>
      <c r="WIM17" s="156"/>
      <c r="WIN17" s="156"/>
      <c r="WIO17" s="156"/>
      <c r="WIP17" s="156"/>
      <c r="WIQ17" s="156"/>
      <c r="WIR17" s="156"/>
      <c r="WIS17" s="156"/>
      <c r="WIT17" s="156"/>
      <c r="WIU17" s="156"/>
      <c r="WIV17" s="156"/>
      <c r="WIW17" s="156"/>
      <c r="WIX17" s="156"/>
      <c r="WIY17" s="156"/>
      <c r="WIZ17" s="156"/>
      <c r="WJA17" s="156"/>
      <c r="WJB17" s="156"/>
      <c r="WJC17" s="156"/>
      <c r="WJD17" s="156"/>
      <c r="WJE17" s="156"/>
      <c r="WJF17" s="156"/>
      <c r="WJG17" s="156"/>
      <c r="WJH17" s="156"/>
      <c r="WJI17" s="156"/>
      <c r="WJJ17" s="156"/>
      <c r="WJK17" s="156"/>
      <c r="WJL17" s="156"/>
      <c r="WJM17" s="156"/>
      <c r="WJN17" s="156"/>
      <c r="WJO17" s="156"/>
      <c r="WJP17" s="156"/>
      <c r="WJQ17" s="156"/>
      <c r="WJR17" s="156"/>
      <c r="WJS17" s="156"/>
      <c r="WJT17" s="156"/>
      <c r="WJU17" s="156"/>
      <c r="WJV17" s="156"/>
      <c r="WJW17" s="156"/>
      <c r="WJX17" s="156"/>
      <c r="WJY17" s="156"/>
      <c r="WJZ17" s="156"/>
      <c r="WKA17" s="156"/>
      <c r="WKB17" s="156"/>
      <c r="WKC17" s="156"/>
      <c r="WKD17" s="156"/>
      <c r="WKE17" s="156"/>
      <c r="WKF17" s="156"/>
      <c r="WKG17" s="156"/>
      <c r="WKH17" s="156"/>
      <c r="WKI17" s="156"/>
      <c r="WKJ17" s="156"/>
      <c r="WKK17" s="156"/>
      <c r="WKL17" s="156"/>
      <c r="WKM17" s="156"/>
      <c r="WKN17" s="156"/>
      <c r="WKO17" s="156"/>
      <c r="WKP17" s="156"/>
      <c r="WKQ17" s="156"/>
      <c r="WKR17" s="156"/>
      <c r="WKS17" s="156"/>
      <c r="WKT17" s="156"/>
      <c r="WKU17" s="156"/>
      <c r="WKV17" s="156"/>
      <c r="WKW17" s="156"/>
      <c r="WKX17" s="156"/>
      <c r="WKY17" s="156"/>
      <c r="WKZ17" s="156"/>
      <c r="WLA17" s="156"/>
      <c r="WLB17" s="156"/>
      <c r="WLC17" s="156"/>
      <c r="WLD17" s="156"/>
      <c r="WLE17" s="156"/>
      <c r="WLF17" s="156"/>
      <c r="WLG17" s="156"/>
      <c r="WLH17" s="156"/>
      <c r="WLI17" s="156"/>
      <c r="WLJ17" s="156"/>
      <c r="WLK17" s="156"/>
      <c r="WLL17" s="156"/>
      <c r="WLM17" s="156"/>
      <c r="WLN17" s="156"/>
      <c r="WLO17" s="156"/>
      <c r="WLP17" s="156"/>
      <c r="WLQ17" s="156"/>
      <c r="WLR17" s="156"/>
      <c r="WLS17" s="156"/>
      <c r="WLT17" s="156"/>
      <c r="WLU17" s="156"/>
      <c r="WLV17" s="156"/>
      <c r="WLW17" s="156"/>
      <c r="WLX17" s="156"/>
      <c r="WLY17" s="156"/>
      <c r="WLZ17" s="156"/>
      <c r="WMA17" s="156"/>
      <c r="WMB17" s="156"/>
      <c r="WMC17" s="156"/>
      <c r="WMD17" s="156"/>
      <c r="WME17" s="156"/>
      <c r="WMF17" s="156"/>
      <c r="WMG17" s="156"/>
      <c r="WMH17" s="156"/>
      <c r="WMI17" s="156"/>
      <c r="WMJ17" s="156"/>
      <c r="WMK17" s="156"/>
      <c r="WML17" s="156"/>
      <c r="WMM17" s="156"/>
      <c r="WMN17" s="156"/>
      <c r="WMO17" s="156"/>
      <c r="WMP17" s="156"/>
      <c r="WMQ17" s="156"/>
      <c r="WMR17" s="156"/>
      <c r="WMS17" s="156"/>
      <c r="WMT17" s="156"/>
      <c r="WMU17" s="156"/>
      <c r="WMV17" s="156"/>
      <c r="WMW17" s="156"/>
      <c r="WMX17" s="156"/>
      <c r="WMY17" s="156"/>
      <c r="WMZ17" s="156"/>
      <c r="WNA17" s="156"/>
      <c r="WNB17" s="156"/>
      <c r="WNC17" s="156"/>
      <c r="WND17" s="156"/>
      <c r="WNE17" s="156"/>
      <c r="WNF17" s="156"/>
      <c r="WNG17" s="156"/>
      <c r="WNH17" s="156"/>
      <c r="WNI17" s="156"/>
      <c r="WNJ17" s="156"/>
      <c r="WNK17" s="156"/>
      <c r="WNL17" s="156"/>
      <c r="WNM17" s="156"/>
      <c r="WNN17" s="156"/>
      <c r="WNO17" s="156"/>
      <c r="WNP17" s="156"/>
      <c r="WNQ17" s="156"/>
      <c r="WNR17" s="156"/>
      <c r="WNS17" s="156"/>
      <c r="WNT17" s="156"/>
      <c r="WNU17" s="156"/>
      <c r="WNV17" s="156"/>
      <c r="WNW17" s="156"/>
      <c r="WNX17" s="156"/>
      <c r="WNY17" s="156"/>
      <c r="WNZ17" s="156"/>
      <c r="WOA17" s="156"/>
      <c r="WOB17" s="156"/>
      <c r="WOC17" s="156"/>
      <c r="WOD17" s="156"/>
      <c r="WOE17" s="156"/>
      <c r="WOF17" s="156"/>
      <c r="WOG17" s="156"/>
      <c r="WOH17" s="156"/>
      <c r="WOI17" s="156"/>
      <c r="WOJ17" s="156"/>
      <c r="WOK17" s="156"/>
      <c r="WOL17" s="156"/>
      <c r="WOM17" s="156"/>
      <c r="WON17" s="156"/>
      <c r="WOO17" s="156"/>
      <c r="WOP17" s="156"/>
      <c r="WOQ17" s="156"/>
      <c r="WOR17" s="156"/>
      <c r="WOS17" s="156"/>
      <c r="WOT17" s="156"/>
      <c r="WOU17" s="156"/>
      <c r="WOV17" s="156"/>
      <c r="WOW17" s="156"/>
      <c r="WOX17" s="156"/>
      <c r="WOY17" s="156"/>
      <c r="WOZ17" s="156"/>
      <c r="WPA17" s="156"/>
      <c r="WPB17" s="156"/>
      <c r="WPC17" s="156"/>
      <c r="WPD17" s="156"/>
      <c r="WPE17" s="156"/>
      <c r="WPF17" s="156"/>
      <c r="WPG17" s="156"/>
      <c r="WPH17" s="156"/>
      <c r="WPI17" s="156"/>
      <c r="WPJ17" s="156"/>
      <c r="WPK17" s="156"/>
      <c r="WPL17" s="156"/>
      <c r="WPM17" s="156"/>
      <c r="WPN17" s="156"/>
      <c r="WPO17" s="156"/>
      <c r="WPP17" s="156"/>
      <c r="WPQ17" s="156"/>
      <c r="WPR17" s="156"/>
      <c r="WPS17" s="156"/>
      <c r="WPT17" s="156"/>
      <c r="WPU17" s="156"/>
      <c r="WPV17" s="156"/>
      <c r="WPW17" s="156"/>
      <c r="WPX17" s="156"/>
      <c r="WPY17" s="156"/>
      <c r="WPZ17" s="156"/>
      <c r="WQA17" s="156"/>
      <c r="WQB17" s="156"/>
      <c r="WQC17" s="156"/>
      <c r="WQD17" s="156"/>
      <c r="WQE17" s="156"/>
      <c r="WQF17" s="156"/>
      <c r="WQG17" s="156"/>
      <c r="WQH17" s="156"/>
      <c r="WQI17" s="156"/>
      <c r="WQJ17" s="156"/>
      <c r="WQK17" s="156"/>
      <c r="WQL17" s="156"/>
      <c r="WQM17" s="156"/>
      <c r="WQN17" s="156"/>
      <c r="WQO17" s="156"/>
      <c r="WQP17" s="156"/>
      <c r="WQQ17" s="156"/>
      <c r="WQR17" s="156"/>
      <c r="WQS17" s="156"/>
      <c r="WQT17" s="156"/>
      <c r="WQU17" s="156"/>
      <c r="WQV17" s="156"/>
      <c r="WQW17" s="156"/>
      <c r="WQX17" s="156"/>
      <c r="WQY17" s="156"/>
      <c r="WQZ17" s="156"/>
      <c r="WRA17" s="156"/>
      <c r="WRB17" s="156"/>
      <c r="WRC17" s="156"/>
      <c r="WRD17" s="156"/>
      <c r="WRE17" s="156"/>
      <c r="WRF17" s="156"/>
      <c r="WRG17" s="156"/>
      <c r="WRH17" s="156"/>
      <c r="WRI17" s="156"/>
      <c r="WRJ17" s="156"/>
      <c r="WRK17" s="156"/>
      <c r="WRL17" s="156"/>
      <c r="WRM17" s="156"/>
      <c r="WRN17" s="156"/>
      <c r="WRO17" s="156"/>
      <c r="WRP17" s="156"/>
      <c r="WRQ17" s="156"/>
      <c r="WRR17" s="156"/>
      <c r="WRS17" s="156"/>
      <c r="WRT17" s="156"/>
      <c r="WRU17" s="156"/>
      <c r="WRV17" s="156"/>
      <c r="WRW17" s="156"/>
      <c r="WRX17" s="156"/>
      <c r="WRY17" s="156"/>
      <c r="WRZ17" s="156"/>
      <c r="WSA17" s="156"/>
      <c r="WSB17" s="156"/>
      <c r="WSC17" s="156"/>
      <c r="WSD17" s="156"/>
      <c r="WSE17" s="156"/>
      <c r="WSF17" s="156"/>
      <c r="WSG17" s="156"/>
      <c r="WSH17" s="156"/>
      <c r="WSI17" s="156"/>
      <c r="WSJ17" s="156"/>
      <c r="WSK17" s="156"/>
      <c r="WSL17" s="156"/>
      <c r="WSM17" s="156"/>
      <c r="WSN17" s="156"/>
      <c r="WSO17" s="156"/>
      <c r="WSP17" s="156"/>
      <c r="WSQ17" s="156"/>
      <c r="WSR17" s="156"/>
      <c r="WSS17" s="156"/>
      <c r="WST17" s="156"/>
      <c r="WSU17" s="156"/>
      <c r="WSV17" s="156"/>
      <c r="WSW17" s="156"/>
      <c r="WSX17" s="156"/>
      <c r="WSY17" s="156"/>
      <c r="WSZ17" s="156"/>
      <c r="WTA17" s="156"/>
      <c r="WTB17" s="156"/>
      <c r="WTC17" s="156"/>
      <c r="WTD17" s="156"/>
      <c r="WTE17" s="156"/>
      <c r="WTF17" s="156"/>
      <c r="WTG17" s="156"/>
      <c r="WTH17" s="156"/>
      <c r="WTI17" s="156"/>
      <c r="WTJ17" s="156"/>
      <c r="WTK17" s="156"/>
      <c r="WTL17" s="156"/>
      <c r="WTM17" s="156"/>
      <c r="WTN17" s="156"/>
      <c r="WTO17" s="156"/>
      <c r="WTP17" s="156"/>
      <c r="WTQ17" s="156"/>
      <c r="WTR17" s="156"/>
      <c r="WTS17" s="156"/>
      <c r="WTT17" s="156"/>
      <c r="WTU17" s="156"/>
      <c r="WTV17" s="156"/>
      <c r="WTW17" s="156"/>
      <c r="WTX17" s="156"/>
      <c r="WTY17" s="156"/>
      <c r="WTZ17" s="156"/>
      <c r="WUA17" s="156"/>
      <c r="WUB17" s="156"/>
      <c r="WUC17" s="156"/>
      <c r="WUD17" s="156"/>
      <c r="WUE17" s="156"/>
      <c r="WUF17" s="156"/>
      <c r="WUG17" s="156"/>
      <c r="WUH17" s="156"/>
      <c r="WUI17" s="156"/>
      <c r="WUJ17" s="156"/>
      <c r="WUK17" s="156"/>
      <c r="WUL17" s="156"/>
      <c r="WUM17" s="156"/>
      <c r="WUN17" s="156"/>
      <c r="WUO17" s="156"/>
      <c r="WUP17" s="156"/>
      <c r="WUQ17" s="156"/>
      <c r="WUR17" s="156"/>
      <c r="WUS17" s="156"/>
      <c r="WUT17" s="156"/>
      <c r="WUU17" s="156"/>
      <c r="WUV17" s="156"/>
      <c r="WUW17" s="156"/>
      <c r="WUX17" s="156"/>
      <c r="WUY17" s="156"/>
      <c r="WUZ17" s="156"/>
      <c r="WVA17" s="156"/>
      <c r="WVB17" s="156"/>
      <c r="WVC17" s="156"/>
      <c r="WVD17" s="156"/>
      <c r="WVE17" s="156"/>
      <c r="WVF17" s="156"/>
      <c r="WVG17" s="156"/>
      <c r="WVH17" s="156"/>
      <c r="WVI17" s="156"/>
      <c r="WVJ17" s="156"/>
      <c r="WVK17" s="156"/>
      <c r="WVL17" s="156"/>
      <c r="WVM17" s="156"/>
      <c r="WVN17" s="156"/>
      <c r="WVO17" s="156"/>
      <c r="WVP17" s="156"/>
      <c r="WVQ17" s="156"/>
      <c r="WVR17" s="156"/>
      <c r="WVS17" s="156"/>
      <c r="WVT17" s="156"/>
      <c r="WVU17" s="156"/>
      <c r="WVV17" s="156"/>
      <c r="WVW17" s="156"/>
      <c r="WVX17" s="156"/>
      <c r="WVY17" s="156"/>
      <c r="WVZ17" s="156"/>
      <c r="WWA17" s="156"/>
      <c r="WWB17" s="156"/>
      <c r="WWC17" s="156"/>
      <c r="WWD17" s="156"/>
      <c r="WWE17" s="156"/>
      <c r="WWF17" s="156"/>
      <c r="WWG17" s="156"/>
      <c r="WWH17" s="156"/>
      <c r="WWI17" s="156"/>
      <c r="WWJ17" s="156"/>
      <c r="WWK17" s="156"/>
      <c r="WWL17" s="156"/>
      <c r="WWM17" s="156"/>
      <c r="WWN17" s="156"/>
      <c r="WWO17" s="156"/>
      <c r="WWP17" s="156"/>
      <c r="WWQ17" s="156"/>
      <c r="WWR17" s="156"/>
      <c r="WWS17" s="156"/>
      <c r="WWT17" s="156"/>
      <c r="WWU17" s="156"/>
      <c r="WWV17" s="156"/>
      <c r="WWW17" s="156"/>
      <c r="WWX17" s="156"/>
      <c r="WWY17" s="156"/>
      <c r="WWZ17" s="156"/>
      <c r="WXA17" s="156"/>
      <c r="WXB17" s="156"/>
      <c r="WXC17" s="156"/>
      <c r="WXD17" s="156"/>
      <c r="WXE17" s="156"/>
      <c r="WXF17" s="156"/>
      <c r="WXG17" s="156"/>
      <c r="WXH17" s="156"/>
      <c r="WXI17" s="156"/>
      <c r="WXJ17" s="156"/>
      <c r="WXK17" s="156"/>
      <c r="WXL17" s="156"/>
      <c r="WXM17" s="156"/>
      <c r="WXN17" s="156"/>
      <c r="WXO17" s="156"/>
      <c r="WXP17" s="156"/>
      <c r="WXQ17" s="156"/>
      <c r="WXR17" s="156"/>
      <c r="WXS17" s="156"/>
      <c r="WXT17" s="156"/>
      <c r="WXU17" s="156"/>
      <c r="WXV17" s="156"/>
      <c r="WXW17" s="156"/>
      <c r="WXX17" s="156"/>
      <c r="WXY17" s="156"/>
      <c r="WXZ17" s="156"/>
      <c r="WYA17" s="156"/>
      <c r="WYB17" s="156"/>
      <c r="WYC17" s="156"/>
      <c r="WYD17" s="156"/>
      <c r="WYE17" s="156"/>
      <c r="WYF17" s="156"/>
      <c r="WYG17" s="156"/>
      <c r="WYH17" s="156"/>
      <c r="WYI17" s="156"/>
      <c r="WYJ17" s="156"/>
      <c r="WYK17" s="156"/>
      <c r="WYL17" s="156"/>
      <c r="WYM17" s="156"/>
      <c r="WYN17" s="156"/>
      <c r="WYO17" s="156"/>
      <c r="WYP17" s="156"/>
      <c r="WYQ17" s="156"/>
      <c r="WYR17" s="156"/>
      <c r="WYS17" s="156"/>
      <c r="WYT17" s="156"/>
      <c r="WYU17" s="156"/>
      <c r="WYV17" s="156"/>
      <c r="WYW17" s="156"/>
      <c r="WYX17" s="156"/>
      <c r="WYY17" s="156"/>
      <c r="WYZ17" s="156"/>
      <c r="WZA17" s="156"/>
      <c r="WZB17" s="156"/>
      <c r="WZC17" s="156"/>
      <c r="WZD17" s="156"/>
      <c r="WZE17" s="156"/>
      <c r="WZF17" s="156"/>
      <c r="WZG17" s="156"/>
      <c r="WZH17" s="156"/>
      <c r="WZI17" s="156"/>
      <c r="WZJ17" s="156"/>
      <c r="WZK17" s="156"/>
      <c r="WZL17" s="156"/>
      <c r="WZM17" s="156"/>
      <c r="WZN17" s="156"/>
      <c r="WZO17" s="156"/>
      <c r="WZP17" s="156"/>
      <c r="WZQ17" s="156"/>
      <c r="WZR17" s="156"/>
      <c r="WZS17" s="156"/>
      <c r="WZT17" s="156"/>
      <c r="WZU17" s="156"/>
      <c r="WZV17" s="156"/>
      <c r="WZW17" s="156"/>
      <c r="WZX17" s="156"/>
      <c r="WZY17" s="156"/>
      <c r="WZZ17" s="156"/>
      <c r="XAA17" s="156"/>
      <c r="XAB17" s="156"/>
      <c r="XAC17" s="156"/>
      <c r="XAD17" s="156"/>
      <c r="XAE17" s="156"/>
      <c r="XAF17" s="156"/>
      <c r="XAG17" s="156"/>
      <c r="XAH17" s="156"/>
      <c r="XAI17" s="156"/>
      <c r="XAJ17" s="156"/>
      <c r="XAK17" s="156"/>
      <c r="XAL17" s="156"/>
      <c r="XAM17" s="156"/>
      <c r="XAN17" s="156"/>
      <c r="XAO17" s="156"/>
      <c r="XAP17" s="156"/>
      <c r="XAQ17" s="156"/>
      <c r="XAR17" s="156"/>
      <c r="XAS17" s="156"/>
      <c r="XAT17" s="156"/>
      <c r="XAU17" s="156"/>
      <c r="XAV17" s="156"/>
      <c r="XAW17" s="156"/>
      <c r="XAX17" s="156"/>
      <c r="XAY17" s="156"/>
      <c r="XAZ17" s="156"/>
      <c r="XBA17" s="156"/>
      <c r="XBB17" s="156"/>
      <c r="XBC17" s="156"/>
      <c r="XBD17" s="156"/>
      <c r="XBE17" s="156"/>
      <c r="XBF17" s="156"/>
      <c r="XBG17" s="156"/>
      <c r="XBH17" s="156"/>
      <c r="XBI17" s="156"/>
      <c r="XBJ17" s="156"/>
      <c r="XBK17" s="156"/>
      <c r="XBL17" s="156"/>
      <c r="XBM17" s="156"/>
      <c r="XBN17" s="156"/>
      <c r="XBO17" s="156"/>
      <c r="XBP17" s="156"/>
      <c r="XBQ17" s="156"/>
      <c r="XBR17" s="156"/>
      <c r="XBS17" s="156"/>
      <c r="XBT17" s="156"/>
      <c r="XBU17" s="156"/>
      <c r="XBV17" s="156"/>
      <c r="XBW17" s="156"/>
      <c r="XBX17" s="156"/>
      <c r="XBY17" s="156"/>
      <c r="XBZ17" s="156"/>
      <c r="XCA17" s="156"/>
      <c r="XCB17" s="156"/>
      <c r="XCC17" s="156"/>
      <c r="XCD17" s="156"/>
      <c r="XCE17" s="156"/>
      <c r="XCF17" s="156"/>
      <c r="XCG17" s="156"/>
      <c r="XCH17" s="156"/>
      <c r="XCI17" s="156"/>
      <c r="XCJ17" s="156"/>
      <c r="XCK17" s="156"/>
      <c r="XCL17" s="156"/>
      <c r="XCM17" s="156"/>
      <c r="XCN17" s="156"/>
      <c r="XCO17" s="156"/>
      <c r="XCP17" s="156"/>
      <c r="XCQ17" s="156"/>
      <c r="XCR17" s="156"/>
      <c r="XCS17" s="156"/>
      <c r="XCT17" s="156"/>
      <c r="XCU17" s="156"/>
      <c r="XCV17" s="156"/>
      <c r="XCW17" s="156"/>
      <c r="XCX17" s="156"/>
      <c r="XCY17" s="156"/>
      <c r="XCZ17" s="156"/>
      <c r="XDA17" s="156"/>
      <c r="XDB17" s="156"/>
      <c r="XDC17" s="156"/>
      <c r="XDD17" s="156"/>
      <c r="XDE17" s="156"/>
      <c r="XDF17" s="156"/>
      <c r="XDG17" s="156"/>
      <c r="XDH17" s="156"/>
      <c r="XDI17" s="156"/>
      <c r="XDJ17" s="156"/>
      <c r="XDK17" s="156"/>
      <c r="XDL17" s="156"/>
      <c r="XDM17" s="156"/>
      <c r="XDN17" s="156"/>
      <c r="XDO17" s="156"/>
      <c r="XDP17" s="156"/>
      <c r="XDQ17" s="156"/>
      <c r="XDR17" s="156"/>
      <c r="XDS17" s="156"/>
      <c r="XDT17" s="156"/>
      <c r="XDU17" s="156"/>
      <c r="XDV17" s="156"/>
      <c r="XDW17" s="156"/>
      <c r="XDX17" s="156"/>
      <c r="XDY17" s="156"/>
      <c r="XDZ17" s="156"/>
      <c r="XEA17" s="156"/>
      <c r="XEB17" s="156"/>
      <c r="XEC17" s="156"/>
      <c r="XED17" s="156"/>
      <c r="XEE17" s="156"/>
      <c r="XEF17" s="156"/>
      <c r="XEG17" s="156"/>
      <c r="XEH17" s="156"/>
      <c r="XEI17" s="156"/>
      <c r="XEJ17" s="156"/>
      <c r="XEK17" s="156"/>
      <c r="XEL17" s="156"/>
      <c r="XEM17" s="156"/>
      <c r="XEN17" s="156"/>
      <c r="XEO17" s="156"/>
      <c r="XEP17" s="156"/>
      <c r="XEQ17" s="156"/>
      <c r="XER17" s="156"/>
      <c r="XES17" s="156"/>
      <c r="XET17" s="156"/>
      <c r="XEU17" s="156"/>
      <c r="XEV17" s="156"/>
      <c r="XEW17" s="156"/>
      <c r="XEX17" s="156"/>
      <c r="XEY17" s="156"/>
      <c r="XEZ17" s="156"/>
      <c r="XFA17" s="156"/>
      <c r="XFB17" s="156"/>
    </row>
    <row r="18" spans="1:16382" s="156" customFormat="1" ht="63.75">
      <c r="H18" s="4"/>
      <c r="I18" s="156" t="s">
        <v>394</v>
      </c>
      <c r="K18" s="156" t="s">
        <v>393</v>
      </c>
      <c r="N18" s="156" t="s">
        <v>376</v>
      </c>
      <c r="O18" s="156" t="s">
        <v>375</v>
      </c>
      <c r="P18" s="157">
        <f>P16/$P17-1</f>
        <v>0</v>
      </c>
      <c r="Q18" s="157">
        <f>Q16/$P17-1</f>
        <v>0.25</v>
      </c>
      <c r="R18" s="157">
        <f>R16/$P17-1</f>
        <v>3.125E-2</v>
      </c>
      <c r="S18" s="157" t="s">
        <v>372</v>
      </c>
      <c r="T18" s="157">
        <f>T16/$P17-1</f>
        <v>9.375E-2</v>
      </c>
      <c r="U18" s="157">
        <f>U16/$P17-1</f>
        <v>0.1875</v>
      </c>
      <c r="V18" s="157">
        <f>V16/$P17-1</f>
        <v>0.25</v>
      </c>
      <c r="W18" s="159">
        <v>0.34</v>
      </c>
      <c r="X18" s="156" t="s">
        <v>379</v>
      </c>
      <c r="Y18" s="4"/>
    </row>
    <row r="19" spans="1:16382" ht="76.5">
      <c r="I19" s="156" t="s">
        <v>394</v>
      </c>
      <c r="J19" s="156"/>
      <c r="K19" s="156" t="s">
        <v>390</v>
      </c>
      <c r="L19" s="156"/>
      <c r="M19" s="156"/>
      <c r="N19" s="156" t="s">
        <v>377</v>
      </c>
      <c r="O19" s="156" t="s">
        <v>375</v>
      </c>
      <c r="P19" s="157">
        <v>0</v>
      </c>
      <c r="Q19" s="157">
        <v>0.15</v>
      </c>
      <c r="R19" s="157">
        <v>3.125E-2</v>
      </c>
      <c r="S19" s="157">
        <v>6.25E-2</v>
      </c>
      <c r="T19" s="157">
        <v>2.375E-2</v>
      </c>
      <c r="U19" s="157">
        <f>V19-T19-S19-R19</f>
        <v>3.2500000000000001E-2</v>
      </c>
      <c r="V19" s="157">
        <f>Q19</f>
        <v>0.15</v>
      </c>
      <c r="W19" s="159">
        <v>0.33</v>
      </c>
      <c r="X19" s="156" t="s">
        <v>379</v>
      </c>
    </row>
    <row r="20" spans="1:16382" s="156" customFormat="1" ht="76.5">
      <c r="I20" s="156" t="s">
        <v>394</v>
      </c>
      <c r="K20" s="156" t="s">
        <v>391</v>
      </c>
      <c r="N20" s="156" t="s">
        <v>378</v>
      </c>
      <c r="O20" s="157" t="s">
        <v>375</v>
      </c>
      <c r="P20" s="157">
        <v>0</v>
      </c>
      <c r="Q20" s="157">
        <v>0.1</v>
      </c>
      <c r="R20" s="157">
        <v>3.125E-2</v>
      </c>
      <c r="S20" s="157">
        <v>4.2500000000000003E-2</v>
      </c>
      <c r="T20" s="157">
        <v>1.375E-2</v>
      </c>
      <c r="U20" s="157">
        <f>V20-T20-S20-R20</f>
        <v>1.2500000000000004E-2</v>
      </c>
      <c r="V20" s="158">
        <f>Q20</f>
        <v>0.1</v>
      </c>
      <c r="W20" s="159">
        <v>0.33</v>
      </c>
      <c r="X20" s="156" t="s">
        <v>379</v>
      </c>
      <c r="Y20" s="4"/>
    </row>
    <row r="21" spans="1:16382" ht="63.75">
      <c r="A21" s="156"/>
      <c r="B21" s="156"/>
      <c r="C21" s="156"/>
      <c r="D21" s="156"/>
      <c r="E21" s="156"/>
      <c r="F21" s="156"/>
      <c r="G21" s="156"/>
      <c r="H21" s="156"/>
      <c r="I21" s="156" t="s">
        <v>111</v>
      </c>
      <c r="J21" s="156"/>
      <c r="K21" s="156"/>
      <c r="L21" s="156" t="s">
        <v>384</v>
      </c>
      <c r="M21" s="156"/>
      <c r="N21" s="157"/>
      <c r="O21" s="157"/>
      <c r="P21" s="157"/>
      <c r="Q21" s="157"/>
      <c r="R21" s="157"/>
      <c r="S21" s="157"/>
      <c r="T21" s="157"/>
      <c r="U21" s="158"/>
      <c r="V21" s="159"/>
      <c r="W21" s="156"/>
      <c r="X21" s="156"/>
      <c r="Y21" s="156"/>
      <c r="Z21" s="156"/>
      <c r="AA21" s="4" t="s">
        <v>392</v>
      </c>
      <c r="AB21" s="156"/>
      <c r="AC21" s="156"/>
      <c r="AD21" s="156"/>
      <c r="AE21" s="156" t="s">
        <v>395</v>
      </c>
      <c r="AF21" s="4" t="s">
        <v>396</v>
      </c>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DU21" s="156"/>
      <c r="DV21" s="156"/>
      <c r="DW21" s="156"/>
      <c r="DX21" s="156"/>
      <c r="DY21" s="156"/>
      <c r="DZ21" s="156"/>
      <c r="EA21" s="156"/>
      <c r="EB21" s="156"/>
      <c r="EC21" s="156"/>
      <c r="ED21" s="156"/>
      <c r="EE21" s="156"/>
      <c r="EF21" s="156"/>
      <c r="EG21" s="156"/>
      <c r="EH21" s="156"/>
      <c r="EI21" s="156"/>
      <c r="EJ21" s="156"/>
      <c r="EK21" s="156"/>
      <c r="EL21" s="156"/>
      <c r="EM21" s="156"/>
      <c r="EN21" s="156"/>
      <c r="EO21" s="156"/>
      <c r="EP21" s="156"/>
      <c r="EQ21" s="156"/>
      <c r="ER21" s="156"/>
      <c r="ES21" s="156"/>
      <c r="ET21" s="156"/>
      <c r="EU21" s="156"/>
      <c r="EV21" s="156"/>
      <c r="EW21" s="156"/>
      <c r="EX21" s="156"/>
      <c r="EY21" s="156"/>
      <c r="EZ21" s="156"/>
      <c r="FA21" s="156"/>
      <c r="FB21" s="156"/>
      <c r="FC21" s="156"/>
      <c r="FD21" s="156"/>
      <c r="FE21" s="156"/>
      <c r="FF21" s="156"/>
      <c r="FG21" s="156"/>
      <c r="FH21" s="156"/>
      <c r="FI21" s="156"/>
      <c r="FJ21" s="156"/>
      <c r="FK21" s="156"/>
      <c r="FL21" s="156"/>
      <c r="FM21" s="156"/>
      <c r="FN21" s="156"/>
      <c r="FO21" s="156"/>
      <c r="FP21" s="156"/>
      <c r="FQ21" s="156"/>
      <c r="FR21" s="156"/>
      <c r="FS21" s="156"/>
      <c r="FT21" s="156"/>
      <c r="FU21" s="156"/>
      <c r="FV21" s="156"/>
      <c r="FW21" s="156"/>
      <c r="FX21" s="156"/>
      <c r="FY21" s="156"/>
      <c r="FZ21" s="156"/>
      <c r="GA21" s="156"/>
      <c r="GB21" s="156"/>
      <c r="GC21" s="156"/>
      <c r="GD21" s="156"/>
      <c r="GE21" s="156"/>
      <c r="GF21" s="156"/>
      <c r="GG21" s="156"/>
      <c r="GH21" s="156"/>
      <c r="GI21" s="156"/>
      <c r="GJ21" s="156"/>
      <c r="GK21" s="156"/>
      <c r="GL21" s="156"/>
      <c r="GM21" s="156"/>
      <c r="GN21" s="156"/>
      <c r="GO21" s="156"/>
      <c r="GP21" s="156"/>
      <c r="GQ21" s="156"/>
      <c r="GR21" s="156"/>
      <c r="GS21" s="156"/>
      <c r="GT21" s="156"/>
      <c r="GU21" s="156"/>
      <c r="GV21" s="156"/>
      <c r="GW21" s="156"/>
      <c r="GX21" s="156"/>
      <c r="GY21" s="156"/>
      <c r="GZ21" s="156"/>
      <c r="HA21" s="156"/>
      <c r="HB21" s="156"/>
      <c r="HC21" s="156"/>
      <c r="HD21" s="156"/>
      <c r="HE21" s="156"/>
      <c r="HF21" s="156"/>
      <c r="HG21" s="156"/>
      <c r="HH21" s="156"/>
      <c r="HI21" s="156"/>
      <c r="HJ21" s="156"/>
      <c r="HK21" s="156"/>
      <c r="HL21" s="156"/>
      <c r="HM21" s="156"/>
      <c r="HN21" s="156"/>
      <c r="HO21" s="156"/>
      <c r="HP21" s="156"/>
      <c r="HQ21" s="156"/>
      <c r="HR21" s="156"/>
      <c r="HS21" s="156"/>
      <c r="HT21" s="156"/>
      <c r="HU21" s="156"/>
      <c r="HV21" s="156"/>
      <c r="HW21" s="156"/>
      <c r="HX21" s="156"/>
      <c r="HY21" s="156"/>
      <c r="HZ21" s="156"/>
      <c r="IA21" s="156"/>
      <c r="IB21" s="156"/>
      <c r="IC21" s="156"/>
      <c r="ID21" s="156"/>
      <c r="IE21" s="156"/>
      <c r="IF21" s="156"/>
      <c r="IG21" s="156"/>
      <c r="IH21" s="156"/>
      <c r="II21" s="156"/>
      <c r="IJ21" s="156"/>
      <c r="IK21" s="156"/>
      <c r="IL21" s="156"/>
      <c r="IM21" s="156"/>
      <c r="IN21" s="156"/>
      <c r="IO21" s="156"/>
      <c r="IP21" s="156"/>
      <c r="IQ21" s="156"/>
      <c r="IR21" s="156"/>
      <c r="IS21" s="156"/>
      <c r="IT21" s="156"/>
      <c r="IU21" s="156"/>
      <c r="IV21" s="156"/>
      <c r="IW21" s="156"/>
      <c r="IX21" s="156"/>
      <c r="IY21" s="156"/>
      <c r="IZ21" s="156"/>
      <c r="JA21" s="156"/>
      <c r="JB21" s="156"/>
      <c r="JC21" s="156"/>
      <c r="JD21" s="156"/>
      <c r="JE21" s="156"/>
      <c r="JF21" s="156"/>
      <c r="JG21" s="156"/>
      <c r="JH21" s="156"/>
      <c r="JI21" s="156"/>
      <c r="JJ21" s="156"/>
      <c r="JK21" s="156"/>
      <c r="JL21" s="156"/>
      <c r="JM21" s="156"/>
      <c r="JN21" s="156"/>
      <c r="JO21" s="156"/>
      <c r="JP21" s="156"/>
      <c r="JQ21" s="156"/>
      <c r="JR21" s="156"/>
      <c r="JS21" s="156"/>
      <c r="JT21" s="156"/>
      <c r="JU21" s="156"/>
      <c r="JV21" s="156"/>
      <c r="JW21" s="156"/>
      <c r="JX21" s="156"/>
      <c r="JY21" s="156"/>
      <c r="JZ21" s="156"/>
      <c r="KA21" s="156"/>
      <c r="KB21" s="156"/>
      <c r="KC21" s="156"/>
      <c r="KD21" s="156"/>
      <c r="KE21" s="156"/>
      <c r="KF21" s="156"/>
      <c r="KG21" s="156"/>
      <c r="KH21" s="156"/>
      <c r="KI21" s="156"/>
      <c r="KJ21" s="156"/>
      <c r="KK21" s="156"/>
      <c r="KL21" s="156"/>
      <c r="KM21" s="156"/>
      <c r="KN21" s="156"/>
      <c r="KO21" s="156"/>
      <c r="KP21" s="156"/>
      <c r="KQ21" s="156"/>
      <c r="KR21" s="156"/>
      <c r="KS21" s="156"/>
      <c r="KT21" s="156"/>
      <c r="KU21" s="156"/>
      <c r="KV21" s="156"/>
      <c r="KW21" s="156"/>
      <c r="KX21" s="156"/>
      <c r="KY21" s="156"/>
      <c r="KZ21" s="156"/>
      <c r="LA21" s="156"/>
      <c r="LB21" s="156"/>
      <c r="LC21" s="156"/>
      <c r="LD21" s="156"/>
      <c r="LE21" s="156"/>
      <c r="LF21" s="156"/>
      <c r="LG21" s="156"/>
      <c r="LH21" s="156"/>
      <c r="LI21" s="156"/>
      <c r="LJ21" s="156"/>
      <c r="LK21" s="156"/>
      <c r="LL21" s="156"/>
      <c r="LM21" s="156"/>
      <c r="LN21" s="156"/>
      <c r="LO21" s="156"/>
      <c r="LP21" s="156"/>
      <c r="LQ21" s="156"/>
      <c r="LR21" s="156"/>
      <c r="LS21" s="156"/>
      <c r="LT21" s="156"/>
      <c r="LU21" s="156"/>
      <c r="LV21" s="156"/>
      <c r="LW21" s="156"/>
      <c r="LX21" s="156"/>
      <c r="LY21" s="156"/>
      <c r="LZ21" s="156"/>
      <c r="MA21" s="156"/>
      <c r="MB21" s="156"/>
      <c r="MC21" s="156"/>
      <c r="MD21" s="156"/>
      <c r="ME21" s="156"/>
      <c r="MF21" s="156"/>
      <c r="MG21" s="156"/>
      <c r="MH21" s="156"/>
      <c r="MI21" s="156"/>
      <c r="MJ21" s="156"/>
      <c r="MK21" s="156"/>
      <c r="ML21" s="156"/>
      <c r="MM21" s="156"/>
      <c r="MN21" s="156"/>
      <c r="MO21" s="156"/>
      <c r="MP21" s="156"/>
      <c r="MQ21" s="156"/>
      <c r="MR21" s="156"/>
      <c r="MS21" s="156"/>
      <c r="MT21" s="156"/>
      <c r="MU21" s="156"/>
      <c r="MV21" s="156"/>
      <c r="MW21" s="156"/>
      <c r="MX21" s="156"/>
      <c r="MY21" s="156"/>
      <c r="MZ21" s="156"/>
      <c r="NA21" s="156"/>
      <c r="NB21" s="156"/>
      <c r="NC21" s="156"/>
      <c r="ND21" s="156"/>
      <c r="NE21" s="156"/>
      <c r="NF21" s="156"/>
      <c r="NG21" s="156"/>
      <c r="NH21" s="156"/>
      <c r="NI21" s="156"/>
      <c r="NJ21" s="156"/>
      <c r="NK21" s="156"/>
      <c r="NL21" s="156"/>
      <c r="NM21" s="156"/>
      <c r="NN21" s="156"/>
      <c r="NO21" s="156"/>
      <c r="NP21" s="156"/>
      <c r="NQ21" s="156"/>
      <c r="NR21" s="156"/>
      <c r="NS21" s="156"/>
      <c r="NT21" s="156"/>
      <c r="NU21" s="156"/>
      <c r="NV21" s="156"/>
      <c r="NW21" s="156"/>
      <c r="NX21" s="156"/>
      <c r="NY21" s="156"/>
      <c r="NZ21" s="156"/>
      <c r="OA21" s="156"/>
      <c r="OB21" s="156"/>
      <c r="OC21" s="156"/>
      <c r="OD21" s="156"/>
      <c r="OE21" s="156"/>
      <c r="OF21" s="156"/>
      <c r="OG21" s="156"/>
      <c r="OH21" s="156"/>
      <c r="OI21" s="156"/>
      <c r="OJ21" s="156"/>
      <c r="OK21" s="156"/>
      <c r="OL21" s="156"/>
      <c r="OM21" s="156"/>
      <c r="ON21" s="156"/>
      <c r="OO21" s="156"/>
      <c r="OP21" s="156"/>
      <c r="OQ21" s="156"/>
      <c r="OR21" s="156"/>
      <c r="OS21" s="156"/>
      <c r="OT21" s="156"/>
      <c r="OU21" s="156"/>
      <c r="OV21" s="156"/>
      <c r="OW21" s="156"/>
      <c r="OX21" s="156"/>
      <c r="OY21" s="156"/>
      <c r="OZ21" s="156"/>
      <c r="PA21" s="156"/>
      <c r="PB21" s="156"/>
      <c r="PC21" s="156"/>
      <c r="PD21" s="156"/>
      <c r="PE21" s="156"/>
      <c r="PF21" s="156"/>
      <c r="PG21" s="156"/>
      <c r="PH21" s="156"/>
      <c r="PI21" s="156"/>
      <c r="PJ21" s="156"/>
      <c r="PK21" s="156"/>
      <c r="PL21" s="156"/>
      <c r="PM21" s="156"/>
      <c r="PN21" s="156"/>
      <c r="PO21" s="156"/>
      <c r="PP21" s="156"/>
      <c r="PQ21" s="156"/>
      <c r="PR21" s="156"/>
      <c r="PS21" s="156"/>
      <c r="PT21" s="156"/>
      <c r="PU21" s="156"/>
      <c r="PV21" s="156"/>
      <c r="PW21" s="156"/>
      <c r="PX21" s="156"/>
      <c r="PY21" s="156"/>
      <c r="PZ21" s="156"/>
      <c r="QA21" s="156"/>
      <c r="QB21" s="156"/>
      <c r="QC21" s="156"/>
      <c r="QD21" s="156"/>
      <c r="QE21" s="156"/>
      <c r="QF21" s="156"/>
      <c r="QG21" s="156"/>
      <c r="QH21" s="156"/>
      <c r="QI21" s="156"/>
      <c r="QJ21" s="156"/>
      <c r="QK21" s="156"/>
      <c r="QL21" s="156"/>
      <c r="QM21" s="156"/>
      <c r="QN21" s="156"/>
      <c r="QO21" s="156"/>
      <c r="QP21" s="156"/>
      <c r="QQ21" s="156"/>
      <c r="QR21" s="156"/>
      <c r="QS21" s="156"/>
      <c r="QT21" s="156"/>
      <c r="QU21" s="156"/>
      <c r="QV21" s="156"/>
      <c r="QW21" s="156"/>
      <c r="QX21" s="156"/>
      <c r="QY21" s="156"/>
      <c r="QZ21" s="156"/>
      <c r="RA21" s="156"/>
      <c r="RB21" s="156"/>
      <c r="RC21" s="156"/>
      <c r="RD21" s="156"/>
      <c r="RE21" s="156"/>
      <c r="RF21" s="156"/>
      <c r="RG21" s="156"/>
      <c r="RH21" s="156"/>
      <c r="RI21" s="156"/>
      <c r="RJ21" s="156"/>
      <c r="RK21" s="156"/>
      <c r="RL21" s="156"/>
      <c r="RM21" s="156"/>
      <c r="RN21" s="156"/>
      <c r="RO21" s="156"/>
      <c r="RP21" s="156"/>
      <c r="RQ21" s="156"/>
      <c r="RR21" s="156"/>
      <c r="RS21" s="156"/>
      <c r="RT21" s="156"/>
      <c r="RU21" s="156"/>
      <c r="RV21" s="156"/>
      <c r="RW21" s="156"/>
      <c r="RX21" s="156"/>
      <c r="RY21" s="156"/>
      <c r="RZ21" s="156"/>
      <c r="SA21" s="156"/>
      <c r="SB21" s="156"/>
      <c r="SC21" s="156"/>
      <c r="SD21" s="156"/>
      <c r="SE21" s="156"/>
      <c r="SF21" s="156"/>
      <c r="SG21" s="156"/>
      <c r="SH21" s="156"/>
      <c r="SI21" s="156"/>
      <c r="SJ21" s="156"/>
      <c r="SK21" s="156"/>
      <c r="SL21" s="156"/>
      <c r="SM21" s="156"/>
      <c r="SN21" s="156"/>
      <c r="SO21" s="156"/>
      <c r="SP21" s="156"/>
      <c r="SQ21" s="156"/>
      <c r="SR21" s="156"/>
      <c r="SS21" s="156"/>
      <c r="ST21" s="156"/>
      <c r="SU21" s="156"/>
      <c r="SV21" s="156"/>
      <c r="SW21" s="156"/>
      <c r="SX21" s="156"/>
      <c r="SY21" s="156"/>
      <c r="SZ21" s="156"/>
      <c r="TA21" s="156"/>
      <c r="TB21" s="156"/>
      <c r="TC21" s="156"/>
      <c r="TD21" s="156"/>
      <c r="TE21" s="156"/>
      <c r="TF21" s="156"/>
      <c r="TG21" s="156"/>
      <c r="TH21" s="156"/>
      <c r="TI21" s="156"/>
      <c r="TJ21" s="156"/>
      <c r="TK21" s="156"/>
      <c r="TL21" s="156"/>
      <c r="TM21" s="156"/>
      <c r="TN21" s="156"/>
      <c r="TO21" s="156"/>
      <c r="TP21" s="156"/>
      <c r="TQ21" s="156"/>
      <c r="TR21" s="156"/>
      <c r="TS21" s="156"/>
      <c r="TT21" s="156"/>
      <c r="TU21" s="156"/>
      <c r="TV21" s="156"/>
      <c r="TW21" s="156"/>
      <c r="TX21" s="156"/>
      <c r="TY21" s="156"/>
      <c r="TZ21" s="156"/>
      <c r="UA21" s="156"/>
      <c r="UB21" s="156"/>
      <c r="UC21" s="156"/>
      <c r="UD21" s="156"/>
      <c r="UE21" s="156"/>
      <c r="UF21" s="156"/>
      <c r="UG21" s="156"/>
      <c r="UH21" s="156"/>
      <c r="UI21" s="156"/>
      <c r="UJ21" s="156"/>
      <c r="UK21" s="156"/>
      <c r="UL21" s="156"/>
      <c r="UM21" s="156"/>
      <c r="UN21" s="156"/>
      <c r="UO21" s="156"/>
      <c r="UP21" s="156"/>
      <c r="UQ21" s="156"/>
      <c r="UR21" s="156"/>
      <c r="US21" s="156"/>
      <c r="UT21" s="156"/>
      <c r="UU21" s="156"/>
      <c r="UV21" s="156"/>
      <c r="UW21" s="156"/>
      <c r="UX21" s="156"/>
      <c r="UY21" s="156"/>
      <c r="UZ21" s="156"/>
      <c r="VA21" s="156"/>
      <c r="VB21" s="156"/>
      <c r="VC21" s="156"/>
      <c r="VD21" s="156"/>
      <c r="VE21" s="156"/>
      <c r="VF21" s="156"/>
      <c r="VG21" s="156"/>
      <c r="VH21" s="156"/>
      <c r="VI21" s="156"/>
      <c r="VJ21" s="156"/>
      <c r="VK21" s="156"/>
      <c r="VL21" s="156"/>
      <c r="VM21" s="156"/>
      <c r="VN21" s="156"/>
      <c r="VO21" s="156"/>
      <c r="VP21" s="156"/>
      <c r="VQ21" s="156"/>
      <c r="VR21" s="156"/>
      <c r="VS21" s="156"/>
      <c r="VT21" s="156"/>
      <c r="VU21" s="156"/>
      <c r="VV21" s="156"/>
      <c r="VW21" s="156"/>
      <c r="VX21" s="156"/>
      <c r="VY21" s="156"/>
      <c r="VZ21" s="156"/>
      <c r="WA21" s="156"/>
      <c r="WB21" s="156"/>
      <c r="WC21" s="156"/>
      <c r="WD21" s="156"/>
      <c r="WE21" s="156"/>
      <c r="WF21" s="156"/>
      <c r="WG21" s="156"/>
      <c r="WH21" s="156"/>
      <c r="WI21" s="156"/>
      <c r="WJ21" s="156"/>
      <c r="WK21" s="156"/>
      <c r="WL21" s="156"/>
      <c r="WM21" s="156"/>
      <c r="WN21" s="156"/>
      <c r="WO21" s="156"/>
      <c r="WP21" s="156"/>
      <c r="WQ21" s="156"/>
      <c r="WR21" s="156"/>
      <c r="WS21" s="156"/>
      <c r="WT21" s="156"/>
      <c r="WU21" s="156"/>
      <c r="WV21" s="156"/>
      <c r="WW21" s="156"/>
      <c r="WX21" s="156"/>
      <c r="WY21" s="156"/>
      <c r="WZ21" s="156"/>
      <c r="XA21" s="156"/>
      <c r="XB21" s="156"/>
      <c r="XC21" s="156"/>
      <c r="XD21" s="156"/>
      <c r="XE21" s="156"/>
      <c r="XF21" s="156"/>
      <c r="XG21" s="156"/>
      <c r="XH21" s="156"/>
      <c r="XI21" s="156"/>
      <c r="XJ21" s="156"/>
      <c r="XK21" s="156"/>
      <c r="XL21" s="156"/>
      <c r="XM21" s="156"/>
      <c r="XN21" s="156"/>
      <c r="XO21" s="156"/>
      <c r="XP21" s="156"/>
      <c r="XQ21" s="156"/>
      <c r="XR21" s="156"/>
      <c r="XS21" s="156"/>
      <c r="XT21" s="156"/>
      <c r="XU21" s="156"/>
      <c r="XV21" s="156"/>
      <c r="XW21" s="156"/>
      <c r="XX21" s="156"/>
      <c r="XY21" s="156"/>
      <c r="XZ21" s="156"/>
      <c r="YA21" s="156"/>
      <c r="YB21" s="156"/>
      <c r="YC21" s="156"/>
      <c r="YD21" s="156"/>
      <c r="YE21" s="156"/>
      <c r="YF21" s="156"/>
      <c r="YG21" s="156"/>
      <c r="YH21" s="156"/>
      <c r="YI21" s="156"/>
      <c r="YJ21" s="156"/>
      <c r="YK21" s="156"/>
      <c r="YL21" s="156"/>
      <c r="YM21" s="156"/>
      <c r="YN21" s="156"/>
      <c r="YO21" s="156"/>
      <c r="YP21" s="156"/>
      <c r="YQ21" s="156"/>
      <c r="YR21" s="156"/>
      <c r="YS21" s="156"/>
      <c r="YT21" s="156"/>
      <c r="YU21" s="156"/>
      <c r="YV21" s="156"/>
      <c r="YW21" s="156"/>
      <c r="YX21" s="156"/>
      <c r="YY21" s="156"/>
      <c r="YZ21" s="156"/>
      <c r="ZA21" s="156"/>
      <c r="ZB21" s="156"/>
      <c r="ZC21" s="156"/>
      <c r="ZD21" s="156"/>
      <c r="ZE21" s="156"/>
      <c r="ZF21" s="156"/>
      <c r="ZG21" s="156"/>
      <c r="ZH21" s="156"/>
      <c r="ZI21" s="156"/>
      <c r="ZJ21" s="156"/>
      <c r="ZK21" s="156"/>
      <c r="ZL21" s="156"/>
      <c r="ZM21" s="156"/>
      <c r="ZN21" s="156"/>
      <c r="ZO21" s="156"/>
      <c r="ZP21" s="156"/>
      <c r="ZQ21" s="156"/>
      <c r="ZR21" s="156"/>
      <c r="ZS21" s="156"/>
      <c r="ZT21" s="156"/>
      <c r="ZU21" s="156"/>
      <c r="ZV21" s="156"/>
      <c r="ZW21" s="156"/>
      <c r="ZX21" s="156"/>
      <c r="ZY21" s="156"/>
      <c r="ZZ21" s="156"/>
      <c r="AAA21" s="156"/>
      <c r="AAB21" s="156"/>
      <c r="AAC21" s="156"/>
      <c r="AAD21" s="156"/>
      <c r="AAE21" s="156"/>
      <c r="AAF21" s="156"/>
      <c r="AAG21" s="156"/>
      <c r="AAH21" s="156"/>
      <c r="AAI21" s="156"/>
      <c r="AAJ21" s="156"/>
      <c r="AAK21" s="156"/>
      <c r="AAL21" s="156"/>
      <c r="AAM21" s="156"/>
      <c r="AAN21" s="156"/>
      <c r="AAO21" s="156"/>
      <c r="AAP21" s="156"/>
      <c r="AAQ21" s="156"/>
      <c r="AAR21" s="156"/>
      <c r="AAS21" s="156"/>
      <c r="AAT21" s="156"/>
      <c r="AAU21" s="156"/>
      <c r="AAV21" s="156"/>
      <c r="AAW21" s="156"/>
      <c r="AAX21" s="156"/>
      <c r="AAY21" s="156"/>
      <c r="AAZ21" s="156"/>
      <c r="ABA21" s="156"/>
      <c r="ABB21" s="156"/>
      <c r="ABC21" s="156"/>
      <c r="ABD21" s="156"/>
      <c r="ABE21" s="156"/>
      <c r="ABF21" s="156"/>
      <c r="ABG21" s="156"/>
      <c r="ABH21" s="156"/>
      <c r="ABI21" s="156"/>
      <c r="ABJ21" s="156"/>
      <c r="ABK21" s="156"/>
      <c r="ABL21" s="156"/>
      <c r="ABM21" s="156"/>
      <c r="ABN21" s="156"/>
      <c r="ABO21" s="156"/>
      <c r="ABP21" s="156"/>
      <c r="ABQ21" s="156"/>
      <c r="ABR21" s="156"/>
      <c r="ABS21" s="156"/>
      <c r="ABT21" s="156"/>
      <c r="ABU21" s="156"/>
      <c r="ABV21" s="156"/>
      <c r="ABW21" s="156"/>
      <c r="ABX21" s="156"/>
      <c r="ABY21" s="156"/>
      <c r="ABZ21" s="156"/>
      <c r="ACA21" s="156"/>
      <c r="ACB21" s="156"/>
      <c r="ACC21" s="156"/>
      <c r="ACD21" s="156"/>
      <c r="ACE21" s="156"/>
      <c r="ACF21" s="156"/>
      <c r="ACG21" s="156"/>
      <c r="ACH21" s="156"/>
      <c r="ACI21" s="156"/>
      <c r="ACJ21" s="156"/>
      <c r="ACK21" s="156"/>
      <c r="ACL21" s="156"/>
      <c r="ACM21" s="156"/>
      <c r="ACN21" s="156"/>
      <c r="ACO21" s="156"/>
      <c r="ACP21" s="156"/>
      <c r="ACQ21" s="156"/>
      <c r="ACR21" s="156"/>
      <c r="ACS21" s="156"/>
      <c r="ACT21" s="156"/>
      <c r="ACU21" s="156"/>
      <c r="ACV21" s="156"/>
      <c r="ACW21" s="156"/>
      <c r="ACX21" s="156"/>
      <c r="ACY21" s="156"/>
      <c r="ACZ21" s="156"/>
      <c r="ADA21" s="156"/>
      <c r="ADB21" s="156"/>
      <c r="ADC21" s="156"/>
      <c r="ADD21" s="156"/>
      <c r="ADE21" s="156"/>
      <c r="ADF21" s="156"/>
      <c r="ADG21" s="156"/>
      <c r="ADH21" s="156"/>
      <c r="ADI21" s="156"/>
      <c r="ADJ21" s="156"/>
      <c r="ADK21" s="156"/>
      <c r="ADL21" s="156"/>
      <c r="ADM21" s="156"/>
      <c r="ADN21" s="156"/>
      <c r="ADO21" s="156"/>
      <c r="ADP21" s="156"/>
      <c r="ADQ21" s="156"/>
      <c r="ADR21" s="156"/>
      <c r="ADS21" s="156"/>
      <c r="ADT21" s="156"/>
      <c r="ADU21" s="156"/>
      <c r="ADV21" s="156"/>
      <c r="ADW21" s="156"/>
      <c r="ADX21" s="156"/>
      <c r="ADY21" s="156"/>
      <c r="ADZ21" s="156"/>
      <c r="AEA21" s="156"/>
      <c r="AEB21" s="156"/>
      <c r="AEC21" s="156"/>
      <c r="AED21" s="156"/>
      <c r="AEE21" s="156"/>
      <c r="AEF21" s="156"/>
      <c r="AEG21" s="156"/>
      <c r="AEH21" s="156"/>
      <c r="AEI21" s="156"/>
      <c r="AEJ21" s="156"/>
      <c r="AEK21" s="156"/>
      <c r="AEL21" s="156"/>
      <c r="AEM21" s="156"/>
      <c r="AEN21" s="156"/>
      <c r="AEO21" s="156"/>
      <c r="AEP21" s="156"/>
      <c r="AEQ21" s="156"/>
      <c r="AER21" s="156"/>
      <c r="AES21" s="156"/>
      <c r="AET21" s="156"/>
      <c r="AEU21" s="156"/>
      <c r="AEV21" s="156"/>
      <c r="AEW21" s="156"/>
      <c r="AEX21" s="156"/>
      <c r="AEY21" s="156"/>
      <c r="AEZ21" s="156"/>
      <c r="AFA21" s="156"/>
      <c r="AFB21" s="156"/>
      <c r="AFC21" s="156"/>
      <c r="AFD21" s="156"/>
      <c r="AFE21" s="156"/>
      <c r="AFF21" s="156"/>
      <c r="AFG21" s="156"/>
      <c r="AFH21" s="156"/>
      <c r="AFI21" s="156"/>
      <c r="AFJ21" s="156"/>
      <c r="AFK21" s="156"/>
      <c r="AFL21" s="156"/>
      <c r="AFM21" s="156"/>
      <c r="AFN21" s="156"/>
      <c r="AFO21" s="156"/>
      <c r="AFP21" s="156"/>
      <c r="AFQ21" s="156"/>
      <c r="AFR21" s="156"/>
      <c r="AFS21" s="156"/>
      <c r="AFT21" s="156"/>
      <c r="AFU21" s="156"/>
      <c r="AFV21" s="156"/>
      <c r="AFW21" s="156"/>
      <c r="AFX21" s="156"/>
      <c r="AFY21" s="156"/>
      <c r="AFZ21" s="156"/>
      <c r="AGA21" s="156"/>
      <c r="AGB21" s="156"/>
      <c r="AGC21" s="156"/>
      <c r="AGD21" s="156"/>
      <c r="AGE21" s="156"/>
      <c r="AGF21" s="156"/>
      <c r="AGG21" s="156"/>
      <c r="AGH21" s="156"/>
      <c r="AGI21" s="156"/>
      <c r="AGJ21" s="156"/>
      <c r="AGK21" s="156"/>
      <c r="AGL21" s="156"/>
      <c r="AGM21" s="156"/>
      <c r="AGN21" s="156"/>
      <c r="AGO21" s="156"/>
      <c r="AGP21" s="156"/>
      <c r="AGQ21" s="156"/>
      <c r="AGR21" s="156"/>
      <c r="AGS21" s="156"/>
      <c r="AGT21" s="156"/>
      <c r="AGU21" s="156"/>
      <c r="AGV21" s="156"/>
      <c r="AGW21" s="156"/>
      <c r="AGX21" s="156"/>
      <c r="AGY21" s="156"/>
      <c r="AGZ21" s="156"/>
      <c r="AHA21" s="156"/>
      <c r="AHB21" s="156"/>
      <c r="AHC21" s="156"/>
      <c r="AHD21" s="156"/>
      <c r="AHE21" s="156"/>
      <c r="AHF21" s="156"/>
      <c r="AHG21" s="156"/>
      <c r="AHH21" s="156"/>
      <c r="AHI21" s="156"/>
      <c r="AHJ21" s="156"/>
      <c r="AHK21" s="156"/>
      <c r="AHL21" s="156"/>
      <c r="AHM21" s="156"/>
      <c r="AHN21" s="156"/>
      <c r="AHO21" s="156"/>
      <c r="AHP21" s="156"/>
      <c r="AHQ21" s="156"/>
      <c r="AHR21" s="156"/>
      <c r="AHS21" s="156"/>
      <c r="AHT21" s="156"/>
      <c r="AHU21" s="156"/>
      <c r="AHV21" s="156"/>
      <c r="AHW21" s="156"/>
      <c r="AHX21" s="156"/>
      <c r="AHY21" s="156"/>
      <c r="AHZ21" s="156"/>
      <c r="AIA21" s="156"/>
      <c r="AIB21" s="156"/>
      <c r="AIC21" s="156"/>
      <c r="AID21" s="156"/>
      <c r="AIE21" s="156"/>
      <c r="AIF21" s="156"/>
      <c r="AIG21" s="156"/>
      <c r="AIH21" s="156"/>
      <c r="AII21" s="156"/>
      <c r="AIJ21" s="156"/>
      <c r="AIK21" s="156"/>
      <c r="AIL21" s="156"/>
      <c r="AIM21" s="156"/>
      <c r="AIN21" s="156"/>
      <c r="AIO21" s="156"/>
      <c r="AIP21" s="156"/>
      <c r="AIQ21" s="156"/>
      <c r="AIR21" s="156"/>
      <c r="AIS21" s="156"/>
      <c r="AIT21" s="156"/>
      <c r="AIU21" s="156"/>
      <c r="AIV21" s="156"/>
      <c r="AIW21" s="156"/>
      <c r="AIX21" s="156"/>
      <c r="AIY21" s="156"/>
      <c r="AIZ21" s="156"/>
      <c r="AJA21" s="156"/>
      <c r="AJB21" s="156"/>
      <c r="AJC21" s="156"/>
      <c r="AJD21" s="156"/>
      <c r="AJE21" s="156"/>
      <c r="AJF21" s="156"/>
      <c r="AJG21" s="156"/>
      <c r="AJH21" s="156"/>
      <c r="AJI21" s="156"/>
      <c r="AJJ21" s="156"/>
      <c r="AJK21" s="156"/>
      <c r="AJL21" s="156"/>
      <c r="AJM21" s="156"/>
      <c r="AJN21" s="156"/>
      <c r="AJO21" s="156"/>
      <c r="AJP21" s="156"/>
      <c r="AJQ21" s="156"/>
      <c r="AJR21" s="156"/>
      <c r="AJS21" s="156"/>
      <c r="AJT21" s="156"/>
      <c r="AJU21" s="156"/>
      <c r="AJV21" s="156"/>
      <c r="AJW21" s="156"/>
      <c r="AJX21" s="156"/>
      <c r="AJY21" s="156"/>
      <c r="AJZ21" s="156"/>
      <c r="AKA21" s="156"/>
      <c r="AKB21" s="156"/>
      <c r="AKC21" s="156"/>
      <c r="AKD21" s="156"/>
      <c r="AKE21" s="156"/>
      <c r="AKF21" s="156"/>
      <c r="AKG21" s="156"/>
      <c r="AKH21" s="156"/>
      <c r="AKI21" s="156"/>
      <c r="AKJ21" s="156"/>
      <c r="AKK21" s="156"/>
      <c r="AKL21" s="156"/>
      <c r="AKM21" s="156"/>
      <c r="AKN21" s="156"/>
      <c r="AKO21" s="156"/>
      <c r="AKP21" s="156"/>
      <c r="AKQ21" s="156"/>
      <c r="AKR21" s="156"/>
      <c r="AKS21" s="156"/>
      <c r="AKT21" s="156"/>
      <c r="AKU21" s="156"/>
      <c r="AKV21" s="156"/>
      <c r="AKW21" s="156"/>
      <c r="AKX21" s="156"/>
      <c r="AKY21" s="156"/>
      <c r="AKZ21" s="156"/>
      <c r="ALA21" s="156"/>
      <c r="ALB21" s="156"/>
      <c r="ALC21" s="156"/>
      <c r="ALD21" s="156"/>
      <c r="ALE21" s="156"/>
      <c r="ALF21" s="156"/>
      <c r="ALG21" s="156"/>
      <c r="ALH21" s="156"/>
      <c r="ALI21" s="156"/>
      <c r="ALJ21" s="156"/>
      <c r="ALK21" s="156"/>
      <c r="ALL21" s="156"/>
      <c r="ALM21" s="156"/>
      <c r="ALN21" s="156"/>
      <c r="ALO21" s="156"/>
      <c r="ALP21" s="156"/>
      <c r="ALQ21" s="156"/>
      <c r="ALR21" s="156"/>
      <c r="ALS21" s="156"/>
      <c r="ALT21" s="156"/>
      <c r="ALU21" s="156"/>
      <c r="ALV21" s="156"/>
      <c r="ALW21" s="156"/>
      <c r="ALX21" s="156"/>
      <c r="ALY21" s="156"/>
      <c r="ALZ21" s="156"/>
      <c r="AMA21" s="156"/>
      <c r="AMB21" s="156"/>
      <c r="AMC21" s="156"/>
      <c r="AMD21" s="156"/>
      <c r="AME21" s="156"/>
      <c r="AMF21" s="156"/>
      <c r="AMG21" s="156"/>
      <c r="AMH21" s="156"/>
      <c r="AMI21" s="156"/>
      <c r="AMJ21" s="156"/>
      <c r="AMK21" s="156"/>
      <c r="AML21" s="156"/>
      <c r="AMM21" s="156"/>
      <c r="AMN21" s="156"/>
      <c r="AMO21" s="156"/>
      <c r="AMP21" s="156"/>
      <c r="AMQ21" s="156"/>
      <c r="AMR21" s="156"/>
      <c r="AMS21" s="156"/>
      <c r="AMT21" s="156"/>
      <c r="AMU21" s="156"/>
      <c r="AMV21" s="156"/>
      <c r="AMW21" s="156"/>
      <c r="AMX21" s="156"/>
      <c r="AMY21" s="156"/>
      <c r="AMZ21" s="156"/>
      <c r="ANA21" s="156"/>
      <c r="ANB21" s="156"/>
      <c r="ANC21" s="156"/>
      <c r="AND21" s="156"/>
      <c r="ANE21" s="156"/>
      <c r="ANF21" s="156"/>
      <c r="ANG21" s="156"/>
      <c r="ANH21" s="156"/>
      <c r="ANI21" s="156"/>
      <c r="ANJ21" s="156"/>
      <c r="ANK21" s="156"/>
      <c r="ANL21" s="156"/>
      <c r="ANM21" s="156"/>
      <c r="ANN21" s="156"/>
      <c r="ANO21" s="156"/>
      <c r="ANP21" s="156"/>
      <c r="ANQ21" s="156"/>
      <c r="ANR21" s="156"/>
      <c r="ANS21" s="156"/>
      <c r="ANT21" s="156"/>
      <c r="ANU21" s="156"/>
      <c r="ANV21" s="156"/>
      <c r="ANW21" s="156"/>
      <c r="ANX21" s="156"/>
      <c r="ANY21" s="156"/>
      <c r="ANZ21" s="156"/>
      <c r="AOA21" s="156"/>
      <c r="AOB21" s="156"/>
      <c r="AOC21" s="156"/>
      <c r="AOD21" s="156"/>
      <c r="AOE21" s="156"/>
      <c r="AOF21" s="156"/>
      <c r="AOG21" s="156"/>
      <c r="AOH21" s="156"/>
      <c r="AOI21" s="156"/>
      <c r="AOJ21" s="156"/>
      <c r="AOK21" s="156"/>
      <c r="AOL21" s="156"/>
      <c r="AOM21" s="156"/>
      <c r="AON21" s="156"/>
      <c r="AOO21" s="156"/>
      <c r="AOP21" s="156"/>
      <c r="AOQ21" s="156"/>
      <c r="AOR21" s="156"/>
      <c r="AOS21" s="156"/>
      <c r="AOT21" s="156"/>
      <c r="AOU21" s="156"/>
      <c r="AOV21" s="156"/>
      <c r="AOW21" s="156"/>
      <c r="AOX21" s="156"/>
      <c r="AOY21" s="156"/>
      <c r="AOZ21" s="156"/>
      <c r="APA21" s="156"/>
      <c r="APB21" s="156"/>
      <c r="APC21" s="156"/>
      <c r="APD21" s="156"/>
      <c r="APE21" s="156"/>
      <c r="APF21" s="156"/>
      <c r="APG21" s="156"/>
      <c r="APH21" s="156"/>
      <c r="API21" s="156"/>
      <c r="APJ21" s="156"/>
      <c r="APK21" s="156"/>
      <c r="APL21" s="156"/>
      <c r="APM21" s="156"/>
      <c r="APN21" s="156"/>
      <c r="APO21" s="156"/>
      <c r="APP21" s="156"/>
      <c r="APQ21" s="156"/>
      <c r="APR21" s="156"/>
      <c r="APS21" s="156"/>
      <c r="APT21" s="156"/>
      <c r="APU21" s="156"/>
      <c r="APV21" s="156"/>
      <c r="APW21" s="156"/>
      <c r="APX21" s="156"/>
      <c r="APY21" s="156"/>
      <c r="APZ21" s="156"/>
      <c r="AQA21" s="156"/>
      <c r="AQB21" s="156"/>
      <c r="AQC21" s="156"/>
      <c r="AQD21" s="156"/>
      <c r="AQE21" s="156"/>
      <c r="AQF21" s="156"/>
      <c r="AQG21" s="156"/>
      <c r="AQH21" s="156"/>
      <c r="AQI21" s="156"/>
      <c r="AQJ21" s="156"/>
      <c r="AQK21" s="156"/>
      <c r="AQL21" s="156"/>
      <c r="AQM21" s="156"/>
      <c r="AQN21" s="156"/>
      <c r="AQO21" s="156"/>
      <c r="AQP21" s="156"/>
      <c r="AQQ21" s="156"/>
      <c r="AQR21" s="156"/>
      <c r="AQS21" s="156"/>
      <c r="AQT21" s="156"/>
      <c r="AQU21" s="156"/>
      <c r="AQV21" s="156"/>
      <c r="AQW21" s="156"/>
      <c r="AQX21" s="156"/>
      <c r="AQY21" s="156"/>
      <c r="AQZ21" s="156"/>
      <c r="ARA21" s="156"/>
      <c r="ARB21" s="156"/>
      <c r="ARC21" s="156"/>
      <c r="ARD21" s="156"/>
      <c r="ARE21" s="156"/>
      <c r="ARF21" s="156"/>
      <c r="ARG21" s="156"/>
      <c r="ARH21" s="156"/>
      <c r="ARI21" s="156"/>
      <c r="ARJ21" s="156"/>
      <c r="ARK21" s="156"/>
      <c r="ARL21" s="156"/>
      <c r="ARM21" s="156"/>
      <c r="ARN21" s="156"/>
      <c r="ARO21" s="156"/>
      <c r="ARP21" s="156"/>
      <c r="ARQ21" s="156"/>
      <c r="ARR21" s="156"/>
      <c r="ARS21" s="156"/>
      <c r="ART21" s="156"/>
      <c r="ARU21" s="156"/>
      <c r="ARV21" s="156"/>
      <c r="ARW21" s="156"/>
      <c r="ARX21" s="156"/>
      <c r="ARY21" s="156"/>
      <c r="ARZ21" s="156"/>
      <c r="ASA21" s="156"/>
      <c r="ASB21" s="156"/>
      <c r="ASC21" s="156"/>
      <c r="ASD21" s="156"/>
      <c r="ASE21" s="156"/>
      <c r="ASF21" s="156"/>
      <c r="ASG21" s="156"/>
      <c r="ASH21" s="156"/>
      <c r="ASI21" s="156"/>
      <c r="ASJ21" s="156"/>
      <c r="ASK21" s="156"/>
      <c r="ASL21" s="156"/>
      <c r="ASM21" s="156"/>
      <c r="ASN21" s="156"/>
      <c r="ASO21" s="156"/>
      <c r="ASP21" s="156"/>
      <c r="ASQ21" s="156"/>
      <c r="ASR21" s="156"/>
      <c r="ASS21" s="156"/>
      <c r="AST21" s="156"/>
      <c r="ASU21" s="156"/>
      <c r="ASV21" s="156"/>
      <c r="ASW21" s="156"/>
      <c r="ASX21" s="156"/>
      <c r="ASY21" s="156"/>
      <c r="ASZ21" s="156"/>
      <c r="ATA21" s="156"/>
      <c r="ATB21" s="156"/>
      <c r="ATC21" s="156"/>
      <c r="ATD21" s="156"/>
      <c r="ATE21" s="156"/>
      <c r="ATF21" s="156"/>
      <c r="ATG21" s="156"/>
      <c r="ATH21" s="156"/>
      <c r="ATI21" s="156"/>
      <c r="ATJ21" s="156"/>
      <c r="ATK21" s="156"/>
      <c r="ATL21" s="156"/>
      <c r="ATM21" s="156"/>
      <c r="ATN21" s="156"/>
      <c r="ATO21" s="156"/>
      <c r="ATP21" s="156"/>
      <c r="ATQ21" s="156"/>
      <c r="ATR21" s="156"/>
      <c r="ATS21" s="156"/>
      <c r="ATT21" s="156"/>
      <c r="ATU21" s="156"/>
      <c r="ATV21" s="156"/>
      <c r="ATW21" s="156"/>
      <c r="ATX21" s="156"/>
      <c r="ATY21" s="156"/>
      <c r="ATZ21" s="156"/>
      <c r="AUA21" s="156"/>
      <c r="AUB21" s="156"/>
      <c r="AUC21" s="156"/>
      <c r="AUD21" s="156"/>
      <c r="AUE21" s="156"/>
      <c r="AUF21" s="156"/>
      <c r="AUG21" s="156"/>
      <c r="AUH21" s="156"/>
      <c r="AUI21" s="156"/>
      <c r="AUJ21" s="156"/>
      <c r="AUK21" s="156"/>
      <c r="AUL21" s="156"/>
      <c r="AUM21" s="156"/>
      <c r="AUN21" s="156"/>
      <c r="AUO21" s="156"/>
      <c r="AUP21" s="156"/>
      <c r="AUQ21" s="156"/>
      <c r="AUR21" s="156"/>
      <c r="AUS21" s="156"/>
      <c r="AUT21" s="156"/>
      <c r="AUU21" s="156"/>
      <c r="AUV21" s="156"/>
      <c r="AUW21" s="156"/>
      <c r="AUX21" s="156"/>
      <c r="AUY21" s="156"/>
      <c r="AUZ21" s="156"/>
      <c r="AVA21" s="156"/>
      <c r="AVB21" s="156"/>
      <c r="AVC21" s="156"/>
      <c r="AVD21" s="156"/>
      <c r="AVE21" s="156"/>
      <c r="AVF21" s="156"/>
      <c r="AVG21" s="156"/>
      <c r="AVH21" s="156"/>
      <c r="AVI21" s="156"/>
      <c r="AVJ21" s="156"/>
      <c r="AVK21" s="156"/>
      <c r="AVL21" s="156"/>
      <c r="AVM21" s="156"/>
      <c r="AVN21" s="156"/>
      <c r="AVO21" s="156"/>
      <c r="AVP21" s="156"/>
      <c r="AVQ21" s="156"/>
      <c r="AVR21" s="156"/>
      <c r="AVS21" s="156"/>
      <c r="AVT21" s="156"/>
      <c r="AVU21" s="156"/>
      <c r="AVV21" s="156"/>
      <c r="AVW21" s="156"/>
      <c r="AVX21" s="156"/>
      <c r="AVY21" s="156"/>
      <c r="AVZ21" s="156"/>
      <c r="AWA21" s="156"/>
      <c r="AWB21" s="156"/>
      <c r="AWC21" s="156"/>
      <c r="AWD21" s="156"/>
      <c r="AWE21" s="156"/>
      <c r="AWF21" s="156"/>
      <c r="AWG21" s="156"/>
      <c r="AWH21" s="156"/>
      <c r="AWI21" s="156"/>
      <c r="AWJ21" s="156"/>
      <c r="AWK21" s="156"/>
      <c r="AWL21" s="156"/>
      <c r="AWM21" s="156"/>
      <c r="AWN21" s="156"/>
      <c r="AWO21" s="156"/>
      <c r="AWP21" s="156"/>
      <c r="AWQ21" s="156"/>
      <c r="AWR21" s="156"/>
      <c r="AWS21" s="156"/>
      <c r="AWT21" s="156"/>
      <c r="AWU21" s="156"/>
      <c r="AWV21" s="156"/>
      <c r="AWW21" s="156"/>
      <c r="AWX21" s="156"/>
      <c r="AWY21" s="156"/>
      <c r="AWZ21" s="156"/>
      <c r="AXA21" s="156"/>
      <c r="AXB21" s="156"/>
      <c r="AXC21" s="156"/>
      <c r="AXD21" s="156"/>
      <c r="AXE21" s="156"/>
      <c r="AXF21" s="156"/>
      <c r="AXG21" s="156"/>
      <c r="AXH21" s="156"/>
      <c r="AXI21" s="156"/>
      <c r="AXJ21" s="156"/>
      <c r="AXK21" s="156"/>
      <c r="AXL21" s="156"/>
      <c r="AXM21" s="156"/>
      <c r="AXN21" s="156"/>
      <c r="AXO21" s="156"/>
      <c r="AXP21" s="156"/>
      <c r="AXQ21" s="156"/>
      <c r="AXR21" s="156"/>
      <c r="AXS21" s="156"/>
      <c r="AXT21" s="156"/>
      <c r="AXU21" s="156"/>
      <c r="AXV21" s="156"/>
      <c r="AXW21" s="156"/>
      <c r="AXX21" s="156"/>
      <c r="AXY21" s="156"/>
      <c r="AXZ21" s="156"/>
      <c r="AYA21" s="156"/>
      <c r="AYB21" s="156"/>
      <c r="AYC21" s="156"/>
      <c r="AYD21" s="156"/>
      <c r="AYE21" s="156"/>
      <c r="AYF21" s="156"/>
      <c r="AYG21" s="156"/>
      <c r="AYH21" s="156"/>
      <c r="AYI21" s="156"/>
      <c r="AYJ21" s="156"/>
      <c r="AYK21" s="156"/>
      <c r="AYL21" s="156"/>
      <c r="AYM21" s="156"/>
      <c r="AYN21" s="156"/>
      <c r="AYO21" s="156"/>
      <c r="AYP21" s="156"/>
      <c r="AYQ21" s="156"/>
      <c r="AYR21" s="156"/>
      <c r="AYS21" s="156"/>
      <c r="AYT21" s="156"/>
      <c r="AYU21" s="156"/>
      <c r="AYV21" s="156"/>
      <c r="AYW21" s="156"/>
      <c r="AYX21" s="156"/>
      <c r="AYY21" s="156"/>
      <c r="AYZ21" s="156"/>
      <c r="AZA21" s="156"/>
      <c r="AZB21" s="156"/>
      <c r="AZC21" s="156"/>
      <c r="AZD21" s="156"/>
      <c r="AZE21" s="156"/>
      <c r="AZF21" s="156"/>
      <c r="AZG21" s="156"/>
      <c r="AZH21" s="156"/>
      <c r="AZI21" s="156"/>
      <c r="AZJ21" s="156"/>
      <c r="AZK21" s="156"/>
      <c r="AZL21" s="156"/>
      <c r="AZM21" s="156"/>
      <c r="AZN21" s="156"/>
      <c r="AZO21" s="156"/>
      <c r="AZP21" s="156"/>
      <c r="AZQ21" s="156"/>
      <c r="AZR21" s="156"/>
      <c r="AZS21" s="156"/>
      <c r="AZT21" s="156"/>
      <c r="AZU21" s="156"/>
      <c r="AZV21" s="156"/>
      <c r="AZW21" s="156"/>
      <c r="AZX21" s="156"/>
      <c r="AZY21" s="156"/>
      <c r="AZZ21" s="156"/>
      <c r="BAA21" s="156"/>
      <c r="BAB21" s="156"/>
      <c r="BAC21" s="156"/>
      <c r="BAD21" s="156"/>
      <c r="BAE21" s="156"/>
      <c r="BAF21" s="156"/>
      <c r="BAG21" s="156"/>
      <c r="BAH21" s="156"/>
      <c r="BAI21" s="156"/>
      <c r="BAJ21" s="156"/>
      <c r="BAK21" s="156"/>
      <c r="BAL21" s="156"/>
      <c r="BAM21" s="156"/>
      <c r="BAN21" s="156"/>
      <c r="BAO21" s="156"/>
      <c r="BAP21" s="156"/>
      <c r="BAQ21" s="156"/>
      <c r="BAR21" s="156"/>
      <c r="BAS21" s="156"/>
      <c r="BAT21" s="156"/>
      <c r="BAU21" s="156"/>
      <c r="BAV21" s="156"/>
      <c r="BAW21" s="156"/>
      <c r="BAX21" s="156"/>
      <c r="BAY21" s="156"/>
      <c r="BAZ21" s="156"/>
      <c r="BBA21" s="156"/>
      <c r="BBB21" s="156"/>
      <c r="BBC21" s="156"/>
      <c r="BBD21" s="156"/>
      <c r="BBE21" s="156"/>
      <c r="BBF21" s="156"/>
      <c r="BBG21" s="156"/>
      <c r="BBH21" s="156"/>
      <c r="BBI21" s="156"/>
      <c r="BBJ21" s="156"/>
      <c r="BBK21" s="156"/>
      <c r="BBL21" s="156"/>
      <c r="BBM21" s="156"/>
      <c r="BBN21" s="156"/>
      <c r="BBO21" s="156"/>
      <c r="BBP21" s="156"/>
      <c r="BBQ21" s="156"/>
      <c r="BBR21" s="156"/>
      <c r="BBS21" s="156"/>
      <c r="BBT21" s="156"/>
      <c r="BBU21" s="156"/>
      <c r="BBV21" s="156"/>
      <c r="BBW21" s="156"/>
      <c r="BBX21" s="156"/>
      <c r="BBY21" s="156"/>
      <c r="BBZ21" s="156"/>
      <c r="BCA21" s="156"/>
      <c r="BCB21" s="156"/>
      <c r="BCC21" s="156"/>
      <c r="BCD21" s="156"/>
      <c r="BCE21" s="156"/>
      <c r="BCF21" s="156"/>
      <c r="BCG21" s="156"/>
      <c r="BCH21" s="156"/>
      <c r="BCI21" s="156"/>
      <c r="BCJ21" s="156"/>
      <c r="BCK21" s="156"/>
      <c r="BCL21" s="156"/>
      <c r="BCM21" s="156"/>
      <c r="BCN21" s="156"/>
      <c r="BCO21" s="156"/>
      <c r="BCP21" s="156"/>
      <c r="BCQ21" s="156"/>
      <c r="BCR21" s="156"/>
      <c r="BCS21" s="156"/>
      <c r="BCT21" s="156"/>
      <c r="BCU21" s="156"/>
      <c r="BCV21" s="156"/>
      <c r="BCW21" s="156"/>
      <c r="BCX21" s="156"/>
      <c r="BCY21" s="156"/>
      <c r="BCZ21" s="156"/>
      <c r="BDA21" s="156"/>
      <c r="BDB21" s="156"/>
      <c r="BDC21" s="156"/>
      <c r="BDD21" s="156"/>
      <c r="BDE21" s="156"/>
      <c r="BDF21" s="156"/>
      <c r="BDG21" s="156"/>
      <c r="BDH21" s="156"/>
      <c r="BDI21" s="156"/>
      <c r="BDJ21" s="156"/>
      <c r="BDK21" s="156"/>
      <c r="BDL21" s="156"/>
      <c r="BDM21" s="156"/>
      <c r="BDN21" s="156"/>
      <c r="BDO21" s="156"/>
      <c r="BDP21" s="156"/>
      <c r="BDQ21" s="156"/>
      <c r="BDR21" s="156"/>
      <c r="BDS21" s="156"/>
      <c r="BDT21" s="156"/>
      <c r="BDU21" s="156"/>
      <c r="BDV21" s="156"/>
      <c r="BDW21" s="156"/>
      <c r="BDX21" s="156"/>
      <c r="BDY21" s="156"/>
      <c r="BDZ21" s="156"/>
      <c r="BEA21" s="156"/>
      <c r="BEB21" s="156"/>
      <c r="BEC21" s="156"/>
      <c r="BED21" s="156"/>
      <c r="BEE21" s="156"/>
      <c r="BEF21" s="156"/>
      <c r="BEG21" s="156"/>
      <c r="BEH21" s="156"/>
      <c r="BEI21" s="156"/>
      <c r="BEJ21" s="156"/>
      <c r="BEK21" s="156"/>
      <c r="BEL21" s="156"/>
      <c r="BEM21" s="156"/>
      <c r="BEN21" s="156"/>
      <c r="BEO21" s="156"/>
      <c r="BEP21" s="156"/>
      <c r="BEQ21" s="156"/>
      <c r="BER21" s="156"/>
      <c r="BES21" s="156"/>
      <c r="BET21" s="156"/>
      <c r="BEU21" s="156"/>
      <c r="BEV21" s="156"/>
      <c r="BEW21" s="156"/>
      <c r="BEX21" s="156"/>
      <c r="BEY21" s="156"/>
      <c r="BEZ21" s="156"/>
      <c r="BFA21" s="156"/>
      <c r="BFB21" s="156"/>
      <c r="BFC21" s="156"/>
      <c r="BFD21" s="156"/>
      <c r="BFE21" s="156"/>
      <c r="BFF21" s="156"/>
      <c r="BFG21" s="156"/>
      <c r="BFH21" s="156"/>
      <c r="BFI21" s="156"/>
      <c r="BFJ21" s="156"/>
      <c r="BFK21" s="156"/>
      <c r="BFL21" s="156"/>
      <c r="BFM21" s="156"/>
      <c r="BFN21" s="156"/>
      <c r="BFO21" s="156"/>
      <c r="BFP21" s="156"/>
      <c r="BFQ21" s="156"/>
      <c r="BFR21" s="156"/>
      <c r="BFS21" s="156"/>
      <c r="BFT21" s="156"/>
      <c r="BFU21" s="156"/>
      <c r="BFV21" s="156"/>
      <c r="BFW21" s="156"/>
      <c r="BFX21" s="156"/>
      <c r="BFY21" s="156"/>
      <c r="BFZ21" s="156"/>
      <c r="BGA21" s="156"/>
      <c r="BGB21" s="156"/>
      <c r="BGC21" s="156"/>
      <c r="BGD21" s="156"/>
      <c r="BGE21" s="156"/>
      <c r="BGF21" s="156"/>
      <c r="BGG21" s="156"/>
      <c r="BGH21" s="156"/>
      <c r="BGI21" s="156"/>
      <c r="BGJ21" s="156"/>
      <c r="BGK21" s="156"/>
      <c r="BGL21" s="156"/>
      <c r="BGM21" s="156"/>
      <c r="BGN21" s="156"/>
      <c r="BGO21" s="156"/>
      <c r="BGP21" s="156"/>
      <c r="BGQ21" s="156"/>
      <c r="BGR21" s="156"/>
      <c r="BGS21" s="156"/>
      <c r="BGT21" s="156"/>
      <c r="BGU21" s="156"/>
      <c r="BGV21" s="156"/>
      <c r="BGW21" s="156"/>
      <c r="BGX21" s="156"/>
      <c r="BGY21" s="156"/>
      <c r="BGZ21" s="156"/>
      <c r="BHA21" s="156"/>
      <c r="BHB21" s="156"/>
      <c r="BHC21" s="156"/>
      <c r="BHD21" s="156"/>
      <c r="BHE21" s="156"/>
      <c r="BHF21" s="156"/>
      <c r="BHG21" s="156"/>
      <c r="BHH21" s="156"/>
      <c r="BHI21" s="156"/>
      <c r="BHJ21" s="156"/>
      <c r="BHK21" s="156"/>
      <c r="BHL21" s="156"/>
      <c r="BHM21" s="156"/>
      <c r="BHN21" s="156"/>
      <c r="BHO21" s="156"/>
      <c r="BHP21" s="156"/>
      <c r="BHQ21" s="156"/>
      <c r="BHR21" s="156"/>
      <c r="BHS21" s="156"/>
      <c r="BHT21" s="156"/>
      <c r="BHU21" s="156"/>
      <c r="BHV21" s="156"/>
      <c r="BHW21" s="156"/>
      <c r="BHX21" s="156"/>
      <c r="BHY21" s="156"/>
      <c r="BHZ21" s="156"/>
      <c r="BIA21" s="156"/>
      <c r="BIB21" s="156"/>
      <c r="BIC21" s="156"/>
      <c r="BID21" s="156"/>
      <c r="BIE21" s="156"/>
      <c r="BIF21" s="156"/>
      <c r="BIG21" s="156"/>
      <c r="BIH21" s="156"/>
      <c r="BII21" s="156"/>
      <c r="BIJ21" s="156"/>
      <c r="BIK21" s="156"/>
      <c r="BIL21" s="156"/>
      <c r="BIM21" s="156"/>
      <c r="BIN21" s="156"/>
      <c r="BIO21" s="156"/>
      <c r="BIP21" s="156"/>
      <c r="BIQ21" s="156"/>
      <c r="BIR21" s="156"/>
      <c r="BIS21" s="156"/>
      <c r="BIT21" s="156"/>
      <c r="BIU21" s="156"/>
      <c r="BIV21" s="156"/>
      <c r="BIW21" s="156"/>
      <c r="BIX21" s="156"/>
      <c r="BIY21" s="156"/>
      <c r="BIZ21" s="156"/>
      <c r="BJA21" s="156"/>
      <c r="BJB21" s="156"/>
      <c r="BJC21" s="156"/>
      <c r="BJD21" s="156"/>
      <c r="BJE21" s="156"/>
      <c r="BJF21" s="156"/>
      <c r="BJG21" s="156"/>
      <c r="BJH21" s="156"/>
      <c r="BJI21" s="156"/>
      <c r="BJJ21" s="156"/>
      <c r="BJK21" s="156"/>
      <c r="BJL21" s="156"/>
      <c r="BJM21" s="156"/>
      <c r="BJN21" s="156"/>
      <c r="BJO21" s="156"/>
      <c r="BJP21" s="156"/>
      <c r="BJQ21" s="156"/>
      <c r="BJR21" s="156"/>
      <c r="BJS21" s="156"/>
      <c r="BJT21" s="156"/>
      <c r="BJU21" s="156"/>
      <c r="BJV21" s="156"/>
      <c r="BJW21" s="156"/>
      <c r="BJX21" s="156"/>
      <c r="BJY21" s="156"/>
      <c r="BJZ21" s="156"/>
      <c r="BKA21" s="156"/>
      <c r="BKB21" s="156"/>
      <c r="BKC21" s="156"/>
      <c r="BKD21" s="156"/>
      <c r="BKE21" s="156"/>
      <c r="BKF21" s="156"/>
      <c r="BKG21" s="156"/>
      <c r="BKH21" s="156"/>
      <c r="BKI21" s="156"/>
      <c r="BKJ21" s="156"/>
      <c r="BKK21" s="156"/>
      <c r="BKL21" s="156"/>
      <c r="BKM21" s="156"/>
      <c r="BKN21" s="156"/>
      <c r="BKO21" s="156"/>
      <c r="BKP21" s="156"/>
      <c r="BKQ21" s="156"/>
      <c r="BKR21" s="156"/>
      <c r="BKS21" s="156"/>
      <c r="BKT21" s="156"/>
      <c r="BKU21" s="156"/>
      <c r="BKV21" s="156"/>
      <c r="BKW21" s="156"/>
      <c r="BKX21" s="156"/>
      <c r="BKY21" s="156"/>
      <c r="BKZ21" s="156"/>
      <c r="BLA21" s="156"/>
      <c r="BLB21" s="156"/>
      <c r="BLC21" s="156"/>
      <c r="BLD21" s="156"/>
      <c r="BLE21" s="156"/>
      <c r="BLF21" s="156"/>
      <c r="BLG21" s="156"/>
      <c r="BLH21" s="156"/>
      <c r="BLI21" s="156"/>
      <c r="BLJ21" s="156"/>
      <c r="BLK21" s="156"/>
      <c r="BLL21" s="156"/>
      <c r="BLM21" s="156"/>
      <c r="BLN21" s="156"/>
      <c r="BLO21" s="156"/>
      <c r="BLP21" s="156"/>
      <c r="BLQ21" s="156"/>
      <c r="BLR21" s="156"/>
      <c r="BLS21" s="156"/>
      <c r="BLT21" s="156"/>
      <c r="BLU21" s="156"/>
      <c r="BLV21" s="156"/>
      <c r="BLW21" s="156"/>
      <c r="BLX21" s="156"/>
      <c r="BLY21" s="156"/>
      <c r="BLZ21" s="156"/>
      <c r="BMA21" s="156"/>
      <c r="BMB21" s="156"/>
      <c r="BMC21" s="156"/>
      <c r="BMD21" s="156"/>
      <c r="BME21" s="156"/>
      <c r="BMF21" s="156"/>
      <c r="BMG21" s="156"/>
      <c r="BMH21" s="156"/>
      <c r="BMI21" s="156"/>
      <c r="BMJ21" s="156"/>
      <c r="BMK21" s="156"/>
      <c r="BML21" s="156"/>
      <c r="BMM21" s="156"/>
      <c r="BMN21" s="156"/>
      <c r="BMO21" s="156"/>
      <c r="BMP21" s="156"/>
      <c r="BMQ21" s="156"/>
      <c r="BMR21" s="156"/>
      <c r="BMS21" s="156"/>
      <c r="BMT21" s="156"/>
      <c r="BMU21" s="156"/>
      <c r="BMV21" s="156"/>
      <c r="BMW21" s="156"/>
      <c r="BMX21" s="156"/>
      <c r="BMY21" s="156"/>
      <c r="BMZ21" s="156"/>
      <c r="BNA21" s="156"/>
      <c r="BNB21" s="156"/>
      <c r="BNC21" s="156"/>
      <c r="BND21" s="156"/>
      <c r="BNE21" s="156"/>
      <c r="BNF21" s="156"/>
      <c r="BNG21" s="156"/>
      <c r="BNH21" s="156"/>
      <c r="BNI21" s="156"/>
      <c r="BNJ21" s="156"/>
      <c r="BNK21" s="156"/>
      <c r="BNL21" s="156"/>
      <c r="BNM21" s="156"/>
      <c r="BNN21" s="156"/>
      <c r="BNO21" s="156"/>
      <c r="BNP21" s="156"/>
      <c r="BNQ21" s="156"/>
      <c r="BNR21" s="156"/>
      <c r="BNS21" s="156"/>
      <c r="BNT21" s="156"/>
      <c r="BNU21" s="156"/>
      <c r="BNV21" s="156"/>
      <c r="BNW21" s="156"/>
      <c r="BNX21" s="156"/>
      <c r="BNY21" s="156"/>
      <c r="BNZ21" s="156"/>
      <c r="BOA21" s="156"/>
      <c r="BOB21" s="156"/>
      <c r="BOC21" s="156"/>
      <c r="BOD21" s="156"/>
      <c r="BOE21" s="156"/>
      <c r="BOF21" s="156"/>
      <c r="BOG21" s="156"/>
      <c r="BOH21" s="156"/>
      <c r="BOI21" s="156"/>
      <c r="BOJ21" s="156"/>
      <c r="BOK21" s="156"/>
      <c r="BOL21" s="156"/>
      <c r="BOM21" s="156"/>
      <c r="BON21" s="156"/>
      <c r="BOO21" s="156"/>
      <c r="BOP21" s="156"/>
      <c r="BOQ21" s="156"/>
      <c r="BOR21" s="156"/>
      <c r="BOS21" s="156"/>
      <c r="BOT21" s="156"/>
      <c r="BOU21" s="156"/>
      <c r="BOV21" s="156"/>
      <c r="BOW21" s="156"/>
      <c r="BOX21" s="156"/>
      <c r="BOY21" s="156"/>
      <c r="BOZ21" s="156"/>
      <c r="BPA21" s="156"/>
      <c r="BPB21" s="156"/>
      <c r="BPC21" s="156"/>
      <c r="BPD21" s="156"/>
      <c r="BPE21" s="156"/>
      <c r="BPF21" s="156"/>
      <c r="BPG21" s="156"/>
      <c r="BPH21" s="156"/>
      <c r="BPI21" s="156"/>
      <c r="BPJ21" s="156"/>
      <c r="BPK21" s="156"/>
      <c r="BPL21" s="156"/>
      <c r="BPM21" s="156"/>
      <c r="BPN21" s="156"/>
      <c r="BPO21" s="156"/>
      <c r="BPP21" s="156"/>
      <c r="BPQ21" s="156"/>
      <c r="BPR21" s="156"/>
      <c r="BPS21" s="156"/>
      <c r="BPT21" s="156"/>
      <c r="BPU21" s="156"/>
      <c r="BPV21" s="156"/>
      <c r="BPW21" s="156"/>
      <c r="BPX21" s="156"/>
      <c r="BPY21" s="156"/>
      <c r="BPZ21" s="156"/>
      <c r="BQA21" s="156"/>
      <c r="BQB21" s="156"/>
      <c r="BQC21" s="156"/>
      <c r="BQD21" s="156"/>
      <c r="BQE21" s="156"/>
      <c r="BQF21" s="156"/>
      <c r="BQG21" s="156"/>
      <c r="BQH21" s="156"/>
      <c r="BQI21" s="156"/>
      <c r="BQJ21" s="156"/>
      <c r="BQK21" s="156"/>
      <c r="BQL21" s="156"/>
      <c r="BQM21" s="156"/>
      <c r="BQN21" s="156"/>
      <c r="BQO21" s="156"/>
      <c r="BQP21" s="156"/>
      <c r="BQQ21" s="156"/>
      <c r="BQR21" s="156"/>
      <c r="BQS21" s="156"/>
      <c r="BQT21" s="156"/>
      <c r="BQU21" s="156"/>
      <c r="BQV21" s="156"/>
      <c r="BQW21" s="156"/>
      <c r="BQX21" s="156"/>
      <c r="BQY21" s="156"/>
      <c r="BQZ21" s="156"/>
      <c r="BRA21" s="156"/>
      <c r="BRB21" s="156"/>
      <c r="BRC21" s="156"/>
      <c r="BRD21" s="156"/>
      <c r="BRE21" s="156"/>
      <c r="BRF21" s="156"/>
      <c r="BRG21" s="156"/>
      <c r="BRH21" s="156"/>
      <c r="BRI21" s="156"/>
      <c r="BRJ21" s="156"/>
      <c r="BRK21" s="156"/>
      <c r="BRL21" s="156"/>
      <c r="BRM21" s="156"/>
      <c r="BRN21" s="156"/>
      <c r="BRO21" s="156"/>
      <c r="BRP21" s="156"/>
      <c r="BRQ21" s="156"/>
      <c r="BRR21" s="156"/>
      <c r="BRS21" s="156"/>
      <c r="BRT21" s="156"/>
      <c r="BRU21" s="156"/>
      <c r="BRV21" s="156"/>
      <c r="BRW21" s="156"/>
      <c r="BRX21" s="156"/>
      <c r="BRY21" s="156"/>
      <c r="BRZ21" s="156"/>
      <c r="BSA21" s="156"/>
      <c r="BSB21" s="156"/>
      <c r="BSC21" s="156"/>
      <c r="BSD21" s="156"/>
      <c r="BSE21" s="156"/>
      <c r="BSF21" s="156"/>
      <c r="BSG21" s="156"/>
      <c r="BSH21" s="156"/>
      <c r="BSI21" s="156"/>
      <c r="BSJ21" s="156"/>
      <c r="BSK21" s="156"/>
      <c r="BSL21" s="156"/>
      <c r="BSM21" s="156"/>
      <c r="BSN21" s="156"/>
      <c r="BSO21" s="156"/>
      <c r="BSP21" s="156"/>
      <c r="BSQ21" s="156"/>
      <c r="BSR21" s="156"/>
      <c r="BSS21" s="156"/>
      <c r="BST21" s="156"/>
      <c r="BSU21" s="156"/>
      <c r="BSV21" s="156"/>
      <c r="BSW21" s="156"/>
      <c r="BSX21" s="156"/>
      <c r="BSY21" s="156"/>
      <c r="BSZ21" s="156"/>
      <c r="BTA21" s="156"/>
      <c r="BTB21" s="156"/>
      <c r="BTC21" s="156"/>
      <c r="BTD21" s="156"/>
      <c r="BTE21" s="156"/>
      <c r="BTF21" s="156"/>
      <c r="BTG21" s="156"/>
      <c r="BTH21" s="156"/>
      <c r="BTI21" s="156"/>
      <c r="BTJ21" s="156"/>
      <c r="BTK21" s="156"/>
      <c r="BTL21" s="156"/>
      <c r="BTM21" s="156"/>
      <c r="BTN21" s="156"/>
      <c r="BTO21" s="156"/>
      <c r="BTP21" s="156"/>
      <c r="BTQ21" s="156"/>
      <c r="BTR21" s="156"/>
      <c r="BTS21" s="156"/>
      <c r="BTT21" s="156"/>
      <c r="BTU21" s="156"/>
      <c r="BTV21" s="156"/>
      <c r="BTW21" s="156"/>
      <c r="BTX21" s="156"/>
      <c r="BTY21" s="156"/>
      <c r="BTZ21" s="156"/>
      <c r="BUA21" s="156"/>
      <c r="BUB21" s="156"/>
      <c r="BUC21" s="156"/>
      <c r="BUD21" s="156"/>
      <c r="BUE21" s="156"/>
      <c r="BUF21" s="156"/>
      <c r="BUG21" s="156"/>
      <c r="BUH21" s="156"/>
      <c r="BUI21" s="156"/>
      <c r="BUJ21" s="156"/>
      <c r="BUK21" s="156"/>
      <c r="BUL21" s="156"/>
      <c r="BUM21" s="156"/>
      <c r="BUN21" s="156"/>
      <c r="BUO21" s="156"/>
      <c r="BUP21" s="156"/>
      <c r="BUQ21" s="156"/>
      <c r="BUR21" s="156"/>
      <c r="BUS21" s="156"/>
      <c r="BUT21" s="156"/>
      <c r="BUU21" s="156"/>
      <c r="BUV21" s="156"/>
      <c r="BUW21" s="156"/>
      <c r="BUX21" s="156"/>
      <c r="BUY21" s="156"/>
      <c r="BUZ21" s="156"/>
      <c r="BVA21" s="156"/>
      <c r="BVB21" s="156"/>
      <c r="BVC21" s="156"/>
      <c r="BVD21" s="156"/>
      <c r="BVE21" s="156"/>
      <c r="BVF21" s="156"/>
      <c r="BVG21" s="156"/>
      <c r="BVH21" s="156"/>
      <c r="BVI21" s="156"/>
      <c r="BVJ21" s="156"/>
      <c r="BVK21" s="156"/>
      <c r="BVL21" s="156"/>
      <c r="BVM21" s="156"/>
      <c r="BVN21" s="156"/>
      <c r="BVO21" s="156"/>
      <c r="BVP21" s="156"/>
      <c r="BVQ21" s="156"/>
      <c r="BVR21" s="156"/>
      <c r="BVS21" s="156"/>
      <c r="BVT21" s="156"/>
      <c r="BVU21" s="156"/>
      <c r="BVV21" s="156"/>
      <c r="BVW21" s="156"/>
      <c r="BVX21" s="156"/>
      <c r="BVY21" s="156"/>
      <c r="BVZ21" s="156"/>
      <c r="BWA21" s="156"/>
      <c r="BWB21" s="156"/>
      <c r="BWC21" s="156"/>
      <c r="BWD21" s="156"/>
      <c r="BWE21" s="156"/>
      <c r="BWF21" s="156"/>
      <c r="BWG21" s="156"/>
      <c r="BWH21" s="156"/>
      <c r="BWI21" s="156"/>
      <c r="BWJ21" s="156"/>
      <c r="BWK21" s="156"/>
      <c r="BWL21" s="156"/>
      <c r="BWM21" s="156"/>
      <c r="BWN21" s="156"/>
      <c r="BWO21" s="156"/>
      <c r="BWP21" s="156"/>
      <c r="BWQ21" s="156"/>
      <c r="BWR21" s="156"/>
      <c r="BWS21" s="156"/>
      <c r="BWT21" s="156"/>
      <c r="BWU21" s="156"/>
      <c r="BWV21" s="156"/>
      <c r="BWW21" s="156"/>
      <c r="BWX21" s="156"/>
      <c r="BWY21" s="156"/>
      <c r="BWZ21" s="156"/>
      <c r="BXA21" s="156"/>
      <c r="BXB21" s="156"/>
      <c r="BXC21" s="156"/>
      <c r="BXD21" s="156"/>
      <c r="BXE21" s="156"/>
      <c r="BXF21" s="156"/>
      <c r="BXG21" s="156"/>
      <c r="BXH21" s="156"/>
      <c r="BXI21" s="156"/>
      <c r="BXJ21" s="156"/>
      <c r="BXK21" s="156"/>
      <c r="BXL21" s="156"/>
      <c r="BXM21" s="156"/>
      <c r="BXN21" s="156"/>
      <c r="BXO21" s="156"/>
      <c r="BXP21" s="156"/>
      <c r="BXQ21" s="156"/>
      <c r="BXR21" s="156"/>
      <c r="BXS21" s="156"/>
      <c r="BXT21" s="156"/>
      <c r="BXU21" s="156"/>
      <c r="BXV21" s="156"/>
      <c r="BXW21" s="156"/>
      <c r="BXX21" s="156"/>
      <c r="BXY21" s="156"/>
      <c r="BXZ21" s="156"/>
      <c r="BYA21" s="156"/>
      <c r="BYB21" s="156"/>
      <c r="BYC21" s="156"/>
      <c r="BYD21" s="156"/>
      <c r="BYE21" s="156"/>
      <c r="BYF21" s="156"/>
      <c r="BYG21" s="156"/>
      <c r="BYH21" s="156"/>
      <c r="BYI21" s="156"/>
      <c r="BYJ21" s="156"/>
      <c r="BYK21" s="156"/>
      <c r="BYL21" s="156"/>
      <c r="BYM21" s="156"/>
      <c r="BYN21" s="156"/>
      <c r="BYO21" s="156"/>
      <c r="BYP21" s="156"/>
      <c r="BYQ21" s="156"/>
      <c r="BYR21" s="156"/>
      <c r="BYS21" s="156"/>
      <c r="BYT21" s="156"/>
      <c r="BYU21" s="156"/>
      <c r="BYV21" s="156"/>
      <c r="BYW21" s="156"/>
      <c r="BYX21" s="156"/>
      <c r="BYY21" s="156"/>
      <c r="BYZ21" s="156"/>
      <c r="BZA21" s="156"/>
      <c r="BZB21" s="156"/>
      <c r="BZC21" s="156"/>
      <c r="BZD21" s="156"/>
      <c r="BZE21" s="156"/>
      <c r="BZF21" s="156"/>
      <c r="BZG21" s="156"/>
      <c r="BZH21" s="156"/>
      <c r="BZI21" s="156"/>
      <c r="BZJ21" s="156"/>
      <c r="BZK21" s="156"/>
      <c r="BZL21" s="156"/>
      <c r="BZM21" s="156"/>
      <c r="BZN21" s="156"/>
      <c r="BZO21" s="156"/>
      <c r="BZP21" s="156"/>
      <c r="BZQ21" s="156"/>
      <c r="BZR21" s="156"/>
      <c r="BZS21" s="156"/>
      <c r="BZT21" s="156"/>
      <c r="BZU21" s="156"/>
      <c r="BZV21" s="156"/>
      <c r="BZW21" s="156"/>
      <c r="BZX21" s="156"/>
      <c r="BZY21" s="156"/>
      <c r="BZZ21" s="156"/>
      <c r="CAA21" s="156"/>
      <c r="CAB21" s="156"/>
      <c r="CAC21" s="156"/>
      <c r="CAD21" s="156"/>
      <c r="CAE21" s="156"/>
      <c r="CAF21" s="156"/>
      <c r="CAG21" s="156"/>
      <c r="CAH21" s="156"/>
      <c r="CAI21" s="156"/>
      <c r="CAJ21" s="156"/>
      <c r="CAK21" s="156"/>
      <c r="CAL21" s="156"/>
      <c r="CAM21" s="156"/>
      <c r="CAN21" s="156"/>
      <c r="CAO21" s="156"/>
      <c r="CAP21" s="156"/>
      <c r="CAQ21" s="156"/>
      <c r="CAR21" s="156"/>
      <c r="CAS21" s="156"/>
      <c r="CAT21" s="156"/>
      <c r="CAU21" s="156"/>
      <c r="CAV21" s="156"/>
      <c r="CAW21" s="156"/>
      <c r="CAX21" s="156"/>
      <c r="CAY21" s="156"/>
      <c r="CAZ21" s="156"/>
      <c r="CBA21" s="156"/>
      <c r="CBB21" s="156"/>
      <c r="CBC21" s="156"/>
      <c r="CBD21" s="156"/>
      <c r="CBE21" s="156"/>
      <c r="CBF21" s="156"/>
      <c r="CBG21" s="156"/>
      <c r="CBH21" s="156"/>
      <c r="CBI21" s="156"/>
      <c r="CBJ21" s="156"/>
      <c r="CBK21" s="156"/>
      <c r="CBL21" s="156"/>
      <c r="CBM21" s="156"/>
      <c r="CBN21" s="156"/>
      <c r="CBO21" s="156"/>
      <c r="CBP21" s="156"/>
      <c r="CBQ21" s="156"/>
      <c r="CBR21" s="156"/>
      <c r="CBS21" s="156"/>
      <c r="CBT21" s="156"/>
      <c r="CBU21" s="156"/>
      <c r="CBV21" s="156"/>
      <c r="CBW21" s="156"/>
      <c r="CBX21" s="156"/>
      <c r="CBY21" s="156"/>
      <c r="CBZ21" s="156"/>
      <c r="CCA21" s="156"/>
      <c r="CCB21" s="156"/>
      <c r="CCC21" s="156"/>
      <c r="CCD21" s="156"/>
      <c r="CCE21" s="156"/>
      <c r="CCF21" s="156"/>
      <c r="CCG21" s="156"/>
      <c r="CCH21" s="156"/>
      <c r="CCI21" s="156"/>
      <c r="CCJ21" s="156"/>
      <c r="CCK21" s="156"/>
      <c r="CCL21" s="156"/>
      <c r="CCM21" s="156"/>
      <c r="CCN21" s="156"/>
      <c r="CCO21" s="156"/>
      <c r="CCP21" s="156"/>
      <c r="CCQ21" s="156"/>
      <c r="CCR21" s="156"/>
      <c r="CCS21" s="156"/>
      <c r="CCT21" s="156"/>
      <c r="CCU21" s="156"/>
      <c r="CCV21" s="156"/>
      <c r="CCW21" s="156"/>
      <c r="CCX21" s="156"/>
      <c r="CCY21" s="156"/>
      <c r="CCZ21" s="156"/>
      <c r="CDA21" s="156"/>
      <c r="CDB21" s="156"/>
      <c r="CDC21" s="156"/>
      <c r="CDD21" s="156"/>
      <c r="CDE21" s="156"/>
      <c r="CDF21" s="156"/>
      <c r="CDG21" s="156"/>
      <c r="CDH21" s="156"/>
      <c r="CDI21" s="156"/>
      <c r="CDJ21" s="156"/>
      <c r="CDK21" s="156"/>
      <c r="CDL21" s="156"/>
      <c r="CDM21" s="156"/>
      <c r="CDN21" s="156"/>
      <c r="CDO21" s="156"/>
      <c r="CDP21" s="156"/>
      <c r="CDQ21" s="156"/>
      <c r="CDR21" s="156"/>
      <c r="CDS21" s="156"/>
      <c r="CDT21" s="156"/>
      <c r="CDU21" s="156"/>
      <c r="CDV21" s="156"/>
      <c r="CDW21" s="156"/>
      <c r="CDX21" s="156"/>
      <c r="CDY21" s="156"/>
      <c r="CDZ21" s="156"/>
      <c r="CEA21" s="156"/>
      <c r="CEB21" s="156"/>
      <c r="CEC21" s="156"/>
      <c r="CED21" s="156"/>
      <c r="CEE21" s="156"/>
      <c r="CEF21" s="156"/>
      <c r="CEG21" s="156"/>
      <c r="CEH21" s="156"/>
      <c r="CEI21" s="156"/>
      <c r="CEJ21" s="156"/>
      <c r="CEK21" s="156"/>
      <c r="CEL21" s="156"/>
      <c r="CEM21" s="156"/>
      <c r="CEN21" s="156"/>
      <c r="CEO21" s="156"/>
      <c r="CEP21" s="156"/>
      <c r="CEQ21" s="156"/>
      <c r="CER21" s="156"/>
      <c r="CES21" s="156"/>
      <c r="CET21" s="156"/>
      <c r="CEU21" s="156"/>
      <c r="CEV21" s="156"/>
      <c r="CEW21" s="156"/>
      <c r="CEX21" s="156"/>
      <c r="CEY21" s="156"/>
      <c r="CEZ21" s="156"/>
      <c r="CFA21" s="156"/>
      <c r="CFB21" s="156"/>
      <c r="CFC21" s="156"/>
      <c r="CFD21" s="156"/>
      <c r="CFE21" s="156"/>
      <c r="CFF21" s="156"/>
      <c r="CFG21" s="156"/>
      <c r="CFH21" s="156"/>
      <c r="CFI21" s="156"/>
      <c r="CFJ21" s="156"/>
      <c r="CFK21" s="156"/>
      <c r="CFL21" s="156"/>
      <c r="CFM21" s="156"/>
      <c r="CFN21" s="156"/>
      <c r="CFO21" s="156"/>
      <c r="CFP21" s="156"/>
      <c r="CFQ21" s="156"/>
      <c r="CFR21" s="156"/>
      <c r="CFS21" s="156"/>
      <c r="CFT21" s="156"/>
      <c r="CFU21" s="156"/>
      <c r="CFV21" s="156"/>
      <c r="CFW21" s="156"/>
      <c r="CFX21" s="156"/>
      <c r="CFY21" s="156"/>
      <c r="CFZ21" s="156"/>
      <c r="CGA21" s="156"/>
      <c r="CGB21" s="156"/>
      <c r="CGC21" s="156"/>
      <c r="CGD21" s="156"/>
      <c r="CGE21" s="156"/>
      <c r="CGF21" s="156"/>
      <c r="CGG21" s="156"/>
      <c r="CGH21" s="156"/>
      <c r="CGI21" s="156"/>
      <c r="CGJ21" s="156"/>
      <c r="CGK21" s="156"/>
      <c r="CGL21" s="156"/>
      <c r="CGM21" s="156"/>
      <c r="CGN21" s="156"/>
      <c r="CGO21" s="156"/>
      <c r="CGP21" s="156"/>
      <c r="CGQ21" s="156"/>
      <c r="CGR21" s="156"/>
      <c r="CGS21" s="156"/>
      <c r="CGT21" s="156"/>
      <c r="CGU21" s="156"/>
      <c r="CGV21" s="156"/>
      <c r="CGW21" s="156"/>
      <c r="CGX21" s="156"/>
      <c r="CGY21" s="156"/>
      <c r="CGZ21" s="156"/>
      <c r="CHA21" s="156"/>
      <c r="CHB21" s="156"/>
      <c r="CHC21" s="156"/>
      <c r="CHD21" s="156"/>
      <c r="CHE21" s="156"/>
      <c r="CHF21" s="156"/>
      <c r="CHG21" s="156"/>
      <c r="CHH21" s="156"/>
      <c r="CHI21" s="156"/>
      <c r="CHJ21" s="156"/>
      <c r="CHK21" s="156"/>
      <c r="CHL21" s="156"/>
      <c r="CHM21" s="156"/>
      <c r="CHN21" s="156"/>
      <c r="CHO21" s="156"/>
      <c r="CHP21" s="156"/>
      <c r="CHQ21" s="156"/>
      <c r="CHR21" s="156"/>
      <c r="CHS21" s="156"/>
      <c r="CHT21" s="156"/>
      <c r="CHU21" s="156"/>
      <c r="CHV21" s="156"/>
      <c r="CHW21" s="156"/>
      <c r="CHX21" s="156"/>
      <c r="CHY21" s="156"/>
      <c r="CHZ21" s="156"/>
      <c r="CIA21" s="156"/>
      <c r="CIB21" s="156"/>
      <c r="CIC21" s="156"/>
      <c r="CID21" s="156"/>
      <c r="CIE21" s="156"/>
      <c r="CIF21" s="156"/>
      <c r="CIG21" s="156"/>
      <c r="CIH21" s="156"/>
      <c r="CII21" s="156"/>
      <c r="CIJ21" s="156"/>
      <c r="CIK21" s="156"/>
      <c r="CIL21" s="156"/>
      <c r="CIM21" s="156"/>
      <c r="CIN21" s="156"/>
      <c r="CIO21" s="156"/>
      <c r="CIP21" s="156"/>
      <c r="CIQ21" s="156"/>
      <c r="CIR21" s="156"/>
      <c r="CIS21" s="156"/>
      <c r="CIT21" s="156"/>
      <c r="CIU21" s="156"/>
      <c r="CIV21" s="156"/>
      <c r="CIW21" s="156"/>
      <c r="CIX21" s="156"/>
      <c r="CIY21" s="156"/>
      <c r="CIZ21" s="156"/>
      <c r="CJA21" s="156"/>
      <c r="CJB21" s="156"/>
      <c r="CJC21" s="156"/>
      <c r="CJD21" s="156"/>
      <c r="CJE21" s="156"/>
      <c r="CJF21" s="156"/>
      <c r="CJG21" s="156"/>
      <c r="CJH21" s="156"/>
      <c r="CJI21" s="156"/>
      <c r="CJJ21" s="156"/>
      <c r="CJK21" s="156"/>
      <c r="CJL21" s="156"/>
      <c r="CJM21" s="156"/>
      <c r="CJN21" s="156"/>
      <c r="CJO21" s="156"/>
      <c r="CJP21" s="156"/>
      <c r="CJQ21" s="156"/>
      <c r="CJR21" s="156"/>
      <c r="CJS21" s="156"/>
      <c r="CJT21" s="156"/>
      <c r="CJU21" s="156"/>
      <c r="CJV21" s="156"/>
      <c r="CJW21" s="156"/>
      <c r="CJX21" s="156"/>
      <c r="CJY21" s="156"/>
      <c r="CJZ21" s="156"/>
      <c r="CKA21" s="156"/>
      <c r="CKB21" s="156"/>
      <c r="CKC21" s="156"/>
      <c r="CKD21" s="156"/>
      <c r="CKE21" s="156"/>
      <c r="CKF21" s="156"/>
      <c r="CKG21" s="156"/>
      <c r="CKH21" s="156"/>
      <c r="CKI21" s="156"/>
      <c r="CKJ21" s="156"/>
      <c r="CKK21" s="156"/>
      <c r="CKL21" s="156"/>
      <c r="CKM21" s="156"/>
      <c r="CKN21" s="156"/>
      <c r="CKO21" s="156"/>
      <c r="CKP21" s="156"/>
      <c r="CKQ21" s="156"/>
      <c r="CKR21" s="156"/>
      <c r="CKS21" s="156"/>
      <c r="CKT21" s="156"/>
      <c r="CKU21" s="156"/>
      <c r="CKV21" s="156"/>
      <c r="CKW21" s="156"/>
      <c r="CKX21" s="156"/>
      <c r="CKY21" s="156"/>
      <c r="CKZ21" s="156"/>
      <c r="CLA21" s="156"/>
      <c r="CLB21" s="156"/>
      <c r="CLC21" s="156"/>
      <c r="CLD21" s="156"/>
      <c r="CLE21" s="156"/>
      <c r="CLF21" s="156"/>
      <c r="CLG21" s="156"/>
      <c r="CLH21" s="156"/>
      <c r="CLI21" s="156"/>
      <c r="CLJ21" s="156"/>
      <c r="CLK21" s="156"/>
      <c r="CLL21" s="156"/>
      <c r="CLM21" s="156"/>
      <c r="CLN21" s="156"/>
      <c r="CLO21" s="156"/>
      <c r="CLP21" s="156"/>
      <c r="CLQ21" s="156"/>
      <c r="CLR21" s="156"/>
      <c r="CLS21" s="156"/>
      <c r="CLT21" s="156"/>
      <c r="CLU21" s="156"/>
      <c r="CLV21" s="156"/>
      <c r="CLW21" s="156"/>
      <c r="CLX21" s="156"/>
      <c r="CLY21" s="156"/>
      <c r="CLZ21" s="156"/>
      <c r="CMA21" s="156"/>
      <c r="CMB21" s="156"/>
      <c r="CMC21" s="156"/>
      <c r="CMD21" s="156"/>
      <c r="CME21" s="156"/>
      <c r="CMF21" s="156"/>
      <c r="CMG21" s="156"/>
      <c r="CMH21" s="156"/>
      <c r="CMI21" s="156"/>
      <c r="CMJ21" s="156"/>
      <c r="CMK21" s="156"/>
      <c r="CML21" s="156"/>
      <c r="CMM21" s="156"/>
      <c r="CMN21" s="156"/>
      <c r="CMO21" s="156"/>
      <c r="CMP21" s="156"/>
      <c r="CMQ21" s="156"/>
      <c r="CMR21" s="156"/>
      <c r="CMS21" s="156"/>
      <c r="CMT21" s="156"/>
      <c r="CMU21" s="156"/>
      <c r="CMV21" s="156"/>
      <c r="CMW21" s="156"/>
      <c r="CMX21" s="156"/>
      <c r="CMY21" s="156"/>
      <c r="CMZ21" s="156"/>
      <c r="CNA21" s="156"/>
      <c r="CNB21" s="156"/>
      <c r="CNC21" s="156"/>
      <c r="CND21" s="156"/>
      <c r="CNE21" s="156"/>
      <c r="CNF21" s="156"/>
      <c r="CNG21" s="156"/>
      <c r="CNH21" s="156"/>
      <c r="CNI21" s="156"/>
      <c r="CNJ21" s="156"/>
      <c r="CNK21" s="156"/>
      <c r="CNL21" s="156"/>
      <c r="CNM21" s="156"/>
      <c r="CNN21" s="156"/>
      <c r="CNO21" s="156"/>
      <c r="CNP21" s="156"/>
      <c r="CNQ21" s="156"/>
      <c r="CNR21" s="156"/>
      <c r="CNS21" s="156"/>
      <c r="CNT21" s="156"/>
      <c r="CNU21" s="156"/>
      <c r="CNV21" s="156"/>
      <c r="CNW21" s="156"/>
      <c r="CNX21" s="156"/>
      <c r="CNY21" s="156"/>
      <c r="CNZ21" s="156"/>
      <c r="COA21" s="156"/>
      <c r="COB21" s="156"/>
      <c r="COC21" s="156"/>
      <c r="COD21" s="156"/>
      <c r="COE21" s="156"/>
      <c r="COF21" s="156"/>
      <c r="COG21" s="156"/>
      <c r="COH21" s="156"/>
      <c r="COI21" s="156"/>
      <c r="COJ21" s="156"/>
      <c r="COK21" s="156"/>
      <c r="COL21" s="156"/>
      <c r="COM21" s="156"/>
      <c r="CON21" s="156"/>
      <c r="COO21" s="156"/>
      <c r="COP21" s="156"/>
      <c r="COQ21" s="156"/>
      <c r="COR21" s="156"/>
      <c r="COS21" s="156"/>
      <c r="COT21" s="156"/>
      <c r="COU21" s="156"/>
      <c r="COV21" s="156"/>
      <c r="COW21" s="156"/>
      <c r="COX21" s="156"/>
      <c r="COY21" s="156"/>
      <c r="COZ21" s="156"/>
      <c r="CPA21" s="156"/>
      <c r="CPB21" s="156"/>
      <c r="CPC21" s="156"/>
      <c r="CPD21" s="156"/>
      <c r="CPE21" s="156"/>
      <c r="CPF21" s="156"/>
      <c r="CPG21" s="156"/>
      <c r="CPH21" s="156"/>
      <c r="CPI21" s="156"/>
      <c r="CPJ21" s="156"/>
      <c r="CPK21" s="156"/>
      <c r="CPL21" s="156"/>
      <c r="CPM21" s="156"/>
      <c r="CPN21" s="156"/>
      <c r="CPO21" s="156"/>
      <c r="CPP21" s="156"/>
      <c r="CPQ21" s="156"/>
      <c r="CPR21" s="156"/>
      <c r="CPS21" s="156"/>
      <c r="CPT21" s="156"/>
      <c r="CPU21" s="156"/>
      <c r="CPV21" s="156"/>
      <c r="CPW21" s="156"/>
      <c r="CPX21" s="156"/>
      <c r="CPY21" s="156"/>
      <c r="CPZ21" s="156"/>
      <c r="CQA21" s="156"/>
      <c r="CQB21" s="156"/>
      <c r="CQC21" s="156"/>
      <c r="CQD21" s="156"/>
      <c r="CQE21" s="156"/>
      <c r="CQF21" s="156"/>
      <c r="CQG21" s="156"/>
      <c r="CQH21" s="156"/>
      <c r="CQI21" s="156"/>
      <c r="CQJ21" s="156"/>
      <c r="CQK21" s="156"/>
      <c r="CQL21" s="156"/>
      <c r="CQM21" s="156"/>
      <c r="CQN21" s="156"/>
      <c r="CQO21" s="156"/>
      <c r="CQP21" s="156"/>
      <c r="CQQ21" s="156"/>
      <c r="CQR21" s="156"/>
      <c r="CQS21" s="156"/>
      <c r="CQT21" s="156"/>
      <c r="CQU21" s="156"/>
      <c r="CQV21" s="156"/>
      <c r="CQW21" s="156"/>
      <c r="CQX21" s="156"/>
      <c r="CQY21" s="156"/>
      <c r="CQZ21" s="156"/>
      <c r="CRA21" s="156"/>
      <c r="CRB21" s="156"/>
      <c r="CRC21" s="156"/>
      <c r="CRD21" s="156"/>
      <c r="CRE21" s="156"/>
      <c r="CRF21" s="156"/>
      <c r="CRG21" s="156"/>
      <c r="CRH21" s="156"/>
      <c r="CRI21" s="156"/>
      <c r="CRJ21" s="156"/>
      <c r="CRK21" s="156"/>
      <c r="CRL21" s="156"/>
      <c r="CRM21" s="156"/>
      <c r="CRN21" s="156"/>
      <c r="CRO21" s="156"/>
      <c r="CRP21" s="156"/>
      <c r="CRQ21" s="156"/>
      <c r="CRR21" s="156"/>
      <c r="CRS21" s="156"/>
      <c r="CRT21" s="156"/>
      <c r="CRU21" s="156"/>
      <c r="CRV21" s="156"/>
      <c r="CRW21" s="156"/>
      <c r="CRX21" s="156"/>
      <c r="CRY21" s="156"/>
      <c r="CRZ21" s="156"/>
      <c r="CSA21" s="156"/>
      <c r="CSB21" s="156"/>
      <c r="CSC21" s="156"/>
      <c r="CSD21" s="156"/>
      <c r="CSE21" s="156"/>
      <c r="CSF21" s="156"/>
      <c r="CSG21" s="156"/>
      <c r="CSH21" s="156"/>
      <c r="CSI21" s="156"/>
      <c r="CSJ21" s="156"/>
      <c r="CSK21" s="156"/>
      <c r="CSL21" s="156"/>
      <c r="CSM21" s="156"/>
      <c r="CSN21" s="156"/>
      <c r="CSO21" s="156"/>
      <c r="CSP21" s="156"/>
      <c r="CSQ21" s="156"/>
      <c r="CSR21" s="156"/>
      <c r="CSS21" s="156"/>
      <c r="CST21" s="156"/>
      <c r="CSU21" s="156"/>
      <c r="CSV21" s="156"/>
      <c r="CSW21" s="156"/>
      <c r="CSX21" s="156"/>
      <c r="CSY21" s="156"/>
      <c r="CSZ21" s="156"/>
      <c r="CTA21" s="156"/>
      <c r="CTB21" s="156"/>
      <c r="CTC21" s="156"/>
      <c r="CTD21" s="156"/>
      <c r="CTE21" s="156"/>
      <c r="CTF21" s="156"/>
      <c r="CTG21" s="156"/>
      <c r="CTH21" s="156"/>
      <c r="CTI21" s="156"/>
      <c r="CTJ21" s="156"/>
      <c r="CTK21" s="156"/>
      <c r="CTL21" s="156"/>
      <c r="CTM21" s="156"/>
      <c r="CTN21" s="156"/>
      <c r="CTO21" s="156"/>
      <c r="CTP21" s="156"/>
      <c r="CTQ21" s="156"/>
      <c r="CTR21" s="156"/>
      <c r="CTS21" s="156"/>
      <c r="CTT21" s="156"/>
      <c r="CTU21" s="156"/>
      <c r="CTV21" s="156"/>
      <c r="CTW21" s="156"/>
      <c r="CTX21" s="156"/>
      <c r="CTY21" s="156"/>
      <c r="CTZ21" s="156"/>
      <c r="CUA21" s="156"/>
      <c r="CUB21" s="156"/>
      <c r="CUC21" s="156"/>
      <c r="CUD21" s="156"/>
      <c r="CUE21" s="156"/>
      <c r="CUF21" s="156"/>
      <c r="CUG21" s="156"/>
      <c r="CUH21" s="156"/>
      <c r="CUI21" s="156"/>
      <c r="CUJ21" s="156"/>
      <c r="CUK21" s="156"/>
      <c r="CUL21" s="156"/>
      <c r="CUM21" s="156"/>
      <c r="CUN21" s="156"/>
      <c r="CUO21" s="156"/>
      <c r="CUP21" s="156"/>
      <c r="CUQ21" s="156"/>
      <c r="CUR21" s="156"/>
      <c r="CUS21" s="156"/>
      <c r="CUT21" s="156"/>
      <c r="CUU21" s="156"/>
      <c r="CUV21" s="156"/>
      <c r="CUW21" s="156"/>
      <c r="CUX21" s="156"/>
      <c r="CUY21" s="156"/>
      <c r="CUZ21" s="156"/>
      <c r="CVA21" s="156"/>
      <c r="CVB21" s="156"/>
      <c r="CVC21" s="156"/>
      <c r="CVD21" s="156"/>
      <c r="CVE21" s="156"/>
      <c r="CVF21" s="156"/>
      <c r="CVG21" s="156"/>
      <c r="CVH21" s="156"/>
      <c r="CVI21" s="156"/>
      <c r="CVJ21" s="156"/>
      <c r="CVK21" s="156"/>
      <c r="CVL21" s="156"/>
      <c r="CVM21" s="156"/>
      <c r="CVN21" s="156"/>
      <c r="CVO21" s="156"/>
      <c r="CVP21" s="156"/>
      <c r="CVQ21" s="156"/>
      <c r="CVR21" s="156"/>
      <c r="CVS21" s="156"/>
      <c r="CVT21" s="156"/>
      <c r="CVU21" s="156"/>
      <c r="CVV21" s="156"/>
      <c r="CVW21" s="156"/>
      <c r="CVX21" s="156"/>
      <c r="CVY21" s="156"/>
      <c r="CVZ21" s="156"/>
      <c r="CWA21" s="156"/>
      <c r="CWB21" s="156"/>
      <c r="CWC21" s="156"/>
      <c r="CWD21" s="156"/>
      <c r="CWE21" s="156"/>
      <c r="CWF21" s="156"/>
      <c r="CWG21" s="156"/>
      <c r="CWH21" s="156"/>
      <c r="CWI21" s="156"/>
      <c r="CWJ21" s="156"/>
      <c r="CWK21" s="156"/>
      <c r="CWL21" s="156"/>
      <c r="CWM21" s="156"/>
      <c r="CWN21" s="156"/>
      <c r="CWO21" s="156"/>
      <c r="CWP21" s="156"/>
      <c r="CWQ21" s="156"/>
      <c r="CWR21" s="156"/>
      <c r="CWS21" s="156"/>
      <c r="CWT21" s="156"/>
      <c r="CWU21" s="156"/>
      <c r="CWV21" s="156"/>
      <c r="CWW21" s="156"/>
      <c r="CWX21" s="156"/>
      <c r="CWY21" s="156"/>
      <c r="CWZ21" s="156"/>
      <c r="CXA21" s="156"/>
      <c r="CXB21" s="156"/>
      <c r="CXC21" s="156"/>
      <c r="CXD21" s="156"/>
      <c r="CXE21" s="156"/>
      <c r="CXF21" s="156"/>
      <c r="CXG21" s="156"/>
      <c r="CXH21" s="156"/>
      <c r="CXI21" s="156"/>
      <c r="CXJ21" s="156"/>
      <c r="CXK21" s="156"/>
      <c r="CXL21" s="156"/>
      <c r="CXM21" s="156"/>
      <c r="CXN21" s="156"/>
      <c r="CXO21" s="156"/>
      <c r="CXP21" s="156"/>
      <c r="CXQ21" s="156"/>
      <c r="CXR21" s="156"/>
      <c r="CXS21" s="156"/>
      <c r="CXT21" s="156"/>
      <c r="CXU21" s="156"/>
      <c r="CXV21" s="156"/>
      <c r="CXW21" s="156"/>
      <c r="CXX21" s="156"/>
      <c r="CXY21" s="156"/>
      <c r="CXZ21" s="156"/>
      <c r="CYA21" s="156"/>
      <c r="CYB21" s="156"/>
      <c r="CYC21" s="156"/>
      <c r="CYD21" s="156"/>
      <c r="CYE21" s="156"/>
      <c r="CYF21" s="156"/>
      <c r="CYG21" s="156"/>
      <c r="CYH21" s="156"/>
      <c r="CYI21" s="156"/>
      <c r="CYJ21" s="156"/>
      <c r="CYK21" s="156"/>
      <c r="CYL21" s="156"/>
      <c r="CYM21" s="156"/>
      <c r="CYN21" s="156"/>
      <c r="CYO21" s="156"/>
      <c r="CYP21" s="156"/>
      <c r="CYQ21" s="156"/>
      <c r="CYR21" s="156"/>
      <c r="CYS21" s="156"/>
      <c r="CYT21" s="156"/>
      <c r="CYU21" s="156"/>
      <c r="CYV21" s="156"/>
      <c r="CYW21" s="156"/>
      <c r="CYX21" s="156"/>
      <c r="CYY21" s="156"/>
      <c r="CYZ21" s="156"/>
      <c r="CZA21" s="156"/>
      <c r="CZB21" s="156"/>
      <c r="CZC21" s="156"/>
      <c r="CZD21" s="156"/>
      <c r="CZE21" s="156"/>
      <c r="CZF21" s="156"/>
      <c r="CZG21" s="156"/>
      <c r="CZH21" s="156"/>
      <c r="CZI21" s="156"/>
      <c r="CZJ21" s="156"/>
      <c r="CZK21" s="156"/>
      <c r="CZL21" s="156"/>
      <c r="CZM21" s="156"/>
      <c r="CZN21" s="156"/>
      <c r="CZO21" s="156"/>
      <c r="CZP21" s="156"/>
      <c r="CZQ21" s="156"/>
      <c r="CZR21" s="156"/>
      <c r="CZS21" s="156"/>
      <c r="CZT21" s="156"/>
      <c r="CZU21" s="156"/>
      <c r="CZV21" s="156"/>
      <c r="CZW21" s="156"/>
      <c r="CZX21" s="156"/>
      <c r="CZY21" s="156"/>
      <c r="CZZ21" s="156"/>
      <c r="DAA21" s="156"/>
      <c r="DAB21" s="156"/>
      <c r="DAC21" s="156"/>
      <c r="DAD21" s="156"/>
      <c r="DAE21" s="156"/>
      <c r="DAF21" s="156"/>
      <c r="DAG21" s="156"/>
      <c r="DAH21" s="156"/>
      <c r="DAI21" s="156"/>
      <c r="DAJ21" s="156"/>
      <c r="DAK21" s="156"/>
      <c r="DAL21" s="156"/>
      <c r="DAM21" s="156"/>
      <c r="DAN21" s="156"/>
      <c r="DAO21" s="156"/>
      <c r="DAP21" s="156"/>
      <c r="DAQ21" s="156"/>
      <c r="DAR21" s="156"/>
      <c r="DAS21" s="156"/>
      <c r="DAT21" s="156"/>
      <c r="DAU21" s="156"/>
      <c r="DAV21" s="156"/>
      <c r="DAW21" s="156"/>
      <c r="DAX21" s="156"/>
      <c r="DAY21" s="156"/>
      <c r="DAZ21" s="156"/>
      <c r="DBA21" s="156"/>
      <c r="DBB21" s="156"/>
      <c r="DBC21" s="156"/>
      <c r="DBD21" s="156"/>
      <c r="DBE21" s="156"/>
      <c r="DBF21" s="156"/>
      <c r="DBG21" s="156"/>
      <c r="DBH21" s="156"/>
      <c r="DBI21" s="156"/>
      <c r="DBJ21" s="156"/>
      <c r="DBK21" s="156"/>
      <c r="DBL21" s="156"/>
      <c r="DBM21" s="156"/>
      <c r="DBN21" s="156"/>
      <c r="DBO21" s="156"/>
      <c r="DBP21" s="156"/>
      <c r="DBQ21" s="156"/>
      <c r="DBR21" s="156"/>
      <c r="DBS21" s="156"/>
      <c r="DBT21" s="156"/>
      <c r="DBU21" s="156"/>
      <c r="DBV21" s="156"/>
      <c r="DBW21" s="156"/>
      <c r="DBX21" s="156"/>
      <c r="DBY21" s="156"/>
      <c r="DBZ21" s="156"/>
      <c r="DCA21" s="156"/>
      <c r="DCB21" s="156"/>
      <c r="DCC21" s="156"/>
      <c r="DCD21" s="156"/>
      <c r="DCE21" s="156"/>
      <c r="DCF21" s="156"/>
      <c r="DCG21" s="156"/>
      <c r="DCH21" s="156"/>
      <c r="DCI21" s="156"/>
      <c r="DCJ21" s="156"/>
      <c r="DCK21" s="156"/>
      <c r="DCL21" s="156"/>
      <c r="DCM21" s="156"/>
      <c r="DCN21" s="156"/>
      <c r="DCO21" s="156"/>
      <c r="DCP21" s="156"/>
      <c r="DCQ21" s="156"/>
      <c r="DCR21" s="156"/>
      <c r="DCS21" s="156"/>
      <c r="DCT21" s="156"/>
      <c r="DCU21" s="156"/>
      <c r="DCV21" s="156"/>
      <c r="DCW21" s="156"/>
      <c r="DCX21" s="156"/>
      <c r="DCY21" s="156"/>
      <c r="DCZ21" s="156"/>
      <c r="DDA21" s="156"/>
      <c r="DDB21" s="156"/>
      <c r="DDC21" s="156"/>
      <c r="DDD21" s="156"/>
      <c r="DDE21" s="156"/>
      <c r="DDF21" s="156"/>
      <c r="DDG21" s="156"/>
      <c r="DDH21" s="156"/>
      <c r="DDI21" s="156"/>
      <c r="DDJ21" s="156"/>
      <c r="DDK21" s="156"/>
      <c r="DDL21" s="156"/>
      <c r="DDM21" s="156"/>
      <c r="DDN21" s="156"/>
      <c r="DDO21" s="156"/>
      <c r="DDP21" s="156"/>
      <c r="DDQ21" s="156"/>
      <c r="DDR21" s="156"/>
      <c r="DDS21" s="156"/>
      <c r="DDT21" s="156"/>
      <c r="DDU21" s="156"/>
      <c r="DDV21" s="156"/>
      <c r="DDW21" s="156"/>
      <c r="DDX21" s="156"/>
      <c r="DDY21" s="156"/>
      <c r="DDZ21" s="156"/>
      <c r="DEA21" s="156"/>
      <c r="DEB21" s="156"/>
      <c r="DEC21" s="156"/>
      <c r="DED21" s="156"/>
      <c r="DEE21" s="156"/>
      <c r="DEF21" s="156"/>
      <c r="DEG21" s="156"/>
      <c r="DEH21" s="156"/>
      <c r="DEI21" s="156"/>
      <c r="DEJ21" s="156"/>
      <c r="DEK21" s="156"/>
      <c r="DEL21" s="156"/>
      <c r="DEM21" s="156"/>
      <c r="DEN21" s="156"/>
      <c r="DEO21" s="156"/>
      <c r="DEP21" s="156"/>
      <c r="DEQ21" s="156"/>
      <c r="DER21" s="156"/>
      <c r="DES21" s="156"/>
      <c r="DET21" s="156"/>
      <c r="DEU21" s="156"/>
      <c r="DEV21" s="156"/>
      <c r="DEW21" s="156"/>
      <c r="DEX21" s="156"/>
      <c r="DEY21" s="156"/>
      <c r="DEZ21" s="156"/>
      <c r="DFA21" s="156"/>
      <c r="DFB21" s="156"/>
      <c r="DFC21" s="156"/>
      <c r="DFD21" s="156"/>
      <c r="DFE21" s="156"/>
      <c r="DFF21" s="156"/>
      <c r="DFG21" s="156"/>
      <c r="DFH21" s="156"/>
      <c r="DFI21" s="156"/>
      <c r="DFJ21" s="156"/>
      <c r="DFK21" s="156"/>
      <c r="DFL21" s="156"/>
      <c r="DFM21" s="156"/>
      <c r="DFN21" s="156"/>
      <c r="DFO21" s="156"/>
      <c r="DFP21" s="156"/>
      <c r="DFQ21" s="156"/>
      <c r="DFR21" s="156"/>
      <c r="DFS21" s="156"/>
      <c r="DFT21" s="156"/>
      <c r="DFU21" s="156"/>
      <c r="DFV21" s="156"/>
      <c r="DFW21" s="156"/>
      <c r="DFX21" s="156"/>
      <c r="DFY21" s="156"/>
      <c r="DFZ21" s="156"/>
      <c r="DGA21" s="156"/>
      <c r="DGB21" s="156"/>
      <c r="DGC21" s="156"/>
      <c r="DGD21" s="156"/>
      <c r="DGE21" s="156"/>
      <c r="DGF21" s="156"/>
      <c r="DGG21" s="156"/>
      <c r="DGH21" s="156"/>
      <c r="DGI21" s="156"/>
      <c r="DGJ21" s="156"/>
      <c r="DGK21" s="156"/>
      <c r="DGL21" s="156"/>
      <c r="DGM21" s="156"/>
      <c r="DGN21" s="156"/>
      <c r="DGO21" s="156"/>
      <c r="DGP21" s="156"/>
      <c r="DGQ21" s="156"/>
      <c r="DGR21" s="156"/>
      <c r="DGS21" s="156"/>
      <c r="DGT21" s="156"/>
      <c r="DGU21" s="156"/>
      <c r="DGV21" s="156"/>
      <c r="DGW21" s="156"/>
      <c r="DGX21" s="156"/>
      <c r="DGY21" s="156"/>
      <c r="DGZ21" s="156"/>
      <c r="DHA21" s="156"/>
      <c r="DHB21" s="156"/>
      <c r="DHC21" s="156"/>
      <c r="DHD21" s="156"/>
      <c r="DHE21" s="156"/>
      <c r="DHF21" s="156"/>
      <c r="DHG21" s="156"/>
      <c r="DHH21" s="156"/>
      <c r="DHI21" s="156"/>
      <c r="DHJ21" s="156"/>
      <c r="DHK21" s="156"/>
      <c r="DHL21" s="156"/>
      <c r="DHM21" s="156"/>
      <c r="DHN21" s="156"/>
      <c r="DHO21" s="156"/>
      <c r="DHP21" s="156"/>
      <c r="DHQ21" s="156"/>
      <c r="DHR21" s="156"/>
      <c r="DHS21" s="156"/>
      <c r="DHT21" s="156"/>
      <c r="DHU21" s="156"/>
      <c r="DHV21" s="156"/>
      <c r="DHW21" s="156"/>
      <c r="DHX21" s="156"/>
      <c r="DHY21" s="156"/>
      <c r="DHZ21" s="156"/>
      <c r="DIA21" s="156"/>
      <c r="DIB21" s="156"/>
      <c r="DIC21" s="156"/>
      <c r="DID21" s="156"/>
      <c r="DIE21" s="156"/>
      <c r="DIF21" s="156"/>
      <c r="DIG21" s="156"/>
      <c r="DIH21" s="156"/>
      <c r="DII21" s="156"/>
      <c r="DIJ21" s="156"/>
      <c r="DIK21" s="156"/>
      <c r="DIL21" s="156"/>
      <c r="DIM21" s="156"/>
      <c r="DIN21" s="156"/>
      <c r="DIO21" s="156"/>
      <c r="DIP21" s="156"/>
      <c r="DIQ21" s="156"/>
      <c r="DIR21" s="156"/>
      <c r="DIS21" s="156"/>
      <c r="DIT21" s="156"/>
      <c r="DIU21" s="156"/>
      <c r="DIV21" s="156"/>
      <c r="DIW21" s="156"/>
      <c r="DIX21" s="156"/>
      <c r="DIY21" s="156"/>
      <c r="DIZ21" s="156"/>
      <c r="DJA21" s="156"/>
      <c r="DJB21" s="156"/>
      <c r="DJC21" s="156"/>
      <c r="DJD21" s="156"/>
      <c r="DJE21" s="156"/>
      <c r="DJF21" s="156"/>
      <c r="DJG21" s="156"/>
      <c r="DJH21" s="156"/>
      <c r="DJI21" s="156"/>
      <c r="DJJ21" s="156"/>
      <c r="DJK21" s="156"/>
      <c r="DJL21" s="156"/>
      <c r="DJM21" s="156"/>
      <c r="DJN21" s="156"/>
      <c r="DJO21" s="156"/>
      <c r="DJP21" s="156"/>
      <c r="DJQ21" s="156"/>
      <c r="DJR21" s="156"/>
      <c r="DJS21" s="156"/>
      <c r="DJT21" s="156"/>
      <c r="DJU21" s="156"/>
      <c r="DJV21" s="156"/>
      <c r="DJW21" s="156"/>
      <c r="DJX21" s="156"/>
      <c r="DJY21" s="156"/>
      <c r="DJZ21" s="156"/>
      <c r="DKA21" s="156"/>
      <c r="DKB21" s="156"/>
      <c r="DKC21" s="156"/>
      <c r="DKD21" s="156"/>
      <c r="DKE21" s="156"/>
      <c r="DKF21" s="156"/>
      <c r="DKG21" s="156"/>
      <c r="DKH21" s="156"/>
      <c r="DKI21" s="156"/>
      <c r="DKJ21" s="156"/>
      <c r="DKK21" s="156"/>
      <c r="DKL21" s="156"/>
      <c r="DKM21" s="156"/>
      <c r="DKN21" s="156"/>
      <c r="DKO21" s="156"/>
      <c r="DKP21" s="156"/>
      <c r="DKQ21" s="156"/>
      <c r="DKR21" s="156"/>
      <c r="DKS21" s="156"/>
      <c r="DKT21" s="156"/>
      <c r="DKU21" s="156"/>
      <c r="DKV21" s="156"/>
      <c r="DKW21" s="156"/>
      <c r="DKX21" s="156"/>
      <c r="DKY21" s="156"/>
      <c r="DKZ21" s="156"/>
      <c r="DLA21" s="156"/>
      <c r="DLB21" s="156"/>
      <c r="DLC21" s="156"/>
      <c r="DLD21" s="156"/>
      <c r="DLE21" s="156"/>
      <c r="DLF21" s="156"/>
      <c r="DLG21" s="156"/>
      <c r="DLH21" s="156"/>
      <c r="DLI21" s="156"/>
      <c r="DLJ21" s="156"/>
      <c r="DLK21" s="156"/>
      <c r="DLL21" s="156"/>
      <c r="DLM21" s="156"/>
      <c r="DLN21" s="156"/>
      <c r="DLO21" s="156"/>
      <c r="DLP21" s="156"/>
      <c r="DLQ21" s="156"/>
      <c r="DLR21" s="156"/>
      <c r="DLS21" s="156"/>
      <c r="DLT21" s="156"/>
      <c r="DLU21" s="156"/>
      <c r="DLV21" s="156"/>
      <c r="DLW21" s="156"/>
      <c r="DLX21" s="156"/>
      <c r="DLY21" s="156"/>
      <c r="DLZ21" s="156"/>
      <c r="DMA21" s="156"/>
      <c r="DMB21" s="156"/>
      <c r="DMC21" s="156"/>
      <c r="DMD21" s="156"/>
      <c r="DME21" s="156"/>
      <c r="DMF21" s="156"/>
      <c r="DMG21" s="156"/>
      <c r="DMH21" s="156"/>
      <c r="DMI21" s="156"/>
      <c r="DMJ21" s="156"/>
      <c r="DMK21" s="156"/>
      <c r="DML21" s="156"/>
      <c r="DMM21" s="156"/>
      <c r="DMN21" s="156"/>
      <c r="DMO21" s="156"/>
      <c r="DMP21" s="156"/>
      <c r="DMQ21" s="156"/>
      <c r="DMR21" s="156"/>
      <c r="DMS21" s="156"/>
      <c r="DMT21" s="156"/>
      <c r="DMU21" s="156"/>
      <c r="DMV21" s="156"/>
      <c r="DMW21" s="156"/>
      <c r="DMX21" s="156"/>
      <c r="DMY21" s="156"/>
      <c r="DMZ21" s="156"/>
      <c r="DNA21" s="156"/>
      <c r="DNB21" s="156"/>
      <c r="DNC21" s="156"/>
      <c r="DND21" s="156"/>
      <c r="DNE21" s="156"/>
      <c r="DNF21" s="156"/>
      <c r="DNG21" s="156"/>
      <c r="DNH21" s="156"/>
      <c r="DNI21" s="156"/>
      <c r="DNJ21" s="156"/>
      <c r="DNK21" s="156"/>
      <c r="DNL21" s="156"/>
      <c r="DNM21" s="156"/>
      <c r="DNN21" s="156"/>
      <c r="DNO21" s="156"/>
      <c r="DNP21" s="156"/>
      <c r="DNQ21" s="156"/>
      <c r="DNR21" s="156"/>
      <c r="DNS21" s="156"/>
      <c r="DNT21" s="156"/>
      <c r="DNU21" s="156"/>
      <c r="DNV21" s="156"/>
      <c r="DNW21" s="156"/>
      <c r="DNX21" s="156"/>
      <c r="DNY21" s="156"/>
      <c r="DNZ21" s="156"/>
      <c r="DOA21" s="156"/>
      <c r="DOB21" s="156"/>
      <c r="DOC21" s="156"/>
      <c r="DOD21" s="156"/>
      <c r="DOE21" s="156"/>
      <c r="DOF21" s="156"/>
      <c r="DOG21" s="156"/>
      <c r="DOH21" s="156"/>
      <c r="DOI21" s="156"/>
      <c r="DOJ21" s="156"/>
      <c r="DOK21" s="156"/>
      <c r="DOL21" s="156"/>
      <c r="DOM21" s="156"/>
      <c r="DON21" s="156"/>
      <c r="DOO21" s="156"/>
      <c r="DOP21" s="156"/>
      <c r="DOQ21" s="156"/>
      <c r="DOR21" s="156"/>
      <c r="DOS21" s="156"/>
      <c r="DOT21" s="156"/>
      <c r="DOU21" s="156"/>
      <c r="DOV21" s="156"/>
      <c r="DOW21" s="156"/>
      <c r="DOX21" s="156"/>
      <c r="DOY21" s="156"/>
      <c r="DOZ21" s="156"/>
      <c r="DPA21" s="156"/>
      <c r="DPB21" s="156"/>
      <c r="DPC21" s="156"/>
      <c r="DPD21" s="156"/>
      <c r="DPE21" s="156"/>
      <c r="DPF21" s="156"/>
      <c r="DPG21" s="156"/>
      <c r="DPH21" s="156"/>
      <c r="DPI21" s="156"/>
      <c r="DPJ21" s="156"/>
      <c r="DPK21" s="156"/>
      <c r="DPL21" s="156"/>
      <c r="DPM21" s="156"/>
      <c r="DPN21" s="156"/>
      <c r="DPO21" s="156"/>
      <c r="DPP21" s="156"/>
      <c r="DPQ21" s="156"/>
      <c r="DPR21" s="156"/>
      <c r="DPS21" s="156"/>
      <c r="DPT21" s="156"/>
      <c r="DPU21" s="156"/>
      <c r="DPV21" s="156"/>
      <c r="DPW21" s="156"/>
      <c r="DPX21" s="156"/>
      <c r="DPY21" s="156"/>
      <c r="DPZ21" s="156"/>
      <c r="DQA21" s="156"/>
      <c r="DQB21" s="156"/>
      <c r="DQC21" s="156"/>
      <c r="DQD21" s="156"/>
      <c r="DQE21" s="156"/>
      <c r="DQF21" s="156"/>
      <c r="DQG21" s="156"/>
      <c r="DQH21" s="156"/>
      <c r="DQI21" s="156"/>
      <c r="DQJ21" s="156"/>
      <c r="DQK21" s="156"/>
      <c r="DQL21" s="156"/>
      <c r="DQM21" s="156"/>
      <c r="DQN21" s="156"/>
      <c r="DQO21" s="156"/>
      <c r="DQP21" s="156"/>
      <c r="DQQ21" s="156"/>
      <c r="DQR21" s="156"/>
      <c r="DQS21" s="156"/>
      <c r="DQT21" s="156"/>
      <c r="DQU21" s="156"/>
      <c r="DQV21" s="156"/>
      <c r="DQW21" s="156"/>
      <c r="DQX21" s="156"/>
      <c r="DQY21" s="156"/>
      <c r="DQZ21" s="156"/>
      <c r="DRA21" s="156"/>
      <c r="DRB21" s="156"/>
      <c r="DRC21" s="156"/>
      <c r="DRD21" s="156"/>
      <c r="DRE21" s="156"/>
      <c r="DRF21" s="156"/>
      <c r="DRG21" s="156"/>
      <c r="DRH21" s="156"/>
      <c r="DRI21" s="156"/>
      <c r="DRJ21" s="156"/>
      <c r="DRK21" s="156"/>
      <c r="DRL21" s="156"/>
      <c r="DRM21" s="156"/>
      <c r="DRN21" s="156"/>
      <c r="DRO21" s="156"/>
      <c r="DRP21" s="156"/>
      <c r="DRQ21" s="156"/>
      <c r="DRR21" s="156"/>
      <c r="DRS21" s="156"/>
      <c r="DRT21" s="156"/>
      <c r="DRU21" s="156"/>
      <c r="DRV21" s="156"/>
      <c r="DRW21" s="156"/>
      <c r="DRX21" s="156"/>
      <c r="DRY21" s="156"/>
      <c r="DRZ21" s="156"/>
      <c r="DSA21" s="156"/>
      <c r="DSB21" s="156"/>
      <c r="DSC21" s="156"/>
      <c r="DSD21" s="156"/>
      <c r="DSE21" s="156"/>
      <c r="DSF21" s="156"/>
      <c r="DSG21" s="156"/>
      <c r="DSH21" s="156"/>
      <c r="DSI21" s="156"/>
      <c r="DSJ21" s="156"/>
      <c r="DSK21" s="156"/>
      <c r="DSL21" s="156"/>
      <c r="DSM21" s="156"/>
      <c r="DSN21" s="156"/>
      <c r="DSO21" s="156"/>
      <c r="DSP21" s="156"/>
      <c r="DSQ21" s="156"/>
      <c r="DSR21" s="156"/>
      <c r="DSS21" s="156"/>
      <c r="DST21" s="156"/>
      <c r="DSU21" s="156"/>
      <c r="DSV21" s="156"/>
      <c r="DSW21" s="156"/>
      <c r="DSX21" s="156"/>
      <c r="DSY21" s="156"/>
      <c r="DSZ21" s="156"/>
      <c r="DTA21" s="156"/>
      <c r="DTB21" s="156"/>
      <c r="DTC21" s="156"/>
      <c r="DTD21" s="156"/>
      <c r="DTE21" s="156"/>
      <c r="DTF21" s="156"/>
      <c r="DTG21" s="156"/>
      <c r="DTH21" s="156"/>
      <c r="DTI21" s="156"/>
      <c r="DTJ21" s="156"/>
      <c r="DTK21" s="156"/>
      <c r="DTL21" s="156"/>
      <c r="DTM21" s="156"/>
      <c r="DTN21" s="156"/>
      <c r="DTO21" s="156"/>
      <c r="DTP21" s="156"/>
      <c r="DTQ21" s="156"/>
      <c r="DTR21" s="156"/>
      <c r="DTS21" s="156"/>
      <c r="DTT21" s="156"/>
      <c r="DTU21" s="156"/>
      <c r="DTV21" s="156"/>
      <c r="DTW21" s="156"/>
      <c r="DTX21" s="156"/>
      <c r="DTY21" s="156"/>
      <c r="DTZ21" s="156"/>
      <c r="DUA21" s="156"/>
      <c r="DUB21" s="156"/>
      <c r="DUC21" s="156"/>
      <c r="DUD21" s="156"/>
      <c r="DUE21" s="156"/>
      <c r="DUF21" s="156"/>
      <c r="DUG21" s="156"/>
      <c r="DUH21" s="156"/>
      <c r="DUI21" s="156"/>
      <c r="DUJ21" s="156"/>
      <c r="DUK21" s="156"/>
      <c r="DUL21" s="156"/>
      <c r="DUM21" s="156"/>
      <c r="DUN21" s="156"/>
      <c r="DUO21" s="156"/>
      <c r="DUP21" s="156"/>
      <c r="DUQ21" s="156"/>
      <c r="DUR21" s="156"/>
      <c r="DUS21" s="156"/>
      <c r="DUT21" s="156"/>
      <c r="DUU21" s="156"/>
      <c r="DUV21" s="156"/>
      <c r="DUW21" s="156"/>
      <c r="DUX21" s="156"/>
      <c r="DUY21" s="156"/>
      <c r="DUZ21" s="156"/>
      <c r="DVA21" s="156"/>
      <c r="DVB21" s="156"/>
      <c r="DVC21" s="156"/>
      <c r="DVD21" s="156"/>
      <c r="DVE21" s="156"/>
      <c r="DVF21" s="156"/>
      <c r="DVG21" s="156"/>
      <c r="DVH21" s="156"/>
      <c r="DVI21" s="156"/>
      <c r="DVJ21" s="156"/>
      <c r="DVK21" s="156"/>
      <c r="DVL21" s="156"/>
      <c r="DVM21" s="156"/>
      <c r="DVN21" s="156"/>
      <c r="DVO21" s="156"/>
      <c r="DVP21" s="156"/>
      <c r="DVQ21" s="156"/>
      <c r="DVR21" s="156"/>
      <c r="DVS21" s="156"/>
      <c r="DVT21" s="156"/>
      <c r="DVU21" s="156"/>
      <c r="DVV21" s="156"/>
      <c r="DVW21" s="156"/>
      <c r="DVX21" s="156"/>
      <c r="DVY21" s="156"/>
      <c r="DVZ21" s="156"/>
      <c r="DWA21" s="156"/>
      <c r="DWB21" s="156"/>
      <c r="DWC21" s="156"/>
      <c r="DWD21" s="156"/>
      <c r="DWE21" s="156"/>
      <c r="DWF21" s="156"/>
      <c r="DWG21" s="156"/>
      <c r="DWH21" s="156"/>
      <c r="DWI21" s="156"/>
      <c r="DWJ21" s="156"/>
      <c r="DWK21" s="156"/>
      <c r="DWL21" s="156"/>
      <c r="DWM21" s="156"/>
      <c r="DWN21" s="156"/>
      <c r="DWO21" s="156"/>
      <c r="DWP21" s="156"/>
      <c r="DWQ21" s="156"/>
      <c r="DWR21" s="156"/>
      <c r="DWS21" s="156"/>
      <c r="DWT21" s="156"/>
      <c r="DWU21" s="156"/>
      <c r="DWV21" s="156"/>
      <c r="DWW21" s="156"/>
      <c r="DWX21" s="156"/>
      <c r="DWY21" s="156"/>
      <c r="DWZ21" s="156"/>
      <c r="DXA21" s="156"/>
      <c r="DXB21" s="156"/>
      <c r="DXC21" s="156"/>
      <c r="DXD21" s="156"/>
      <c r="DXE21" s="156"/>
      <c r="DXF21" s="156"/>
      <c r="DXG21" s="156"/>
      <c r="DXH21" s="156"/>
      <c r="DXI21" s="156"/>
      <c r="DXJ21" s="156"/>
      <c r="DXK21" s="156"/>
      <c r="DXL21" s="156"/>
      <c r="DXM21" s="156"/>
      <c r="DXN21" s="156"/>
      <c r="DXO21" s="156"/>
      <c r="DXP21" s="156"/>
      <c r="DXQ21" s="156"/>
      <c r="DXR21" s="156"/>
      <c r="DXS21" s="156"/>
      <c r="DXT21" s="156"/>
      <c r="DXU21" s="156"/>
      <c r="DXV21" s="156"/>
      <c r="DXW21" s="156"/>
      <c r="DXX21" s="156"/>
      <c r="DXY21" s="156"/>
      <c r="DXZ21" s="156"/>
      <c r="DYA21" s="156"/>
      <c r="DYB21" s="156"/>
      <c r="DYC21" s="156"/>
      <c r="DYD21" s="156"/>
      <c r="DYE21" s="156"/>
      <c r="DYF21" s="156"/>
      <c r="DYG21" s="156"/>
      <c r="DYH21" s="156"/>
      <c r="DYI21" s="156"/>
      <c r="DYJ21" s="156"/>
      <c r="DYK21" s="156"/>
      <c r="DYL21" s="156"/>
      <c r="DYM21" s="156"/>
      <c r="DYN21" s="156"/>
      <c r="DYO21" s="156"/>
      <c r="DYP21" s="156"/>
      <c r="DYQ21" s="156"/>
      <c r="DYR21" s="156"/>
      <c r="DYS21" s="156"/>
      <c r="DYT21" s="156"/>
      <c r="DYU21" s="156"/>
      <c r="DYV21" s="156"/>
      <c r="DYW21" s="156"/>
      <c r="DYX21" s="156"/>
      <c r="DYY21" s="156"/>
      <c r="DYZ21" s="156"/>
      <c r="DZA21" s="156"/>
      <c r="DZB21" s="156"/>
      <c r="DZC21" s="156"/>
      <c r="DZD21" s="156"/>
      <c r="DZE21" s="156"/>
      <c r="DZF21" s="156"/>
      <c r="DZG21" s="156"/>
      <c r="DZH21" s="156"/>
      <c r="DZI21" s="156"/>
      <c r="DZJ21" s="156"/>
      <c r="DZK21" s="156"/>
      <c r="DZL21" s="156"/>
      <c r="DZM21" s="156"/>
      <c r="DZN21" s="156"/>
      <c r="DZO21" s="156"/>
      <c r="DZP21" s="156"/>
      <c r="DZQ21" s="156"/>
      <c r="DZR21" s="156"/>
      <c r="DZS21" s="156"/>
      <c r="DZT21" s="156"/>
      <c r="DZU21" s="156"/>
      <c r="DZV21" s="156"/>
      <c r="DZW21" s="156"/>
      <c r="DZX21" s="156"/>
      <c r="DZY21" s="156"/>
      <c r="DZZ21" s="156"/>
      <c r="EAA21" s="156"/>
      <c r="EAB21" s="156"/>
      <c r="EAC21" s="156"/>
      <c r="EAD21" s="156"/>
      <c r="EAE21" s="156"/>
      <c r="EAF21" s="156"/>
      <c r="EAG21" s="156"/>
      <c r="EAH21" s="156"/>
      <c r="EAI21" s="156"/>
      <c r="EAJ21" s="156"/>
      <c r="EAK21" s="156"/>
      <c r="EAL21" s="156"/>
      <c r="EAM21" s="156"/>
      <c r="EAN21" s="156"/>
      <c r="EAO21" s="156"/>
      <c r="EAP21" s="156"/>
      <c r="EAQ21" s="156"/>
      <c r="EAR21" s="156"/>
      <c r="EAS21" s="156"/>
      <c r="EAT21" s="156"/>
      <c r="EAU21" s="156"/>
      <c r="EAV21" s="156"/>
      <c r="EAW21" s="156"/>
      <c r="EAX21" s="156"/>
      <c r="EAY21" s="156"/>
      <c r="EAZ21" s="156"/>
      <c r="EBA21" s="156"/>
      <c r="EBB21" s="156"/>
      <c r="EBC21" s="156"/>
      <c r="EBD21" s="156"/>
      <c r="EBE21" s="156"/>
      <c r="EBF21" s="156"/>
      <c r="EBG21" s="156"/>
      <c r="EBH21" s="156"/>
      <c r="EBI21" s="156"/>
      <c r="EBJ21" s="156"/>
      <c r="EBK21" s="156"/>
      <c r="EBL21" s="156"/>
      <c r="EBM21" s="156"/>
      <c r="EBN21" s="156"/>
      <c r="EBO21" s="156"/>
      <c r="EBP21" s="156"/>
      <c r="EBQ21" s="156"/>
      <c r="EBR21" s="156"/>
      <c r="EBS21" s="156"/>
      <c r="EBT21" s="156"/>
      <c r="EBU21" s="156"/>
      <c r="EBV21" s="156"/>
      <c r="EBW21" s="156"/>
      <c r="EBX21" s="156"/>
      <c r="EBY21" s="156"/>
      <c r="EBZ21" s="156"/>
      <c r="ECA21" s="156"/>
      <c r="ECB21" s="156"/>
      <c r="ECC21" s="156"/>
      <c r="ECD21" s="156"/>
      <c r="ECE21" s="156"/>
      <c r="ECF21" s="156"/>
      <c r="ECG21" s="156"/>
      <c r="ECH21" s="156"/>
      <c r="ECI21" s="156"/>
      <c r="ECJ21" s="156"/>
      <c r="ECK21" s="156"/>
      <c r="ECL21" s="156"/>
      <c r="ECM21" s="156"/>
      <c r="ECN21" s="156"/>
      <c r="ECO21" s="156"/>
      <c r="ECP21" s="156"/>
      <c r="ECQ21" s="156"/>
      <c r="ECR21" s="156"/>
      <c r="ECS21" s="156"/>
      <c r="ECT21" s="156"/>
      <c r="ECU21" s="156"/>
      <c r="ECV21" s="156"/>
      <c r="ECW21" s="156"/>
      <c r="ECX21" s="156"/>
      <c r="ECY21" s="156"/>
      <c r="ECZ21" s="156"/>
      <c r="EDA21" s="156"/>
      <c r="EDB21" s="156"/>
      <c r="EDC21" s="156"/>
      <c r="EDD21" s="156"/>
      <c r="EDE21" s="156"/>
      <c r="EDF21" s="156"/>
      <c r="EDG21" s="156"/>
      <c r="EDH21" s="156"/>
      <c r="EDI21" s="156"/>
      <c r="EDJ21" s="156"/>
      <c r="EDK21" s="156"/>
      <c r="EDL21" s="156"/>
      <c r="EDM21" s="156"/>
      <c r="EDN21" s="156"/>
      <c r="EDO21" s="156"/>
      <c r="EDP21" s="156"/>
      <c r="EDQ21" s="156"/>
      <c r="EDR21" s="156"/>
      <c r="EDS21" s="156"/>
      <c r="EDT21" s="156"/>
      <c r="EDU21" s="156"/>
      <c r="EDV21" s="156"/>
      <c r="EDW21" s="156"/>
      <c r="EDX21" s="156"/>
      <c r="EDY21" s="156"/>
      <c r="EDZ21" s="156"/>
      <c r="EEA21" s="156"/>
      <c r="EEB21" s="156"/>
      <c r="EEC21" s="156"/>
      <c r="EED21" s="156"/>
      <c r="EEE21" s="156"/>
      <c r="EEF21" s="156"/>
      <c r="EEG21" s="156"/>
      <c r="EEH21" s="156"/>
      <c r="EEI21" s="156"/>
      <c r="EEJ21" s="156"/>
      <c r="EEK21" s="156"/>
      <c r="EEL21" s="156"/>
      <c r="EEM21" s="156"/>
      <c r="EEN21" s="156"/>
      <c r="EEO21" s="156"/>
      <c r="EEP21" s="156"/>
      <c r="EEQ21" s="156"/>
      <c r="EER21" s="156"/>
      <c r="EES21" s="156"/>
      <c r="EET21" s="156"/>
      <c r="EEU21" s="156"/>
      <c r="EEV21" s="156"/>
      <c r="EEW21" s="156"/>
      <c r="EEX21" s="156"/>
      <c r="EEY21" s="156"/>
      <c r="EEZ21" s="156"/>
      <c r="EFA21" s="156"/>
      <c r="EFB21" s="156"/>
      <c r="EFC21" s="156"/>
      <c r="EFD21" s="156"/>
      <c r="EFE21" s="156"/>
      <c r="EFF21" s="156"/>
      <c r="EFG21" s="156"/>
      <c r="EFH21" s="156"/>
      <c r="EFI21" s="156"/>
      <c r="EFJ21" s="156"/>
      <c r="EFK21" s="156"/>
      <c r="EFL21" s="156"/>
      <c r="EFM21" s="156"/>
      <c r="EFN21" s="156"/>
      <c r="EFO21" s="156"/>
      <c r="EFP21" s="156"/>
      <c r="EFQ21" s="156"/>
      <c r="EFR21" s="156"/>
      <c r="EFS21" s="156"/>
      <c r="EFT21" s="156"/>
      <c r="EFU21" s="156"/>
      <c r="EFV21" s="156"/>
      <c r="EFW21" s="156"/>
      <c r="EFX21" s="156"/>
      <c r="EFY21" s="156"/>
      <c r="EFZ21" s="156"/>
      <c r="EGA21" s="156"/>
      <c r="EGB21" s="156"/>
      <c r="EGC21" s="156"/>
      <c r="EGD21" s="156"/>
      <c r="EGE21" s="156"/>
      <c r="EGF21" s="156"/>
      <c r="EGG21" s="156"/>
      <c r="EGH21" s="156"/>
      <c r="EGI21" s="156"/>
      <c r="EGJ21" s="156"/>
      <c r="EGK21" s="156"/>
      <c r="EGL21" s="156"/>
      <c r="EGM21" s="156"/>
      <c r="EGN21" s="156"/>
      <c r="EGO21" s="156"/>
      <c r="EGP21" s="156"/>
      <c r="EGQ21" s="156"/>
      <c r="EGR21" s="156"/>
      <c r="EGS21" s="156"/>
      <c r="EGT21" s="156"/>
      <c r="EGU21" s="156"/>
      <c r="EGV21" s="156"/>
      <c r="EGW21" s="156"/>
      <c r="EGX21" s="156"/>
      <c r="EGY21" s="156"/>
      <c r="EGZ21" s="156"/>
      <c r="EHA21" s="156"/>
      <c r="EHB21" s="156"/>
      <c r="EHC21" s="156"/>
      <c r="EHD21" s="156"/>
      <c r="EHE21" s="156"/>
      <c r="EHF21" s="156"/>
      <c r="EHG21" s="156"/>
      <c r="EHH21" s="156"/>
      <c r="EHI21" s="156"/>
      <c r="EHJ21" s="156"/>
      <c r="EHK21" s="156"/>
      <c r="EHL21" s="156"/>
      <c r="EHM21" s="156"/>
      <c r="EHN21" s="156"/>
      <c r="EHO21" s="156"/>
      <c r="EHP21" s="156"/>
      <c r="EHQ21" s="156"/>
      <c r="EHR21" s="156"/>
      <c r="EHS21" s="156"/>
      <c r="EHT21" s="156"/>
      <c r="EHU21" s="156"/>
      <c r="EHV21" s="156"/>
      <c r="EHW21" s="156"/>
      <c r="EHX21" s="156"/>
      <c r="EHY21" s="156"/>
      <c r="EHZ21" s="156"/>
      <c r="EIA21" s="156"/>
      <c r="EIB21" s="156"/>
      <c r="EIC21" s="156"/>
      <c r="EID21" s="156"/>
      <c r="EIE21" s="156"/>
      <c r="EIF21" s="156"/>
      <c r="EIG21" s="156"/>
      <c r="EIH21" s="156"/>
      <c r="EII21" s="156"/>
      <c r="EIJ21" s="156"/>
      <c r="EIK21" s="156"/>
      <c r="EIL21" s="156"/>
      <c r="EIM21" s="156"/>
      <c r="EIN21" s="156"/>
      <c r="EIO21" s="156"/>
      <c r="EIP21" s="156"/>
      <c r="EIQ21" s="156"/>
      <c r="EIR21" s="156"/>
      <c r="EIS21" s="156"/>
      <c r="EIT21" s="156"/>
      <c r="EIU21" s="156"/>
      <c r="EIV21" s="156"/>
      <c r="EIW21" s="156"/>
      <c r="EIX21" s="156"/>
      <c r="EIY21" s="156"/>
      <c r="EIZ21" s="156"/>
      <c r="EJA21" s="156"/>
      <c r="EJB21" s="156"/>
      <c r="EJC21" s="156"/>
      <c r="EJD21" s="156"/>
      <c r="EJE21" s="156"/>
      <c r="EJF21" s="156"/>
      <c r="EJG21" s="156"/>
      <c r="EJH21" s="156"/>
      <c r="EJI21" s="156"/>
      <c r="EJJ21" s="156"/>
      <c r="EJK21" s="156"/>
      <c r="EJL21" s="156"/>
      <c r="EJM21" s="156"/>
      <c r="EJN21" s="156"/>
      <c r="EJO21" s="156"/>
      <c r="EJP21" s="156"/>
      <c r="EJQ21" s="156"/>
      <c r="EJR21" s="156"/>
      <c r="EJS21" s="156"/>
      <c r="EJT21" s="156"/>
      <c r="EJU21" s="156"/>
      <c r="EJV21" s="156"/>
      <c r="EJW21" s="156"/>
      <c r="EJX21" s="156"/>
      <c r="EJY21" s="156"/>
      <c r="EJZ21" s="156"/>
      <c r="EKA21" s="156"/>
      <c r="EKB21" s="156"/>
      <c r="EKC21" s="156"/>
      <c r="EKD21" s="156"/>
      <c r="EKE21" s="156"/>
      <c r="EKF21" s="156"/>
      <c r="EKG21" s="156"/>
      <c r="EKH21" s="156"/>
      <c r="EKI21" s="156"/>
      <c r="EKJ21" s="156"/>
      <c r="EKK21" s="156"/>
      <c r="EKL21" s="156"/>
      <c r="EKM21" s="156"/>
      <c r="EKN21" s="156"/>
      <c r="EKO21" s="156"/>
      <c r="EKP21" s="156"/>
      <c r="EKQ21" s="156"/>
      <c r="EKR21" s="156"/>
      <c r="EKS21" s="156"/>
      <c r="EKT21" s="156"/>
      <c r="EKU21" s="156"/>
      <c r="EKV21" s="156"/>
      <c r="EKW21" s="156"/>
      <c r="EKX21" s="156"/>
      <c r="EKY21" s="156"/>
      <c r="EKZ21" s="156"/>
      <c r="ELA21" s="156"/>
      <c r="ELB21" s="156"/>
      <c r="ELC21" s="156"/>
      <c r="ELD21" s="156"/>
      <c r="ELE21" s="156"/>
      <c r="ELF21" s="156"/>
      <c r="ELG21" s="156"/>
      <c r="ELH21" s="156"/>
      <c r="ELI21" s="156"/>
      <c r="ELJ21" s="156"/>
      <c r="ELK21" s="156"/>
      <c r="ELL21" s="156"/>
      <c r="ELM21" s="156"/>
      <c r="ELN21" s="156"/>
      <c r="ELO21" s="156"/>
      <c r="ELP21" s="156"/>
      <c r="ELQ21" s="156"/>
      <c r="ELR21" s="156"/>
      <c r="ELS21" s="156"/>
      <c r="ELT21" s="156"/>
      <c r="ELU21" s="156"/>
      <c r="ELV21" s="156"/>
      <c r="ELW21" s="156"/>
      <c r="ELX21" s="156"/>
      <c r="ELY21" s="156"/>
      <c r="ELZ21" s="156"/>
      <c r="EMA21" s="156"/>
      <c r="EMB21" s="156"/>
      <c r="EMC21" s="156"/>
      <c r="EMD21" s="156"/>
      <c r="EME21" s="156"/>
      <c r="EMF21" s="156"/>
      <c r="EMG21" s="156"/>
      <c r="EMH21" s="156"/>
      <c r="EMI21" s="156"/>
      <c r="EMJ21" s="156"/>
      <c r="EMK21" s="156"/>
      <c r="EML21" s="156"/>
      <c r="EMM21" s="156"/>
      <c r="EMN21" s="156"/>
      <c r="EMO21" s="156"/>
      <c r="EMP21" s="156"/>
      <c r="EMQ21" s="156"/>
      <c r="EMR21" s="156"/>
      <c r="EMS21" s="156"/>
      <c r="EMT21" s="156"/>
      <c r="EMU21" s="156"/>
      <c r="EMV21" s="156"/>
      <c r="EMW21" s="156"/>
      <c r="EMX21" s="156"/>
      <c r="EMY21" s="156"/>
      <c r="EMZ21" s="156"/>
      <c r="ENA21" s="156"/>
      <c r="ENB21" s="156"/>
      <c r="ENC21" s="156"/>
      <c r="END21" s="156"/>
      <c r="ENE21" s="156"/>
      <c r="ENF21" s="156"/>
      <c r="ENG21" s="156"/>
      <c r="ENH21" s="156"/>
      <c r="ENI21" s="156"/>
      <c r="ENJ21" s="156"/>
      <c r="ENK21" s="156"/>
      <c r="ENL21" s="156"/>
      <c r="ENM21" s="156"/>
      <c r="ENN21" s="156"/>
      <c r="ENO21" s="156"/>
      <c r="ENP21" s="156"/>
      <c r="ENQ21" s="156"/>
      <c r="ENR21" s="156"/>
      <c r="ENS21" s="156"/>
      <c r="ENT21" s="156"/>
      <c r="ENU21" s="156"/>
      <c r="ENV21" s="156"/>
      <c r="ENW21" s="156"/>
      <c r="ENX21" s="156"/>
      <c r="ENY21" s="156"/>
      <c r="ENZ21" s="156"/>
      <c r="EOA21" s="156"/>
      <c r="EOB21" s="156"/>
      <c r="EOC21" s="156"/>
      <c r="EOD21" s="156"/>
      <c r="EOE21" s="156"/>
      <c r="EOF21" s="156"/>
      <c r="EOG21" s="156"/>
      <c r="EOH21" s="156"/>
      <c r="EOI21" s="156"/>
      <c r="EOJ21" s="156"/>
      <c r="EOK21" s="156"/>
      <c r="EOL21" s="156"/>
      <c r="EOM21" s="156"/>
      <c r="EON21" s="156"/>
      <c r="EOO21" s="156"/>
      <c r="EOP21" s="156"/>
      <c r="EOQ21" s="156"/>
      <c r="EOR21" s="156"/>
      <c r="EOS21" s="156"/>
      <c r="EOT21" s="156"/>
      <c r="EOU21" s="156"/>
      <c r="EOV21" s="156"/>
      <c r="EOW21" s="156"/>
      <c r="EOX21" s="156"/>
      <c r="EOY21" s="156"/>
      <c r="EOZ21" s="156"/>
      <c r="EPA21" s="156"/>
      <c r="EPB21" s="156"/>
      <c r="EPC21" s="156"/>
      <c r="EPD21" s="156"/>
      <c r="EPE21" s="156"/>
      <c r="EPF21" s="156"/>
      <c r="EPG21" s="156"/>
      <c r="EPH21" s="156"/>
      <c r="EPI21" s="156"/>
      <c r="EPJ21" s="156"/>
      <c r="EPK21" s="156"/>
      <c r="EPL21" s="156"/>
      <c r="EPM21" s="156"/>
      <c r="EPN21" s="156"/>
      <c r="EPO21" s="156"/>
      <c r="EPP21" s="156"/>
      <c r="EPQ21" s="156"/>
      <c r="EPR21" s="156"/>
      <c r="EPS21" s="156"/>
      <c r="EPT21" s="156"/>
      <c r="EPU21" s="156"/>
      <c r="EPV21" s="156"/>
      <c r="EPW21" s="156"/>
      <c r="EPX21" s="156"/>
      <c r="EPY21" s="156"/>
      <c r="EPZ21" s="156"/>
      <c r="EQA21" s="156"/>
      <c r="EQB21" s="156"/>
      <c r="EQC21" s="156"/>
      <c r="EQD21" s="156"/>
      <c r="EQE21" s="156"/>
      <c r="EQF21" s="156"/>
      <c r="EQG21" s="156"/>
      <c r="EQH21" s="156"/>
      <c r="EQI21" s="156"/>
      <c r="EQJ21" s="156"/>
      <c r="EQK21" s="156"/>
      <c r="EQL21" s="156"/>
      <c r="EQM21" s="156"/>
      <c r="EQN21" s="156"/>
      <c r="EQO21" s="156"/>
      <c r="EQP21" s="156"/>
      <c r="EQQ21" s="156"/>
      <c r="EQR21" s="156"/>
      <c r="EQS21" s="156"/>
      <c r="EQT21" s="156"/>
      <c r="EQU21" s="156"/>
      <c r="EQV21" s="156"/>
      <c r="EQW21" s="156"/>
      <c r="EQX21" s="156"/>
      <c r="EQY21" s="156"/>
      <c r="EQZ21" s="156"/>
      <c r="ERA21" s="156"/>
      <c r="ERB21" s="156"/>
      <c r="ERC21" s="156"/>
      <c r="ERD21" s="156"/>
      <c r="ERE21" s="156"/>
      <c r="ERF21" s="156"/>
      <c r="ERG21" s="156"/>
      <c r="ERH21" s="156"/>
      <c r="ERI21" s="156"/>
      <c r="ERJ21" s="156"/>
      <c r="ERK21" s="156"/>
      <c r="ERL21" s="156"/>
      <c r="ERM21" s="156"/>
      <c r="ERN21" s="156"/>
      <c r="ERO21" s="156"/>
      <c r="ERP21" s="156"/>
      <c r="ERQ21" s="156"/>
      <c r="ERR21" s="156"/>
      <c r="ERS21" s="156"/>
      <c r="ERT21" s="156"/>
      <c r="ERU21" s="156"/>
      <c r="ERV21" s="156"/>
      <c r="ERW21" s="156"/>
      <c r="ERX21" s="156"/>
      <c r="ERY21" s="156"/>
      <c r="ERZ21" s="156"/>
      <c r="ESA21" s="156"/>
      <c r="ESB21" s="156"/>
      <c r="ESC21" s="156"/>
      <c r="ESD21" s="156"/>
      <c r="ESE21" s="156"/>
      <c r="ESF21" s="156"/>
      <c r="ESG21" s="156"/>
      <c r="ESH21" s="156"/>
      <c r="ESI21" s="156"/>
      <c r="ESJ21" s="156"/>
      <c r="ESK21" s="156"/>
      <c r="ESL21" s="156"/>
      <c r="ESM21" s="156"/>
      <c r="ESN21" s="156"/>
      <c r="ESO21" s="156"/>
      <c r="ESP21" s="156"/>
      <c r="ESQ21" s="156"/>
      <c r="ESR21" s="156"/>
      <c r="ESS21" s="156"/>
      <c r="EST21" s="156"/>
      <c r="ESU21" s="156"/>
      <c r="ESV21" s="156"/>
      <c r="ESW21" s="156"/>
      <c r="ESX21" s="156"/>
      <c r="ESY21" s="156"/>
      <c r="ESZ21" s="156"/>
      <c r="ETA21" s="156"/>
      <c r="ETB21" s="156"/>
      <c r="ETC21" s="156"/>
      <c r="ETD21" s="156"/>
      <c r="ETE21" s="156"/>
      <c r="ETF21" s="156"/>
      <c r="ETG21" s="156"/>
      <c r="ETH21" s="156"/>
      <c r="ETI21" s="156"/>
      <c r="ETJ21" s="156"/>
      <c r="ETK21" s="156"/>
      <c r="ETL21" s="156"/>
      <c r="ETM21" s="156"/>
      <c r="ETN21" s="156"/>
      <c r="ETO21" s="156"/>
      <c r="ETP21" s="156"/>
      <c r="ETQ21" s="156"/>
      <c r="ETR21" s="156"/>
      <c r="ETS21" s="156"/>
      <c r="ETT21" s="156"/>
      <c r="ETU21" s="156"/>
      <c r="ETV21" s="156"/>
      <c r="ETW21" s="156"/>
      <c r="ETX21" s="156"/>
      <c r="ETY21" s="156"/>
      <c r="ETZ21" s="156"/>
      <c r="EUA21" s="156"/>
      <c r="EUB21" s="156"/>
      <c r="EUC21" s="156"/>
      <c r="EUD21" s="156"/>
      <c r="EUE21" s="156"/>
      <c r="EUF21" s="156"/>
      <c r="EUG21" s="156"/>
      <c r="EUH21" s="156"/>
      <c r="EUI21" s="156"/>
      <c r="EUJ21" s="156"/>
      <c r="EUK21" s="156"/>
      <c r="EUL21" s="156"/>
      <c r="EUM21" s="156"/>
      <c r="EUN21" s="156"/>
      <c r="EUO21" s="156"/>
      <c r="EUP21" s="156"/>
      <c r="EUQ21" s="156"/>
      <c r="EUR21" s="156"/>
      <c r="EUS21" s="156"/>
      <c r="EUT21" s="156"/>
      <c r="EUU21" s="156"/>
      <c r="EUV21" s="156"/>
      <c r="EUW21" s="156"/>
      <c r="EUX21" s="156"/>
      <c r="EUY21" s="156"/>
      <c r="EUZ21" s="156"/>
      <c r="EVA21" s="156"/>
      <c r="EVB21" s="156"/>
      <c r="EVC21" s="156"/>
      <c r="EVD21" s="156"/>
      <c r="EVE21" s="156"/>
      <c r="EVF21" s="156"/>
      <c r="EVG21" s="156"/>
      <c r="EVH21" s="156"/>
      <c r="EVI21" s="156"/>
      <c r="EVJ21" s="156"/>
      <c r="EVK21" s="156"/>
      <c r="EVL21" s="156"/>
      <c r="EVM21" s="156"/>
      <c r="EVN21" s="156"/>
      <c r="EVO21" s="156"/>
      <c r="EVP21" s="156"/>
      <c r="EVQ21" s="156"/>
      <c r="EVR21" s="156"/>
      <c r="EVS21" s="156"/>
      <c r="EVT21" s="156"/>
      <c r="EVU21" s="156"/>
      <c r="EVV21" s="156"/>
      <c r="EVW21" s="156"/>
      <c r="EVX21" s="156"/>
      <c r="EVY21" s="156"/>
      <c r="EVZ21" s="156"/>
      <c r="EWA21" s="156"/>
      <c r="EWB21" s="156"/>
      <c r="EWC21" s="156"/>
      <c r="EWD21" s="156"/>
      <c r="EWE21" s="156"/>
      <c r="EWF21" s="156"/>
      <c r="EWG21" s="156"/>
      <c r="EWH21" s="156"/>
      <c r="EWI21" s="156"/>
      <c r="EWJ21" s="156"/>
      <c r="EWK21" s="156"/>
      <c r="EWL21" s="156"/>
      <c r="EWM21" s="156"/>
      <c r="EWN21" s="156"/>
      <c r="EWO21" s="156"/>
      <c r="EWP21" s="156"/>
      <c r="EWQ21" s="156"/>
      <c r="EWR21" s="156"/>
      <c r="EWS21" s="156"/>
      <c r="EWT21" s="156"/>
      <c r="EWU21" s="156"/>
      <c r="EWV21" s="156"/>
      <c r="EWW21" s="156"/>
      <c r="EWX21" s="156"/>
      <c r="EWY21" s="156"/>
      <c r="EWZ21" s="156"/>
      <c r="EXA21" s="156"/>
      <c r="EXB21" s="156"/>
      <c r="EXC21" s="156"/>
      <c r="EXD21" s="156"/>
      <c r="EXE21" s="156"/>
      <c r="EXF21" s="156"/>
      <c r="EXG21" s="156"/>
      <c r="EXH21" s="156"/>
      <c r="EXI21" s="156"/>
      <c r="EXJ21" s="156"/>
      <c r="EXK21" s="156"/>
      <c r="EXL21" s="156"/>
      <c r="EXM21" s="156"/>
      <c r="EXN21" s="156"/>
      <c r="EXO21" s="156"/>
      <c r="EXP21" s="156"/>
      <c r="EXQ21" s="156"/>
      <c r="EXR21" s="156"/>
      <c r="EXS21" s="156"/>
      <c r="EXT21" s="156"/>
      <c r="EXU21" s="156"/>
      <c r="EXV21" s="156"/>
      <c r="EXW21" s="156"/>
      <c r="EXX21" s="156"/>
      <c r="EXY21" s="156"/>
      <c r="EXZ21" s="156"/>
      <c r="EYA21" s="156"/>
      <c r="EYB21" s="156"/>
      <c r="EYC21" s="156"/>
      <c r="EYD21" s="156"/>
      <c r="EYE21" s="156"/>
      <c r="EYF21" s="156"/>
      <c r="EYG21" s="156"/>
      <c r="EYH21" s="156"/>
      <c r="EYI21" s="156"/>
      <c r="EYJ21" s="156"/>
      <c r="EYK21" s="156"/>
      <c r="EYL21" s="156"/>
      <c r="EYM21" s="156"/>
      <c r="EYN21" s="156"/>
      <c r="EYO21" s="156"/>
      <c r="EYP21" s="156"/>
      <c r="EYQ21" s="156"/>
      <c r="EYR21" s="156"/>
      <c r="EYS21" s="156"/>
      <c r="EYT21" s="156"/>
      <c r="EYU21" s="156"/>
      <c r="EYV21" s="156"/>
      <c r="EYW21" s="156"/>
      <c r="EYX21" s="156"/>
      <c r="EYY21" s="156"/>
      <c r="EYZ21" s="156"/>
      <c r="EZA21" s="156"/>
      <c r="EZB21" s="156"/>
      <c r="EZC21" s="156"/>
      <c r="EZD21" s="156"/>
      <c r="EZE21" s="156"/>
      <c r="EZF21" s="156"/>
      <c r="EZG21" s="156"/>
      <c r="EZH21" s="156"/>
      <c r="EZI21" s="156"/>
      <c r="EZJ21" s="156"/>
      <c r="EZK21" s="156"/>
      <c r="EZL21" s="156"/>
      <c r="EZM21" s="156"/>
      <c r="EZN21" s="156"/>
      <c r="EZO21" s="156"/>
      <c r="EZP21" s="156"/>
      <c r="EZQ21" s="156"/>
      <c r="EZR21" s="156"/>
      <c r="EZS21" s="156"/>
      <c r="EZT21" s="156"/>
      <c r="EZU21" s="156"/>
      <c r="EZV21" s="156"/>
      <c r="EZW21" s="156"/>
      <c r="EZX21" s="156"/>
      <c r="EZY21" s="156"/>
      <c r="EZZ21" s="156"/>
      <c r="FAA21" s="156"/>
      <c r="FAB21" s="156"/>
      <c r="FAC21" s="156"/>
      <c r="FAD21" s="156"/>
      <c r="FAE21" s="156"/>
      <c r="FAF21" s="156"/>
      <c r="FAG21" s="156"/>
      <c r="FAH21" s="156"/>
      <c r="FAI21" s="156"/>
      <c r="FAJ21" s="156"/>
      <c r="FAK21" s="156"/>
      <c r="FAL21" s="156"/>
      <c r="FAM21" s="156"/>
      <c r="FAN21" s="156"/>
      <c r="FAO21" s="156"/>
      <c r="FAP21" s="156"/>
      <c r="FAQ21" s="156"/>
      <c r="FAR21" s="156"/>
      <c r="FAS21" s="156"/>
      <c r="FAT21" s="156"/>
      <c r="FAU21" s="156"/>
      <c r="FAV21" s="156"/>
      <c r="FAW21" s="156"/>
      <c r="FAX21" s="156"/>
      <c r="FAY21" s="156"/>
      <c r="FAZ21" s="156"/>
      <c r="FBA21" s="156"/>
      <c r="FBB21" s="156"/>
      <c r="FBC21" s="156"/>
      <c r="FBD21" s="156"/>
      <c r="FBE21" s="156"/>
      <c r="FBF21" s="156"/>
      <c r="FBG21" s="156"/>
      <c r="FBH21" s="156"/>
      <c r="FBI21" s="156"/>
      <c r="FBJ21" s="156"/>
      <c r="FBK21" s="156"/>
      <c r="FBL21" s="156"/>
      <c r="FBM21" s="156"/>
      <c r="FBN21" s="156"/>
      <c r="FBO21" s="156"/>
      <c r="FBP21" s="156"/>
      <c r="FBQ21" s="156"/>
      <c r="FBR21" s="156"/>
      <c r="FBS21" s="156"/>
      <c r="FBT21" s="156"/>
      <c r="FBU21" s="156"/>
      <c r="FBV21" s="156"/>
      <c r="FBW21" s="156"/>
      <c r="FBX21" s="156"/>
      <c r="FBY21" s="156"/>
      <c r="FBZ21" s="156"/>
      <c r="FCA21" s="156"/>
      <c r="FCB21" s="156"/>
      <c r="FCC21" s="156"/>
      <c r="FCD21" s="156"/>
      <c r="FCE21" s="156"/>
      <c r="FCF21" s="156"/>
      <c r="FCG21" s="156"/>
      <c r="FCH21" s="156"/>
      <c r="FCI21" s="156"/>
      <c r="FCJ21" s="156"/>
      <c r="FCK21" s="156"/>
      <c r="FCL21" s="156"/>
      <c r="FCM21" s="156"/>
      <c r="FCN21" s="156"/>
      <c r="FCO21" s="156"/>
      <c r="FCP21" s="156"/>
      <c r="FCQ21" s="156"/>
      <c r="FCR21" s="156"/>
      <c r="FCS21" s="156"/>
      <c r="FCT21" s="156"/>
      <c r="FCU21" s="156"/>
      <c r="FCV21" s="156"/>
      <c r="FCW21" s="156"/>
      <c r="FCX21" s="156"/>
      <c r="FCY21" s="156"/>
      <c r="FCZ21" s="156"/>
      <c r="FDA21" s="156"/>
      <c r="FDB21" s="156"/>
      <c r="FDC21" s="156"/>
      <c r="FDD21" s="156"/>
      <c r="FDE21" s="156"/>
      <c r="FDF21" s="156"/>
      <c r="FDG21" s="156"/>
      <c r="FDH21" s="156"/>
      <c r="FDI21" s="156"/>
      <c r="FDJ21" s="156"/>
      <c r="FDK21" s="156"/>
      <c r="FDL21" s="156"/>
      <c r="FDM21" s="156"/>
      <c r="FDN21" s="156"/>
      <c r="FDO21" s="156"/>
      <c r="FDP21" s="156"/>
      <c r="FDQ21" s="156"/>
      <c r="FDR21" s="156"/>
      <c r="FDS21" s="156"/>
      <c r="FDT21" s="156"/>
      <c r="FDU21" s="156"/>
      <c r="FDV21" s="156"/>
      <c r="FDW21" s="156"/>
      <c r="FDX21" s="156"/>
      <c r="FDY21" s="156"/>
      <c r="FDZ21" s="156"/>
      <c r="FEA21" s="156"/>
      <c r="FEB21" s="156"/>
      <c r="FEC21" s="156"/>
      <c r="FED21" s="156"/>
      <c r="FEE21" s="156"/>
      <c r="FEF21" s="156"/>
      <c r="FEG21" s="156"/>
      <c r="FEH21" s="156"/>
      <c r="FEI21" s="156"/>
      <c r="FEJ21" s="156"/>
      <c r="FEK21" s="156"/>
      <c r="FEL21" s="156"/>
      <c r="FEM21" s="156"/>
      <c r="FEN21" s="156"/>
      <c r="FEO21" s="156"/>
      <c r="FEP21" s="156"/>
      <c r="FEQ21" s="156"/>
      <c r="FER21" s="156"/>
      <c r="FES21" s="156"/>
      <c r="FET21" s="156"/>
      <c r="FEU21" s="156"/>
      <c r="FEV21" s="156"/>
      <c r="FEW21" s="156"/>
      <c r="FEX21" s="156"/>
      <c r="FEY21" s="156"/>
      <c r="FEZ21" s="156"/>
      <c r="FFA21" s="156"/>
      <c r="FFB21" s="156"/>
      <c r="FFC21" s="156"/>
      <c r="FFD21" s="156"/>
      <c r="FFE21" s="156"/>
      <c r="FFF21" s="156"/>
      <c r="FFG21" s="156"/>
      <c r="FFH21" s="156"/>
      <c r="FFI21" s="156"/>
      <c r="FFJ21" s="156"/>
      <c r="FFK21" s="156"/>
      <c r="FFL21" s="156"/>
      <c r="FFM21" s="156"/>
      <c r="FFN21" s="156"/>
      <c r="FFO21" s="156"/>
      <c r="FFP21" s="156"/>
      <c r="FFQ21" s="156"/>
      <c r="FFR21" s="156"/>
      <c r="FFS21" s="156"/>
      <c r="FFT21" s="156"/>
      <c r="FFU21" s="156"/>
      <c r="FFV21" s="156"/>
      <c r="FFW21" s="156"/>
      <c r="FFX21" s="156"/>
      <c r="FFY21" s="156"/>
      <c r="FFZ21" s="156"/>
      <c r="FGA21" s="156"/>
      <c r="FGB21" s="156"/>
      <c r="FGC21" s="156"/>
      <c r="FGD21" s="156"/>
      <c r="FGE21" s="156"/>
      <c r="FGF21" s="156"/>
      <c r="FGG21" s="156"/>
      <c r="FGH21" s="156"/>
      <c r="FGI21" s="156"/>
      <c r="FGJ21" s="156"/>
      <c r="FGK21" s="156"/>
      <c r="FGL21" s="156"/>
      <c r="FGM21" s="156"/>
      <c r="FGN21" s="156"/>
      <c r="FGO21" s="156"/>
      <c r="FGP21" s="156"/>
      <c r="FGQ21" s="156"/>
      <c r="FGR21" s="156"/>
      <c r="FGS21" s="156"/>
      <c r="FGT21" s="156"/>
      <c r="FGU21" s="156"/>
      <c r="FGV21" s="156"/>
      <c r="FGW21" s="156"/>
      <c r="FGX21" s="156"/>
      <c r="FGY21" s="156"/>
      <c r="FGZ21" s="156"/>
      <c r="FHA21" s="156"/>
      <c r="FHB21" s="156"/>
      <c r="FHC21" s="156"/>
      <c r="FHD21" s="156"/>
      <c r="FHE21" s="156"/>
      <c r="FHF21" s="156"/>
      <c r="FHG21" s="156"/>
      <c r="FHH21" s="156"/>
      <c r="FHI21" s="156"/>
      <c r="FHJ21" s="156"/>
      <c r="FHK21" s="156"/>
      <c r="FHL21" s="156"/>
      <c r="FHM21" s="156"/>
      <c r="FHN21" s="156"/>
      <c r="FHO21" s="156"/>
      <c r="FHP21" s="156"/>
      <c r="FHQ21" s="156"/>
      <c r="FHR21" s="156"/>
      <c r="FHS21" s="156"/>
      <c r="FHT21" s="156"/>
      <c r="FHU21" s="156"/>
      <c r="FHV21" s="156"/>
      <c r="FHW21" s="156"/>
      <c r="FHX21" s="156"/>
      <c r="FHY21" s="156"/>
      <c r="FHZ21" s="156"/>
      <c r="FIA21" s="156"/>
      <c r="FIB21" s="156"/>
      <c r="FIC21" s="156"/>
      <c r="FID21" s="156"/>
      <c r="FIE21" s="156"/>
      <c r="FIF21" s="156"/>
      <c r="FIG21" s="156"/>
      <c r="FIH21" s="156"/>
      <c r="FII21" s="156"/>
      <c r="FIJ21" s="156"/>
      <c r="FIK21" s="156"/>
      <c r="FIL21" s="156"/>
      <c r="FIM21" s="156"/>
      <c r="FIN21" s="156"/>
      <c r="FIO21" s="156"/>
      <c r="FIP21" s="156"/>
      <c r="FIQ21" s="156"/>
      <c r="FIR21" s="156"/>
      <c r="FIS21" s="156"/>
      <c r="FIT21" s="156"/>
      <c r="FIU21" s="156"/>
      <c r="FIV21" s="156"/>
      <c r="FIW21" s="156"/>
      <c r="FIX21" s="156"/>
      <c r="FIY21" s="156"/>
      <c r="FIZ21" s="156"/>
      <c r="FJA21" s="156"/>
      <c r="FJB21" s="156"/>
      <c r="FJC21" s="156"/>
      <c r="FJD21" s="156"/>
      <c r="FJE21" s="156"/>
      <c r="FJF21" s="156"/>
      <c r="FJG21" s="156"/>
      <c r="FJH21" s="156"/>
      <c r="FJI21" s="156"/>
      <c r="FJJ21" s="156"/>
      <c r="FJK21" s="156"/>
      <c r="FJL21" s="156"/>
      <c r="FJM21" s="156"/>
      <c r="FJN21" s="156"/>
      <c r="FJO21" s="156"/>
      <c r="FJP21" s="156"/>
      <c r="FJQ21" s="156"/>
      <c r="FJR21" s="156"/>
      <c r="FJS21" s="156"/>
      <c r="FJT21" s="156"/>
      <c r="FJU21" s="156"/>
      <c r="FJV21" s="156"/>
      <c r="FJW21" s="156"/>
      <c r="FJX21" s="156"/>
      <c r="FJY21" s="156"/>
      <c r="FJZ21" s="156"/>
      <c r="FKA21" s="156"/>
      <c r="FKB21" s="156"/>
      <c r="FKC21" s="156"/>
      <c r="FKD21" s="156"/>
      <c r="FKE21" s="156"/>
      <c r="FKF21" s="156"/>
      <c r="FKG21" s="156"/>
      <c r="FKH21" s="156"/>
      <c r="FKI21" s="156"/>
      <c r="FKJ21" s="156"/>
      <c r="FKK21" s="156"/>
      <c r="FKL21" s="156"/>
      <c r="FKM21" s="156"/>
      <c r="FKN21" s="156"/>
      <c r="FKO21" s="156"/>
      <c r="FKP21" s="156"/>
      <c r="FKQ21" s="156"/>
      <c r="FKR21" s="156"/>
      <c r="FKS21" s="156"/>
      <c r="FKT21" s="156"/>
      <c r="FKU21" s="156"/>
      <c r="FKV21" s="156"/>
      <c r="FKW21" s="156"/>
      <c r="FKX21" s="156"/>
      <c r="FKY21" s="156"/>
      <c r="FKZ21" s="156"/>
      <c r="FLA21" s="156"/>
      <c r="FLB21" s="156"/>
      <c r="FLC21" s="156"/>
      <c r="FLD21" s="156"/>
      <c r="FLE21" s="156"/>
      <c r="FLF21" s="156"/>
      <c r="FLG21" s="156"/>
      <c r="FLH21" s="156"/>
      <c r="FLI21" s="156"/>
      <c r="FLJ21" s="156"/>
      <c r="FLK21" s="156"/>
      <c r="FLL21" s="156"/>
      <c r="FLM21" s="156"/>
      <c r="FLN21" s="156"/>
      <c r="FLO21" s="156"/>
      <c r="FLP21" s="156"/>
      <c r="FLQ21" s="156"/>
      <c r="FLR21" s="156"/>
      <c r="FLS21" s="156"/>
      <c r="FLT21" s="156"/>
      <c r="FLU21" s="156"/>
      <c r="FLV21" s="156"/>
      <c r="FLW21" s="156"/>
      <c r="FLX21" s="156"/>
      <c r="FLY21" s="156"/>
      <c r="FLZ21" s="156"/>
      <c r="FMA21" s="156"/>
      <c r="FMB21" s="156"/>
      <c r="FMC21" s="156"/>
      <c r="FMD21" s="156"/>
      <c r="FME21" s="156"/>
      <c r="FMF21" s="156"/>
      <c r="FMG21" s="156"/>
      <c r="FMH21" s="156"/>
      <c r="FMI21" s="156"/>
      <c r="FMJ21" s="156"/>
      <c r="FMK21" s="156"/>
      <c r="FML21" s="156"/>
      <c r="FMM21" s="156"/>
      <c r="FMN21" s="156"/>
      <c r="FMO21" s="156"/>
      <c r="FMP21" s="156"/>
      <c r="FMQ21" s="156"/>
      <c r="FMR21" s="156"/>
      <c r="FMS21" s="156"/>
      <c r="FMT21" s="156"/>
      <c r="FMU21" s="156"/>
      <c r="FMV21" s="156"/>
      <c r="FMW21" s="156"/>
      <c r="FMX21" s="156"/>
      <c r="FMY21" s="156"/>
      <c r="FMZ21" s="156"/>
      <c r="FNA21" s="156"/>
      <c r="FNB21" s="156"/>
      <c r="FNC21" s="156"/>
      <c r="FND21" s="156"/>
      <c r="FNE21" s="156"/>
      <c r="FNF21" s="156"/>
      <c r="FNG21" s="156"/>
      <c r="FNH21" s="156"/>
      <c r="FNI21" s="156"/>
      <c r="FNJ21" s="156"/>
      <c r="FNK21" s="156"/>
      <c r="FNL21" s="156"/>
      <c r="FNM21" s="156"/>
      <c r="FNN21" s="156"/>
      <c r="FNO21" s="156"/>
      <c r="FNP21" s="156"/>
      <c r="FNQ21" s="156"/>
      <c r="FNR21" s="156"/>
      <c r="FNS21" s="156"/>
      <c r="FNT21" s="156"/>
      <c r="FNU21" s="156"/>
      <c r="FNV21" s="156"/>
      <c r="FNW21" s="156"/>
      <c r="FNX21" s="156"/>
      <c r="FNY21" s="156"/>
      <c r="FNZ21" s="156"/>
      <c r="FOA21" s="156"/>
      <c r="FOB21" s="156"/>
      <c r="FOC21" s="156"/>
      <c r="FOD21" s="156"/>
      <c r="FOE21" s="156"/>
      <c r="FOF21" s="156"/>
      <c r="FOG21" s="156"/>
      <c r="FOH21" s="156"/>
      <c r="FOI21" s="156"/>
      <c r="FOJ21" s="156"/>
      <c r="FOK21" s="156"/>
      <c r="FOL21" s="156"/>
      <c r="FOM21" s="156"/>
      <c r="FON21" s="156"/>
      <c r="FOO21" s="156"/>
      <c r="FOP21" s="156"/>
      <c r="FOQ21" s="156"/>
      <c r="FOR21" s="156"/>
      <c r="FOS21" s="156"/>
      <c r="FOT21" s="156"/>
      <c r="FOU21" s="156"/>
      <c r="FOV21" s="156"/>
      <c r="FOW21" s="156"/>
      <c r="FOX21" s="156"/>
      <c r="FOY21" s="156"/>
      <c r="FOZ21" s="156"/>
      <c r="FPA21" s="156"/>
      <c r="FPB21" s="156"/>
      <c r="FPC21" s="156"/>
      <c r="FPD21" s="156"/>
      <c r="FPE21" s="156"/>
      <c r="FPF21" s="156"/>
      <c r="FPG21" s="156"/>
      <c r="FPH21" s="156"/>
      <c r="FPI21" s="156"/>
      <c r="FPJ21" s="156"/>
      <c r="FPK21" s="156"/>
      <c r="FPL21" s="156"/>
      <c r="FPM21" s="156"/>
      <c r="FPN21" s="156"/>
      <c r="FPO21" s="156"/>
      <c r="FPP21" s="156"/>
      <c r="FPQ21" s="156"/>
      <c r="FPR21" s="156"/>
      <c r="FPS21" s="156"/>
      <c r="FPT21" s="156"/>
      <c r="FPU21" s="156"/>
      <c r="FPV21" s="156"/>
      <c r="FPW21" s="156"/>
      <c r="FPX21" s="156"/>
      <c r="FPY21" s="156"/>
      <c r="FPZ21" s="156"/>
      <c r="FQA21" s="156"/>
      <c r="FQB21" s="156"/>
      <c r="FQC21" s="156"/>
      <c r="FQD21" s="156"/>
      <c r="FQE21" s="156"/>
      <c r="FQF21" s="156"/>
      <c r="FQG21" s="156"/>
      <c r="FQH21" s="156"/>
      <c r="FQI21" s="156"/>
      <c r="FQJ21" s="156"/>
      <c r="FQK21" s="156"/>
      <c r="FQL21" s="156"/>
      <c r="FQM21" s="156"/>
      <c r="FQN21" s="156"/>
      <c r="FQO21" s="156"/>
      <c r="FQP21" s="156"/>
      <c r="FQQ21" s="156"/>
      <c r="FQR21" s="156"/>
      <c r="FQS21" s="156"/>
      <c r="FQT21" s="156"/>
      <c r="FQU21" s="156"/>
      <c r="FQV21" s="156"/>
      <c r="FQW21" s="156"/>
      <c r="FQX21" s="156"/>
      <c r="FQY21" s="156"/>
      <c r="FQZ21" s="156"/>
      <c r="FRA21" s="156"/>
      <c r="FRB21" s="156"/>
      <c r="FRC21" s="156"/>
      <c r="FRD21" s="156"/>
      <c r="FRE21" s="156"/>
      <c r="FRF21" s="156"/>
      <c r="FRG21" s="156"/>
      <c r="FRH21" s="156"/>
      <c r="FRI21" s="156"/>
      <c r="FRJ21" s="156"/>
      <c r="FRK21" s="156"/>
      <c r="FRL21" s="156"/>
      <c r="FRM21" s="156"/>
      <c r="FRN21" s="156"/>
      <c r="FRO21" s="156"/>
      <c r="FRP21" s="156"/>
      <c r="FRQ21" s="156"/>
      <c r="FRR21" s="156"/>
      <c r="FRS21" s="156"/>
      <c r="FRT21" s="156"/>
      <c r="FRU21" s="156"/>
      <c r="FRV21" s="156"/>
      <c r="FRW21" s="156"/>
      <c r="FRX21" s="156"/>
      <c r="FRY21" s="156"/>
      <c r="FRZ21" s="156"/>
      <c r="FSA21" s="156"/>
      <c r="FSB21" s="156"/>
      <c r="FSC21" s="156"/>
      <c r="FSD21" s="156"/>
      <c r="FSE21" s="156"/>
      <c r="FSF21" s="156"/>
      <c r="FSG21" s="156"/>
      <c r="FSH21" s="156"/>
      <c r="FSI21" s="156"/>
      <c r="FSJ21" s="156"/>
      <c r="FSK21" s="156"/>
      <c r="FSL21" s="156"/>
      <c r="FSM21" s="156"/>
      <c r="FSN21" s="156"/>
      <c r="FSO21" s="156"/>
      <c r="FSP21" s="156"/>
      <c r="FSQ21" s="156"/>
      <c r="FSR21" s="156"/>
      <c r="FSS21" s="156"/>
      <c r="FST21" s="156"/>
      <c r="FSU21" s="156"/>
      <c r="FSV21" s="156"/>
      <c r="FSW21" s="156"/>
      <c r="FSX21" s="156"/>
      <c r="FSY21" s="156"/>
      <c r="FSZ21" s="156"/>
      <c r="FTA21" s="156"/>
      <c r="FTB21" s="156"/>
      <c r="FTC21" s="156"/>
      <c r="FTD21" s="156"/>
      <c r="FTE21" s="156"/>
      <c r="FTF21" s="156"/>
      <c r="FTG21" s="156"/>
      <c r="FTH21" s="156"/>
      <c r="FTI21" s="156"/>
      <c r="FTJ21" s="156"/>
      <c r="FTK21" s="156"/>
      <c r="FTL21" s="156"/>
      <c r="FTM21" s="156"/>
      <c r="FTN21" s="156"/>
      <c r="FTO21" s="156"/>
      <c r="FTP21" s="156"/>
      <c r="FTQ21" s="156"/>
      <c r="FTR21" s="156"/>
      <c r="FTS21" s="156"/>
      <c r="FTT21" s="156"/>
      <c r="FTU21" s="156"/>
      <c r="FTV21" s="156"/>
      <c r="FTW21" s="156"/>
      <c r="FTX21" s="156"/>
      <c r="FTY21" s="156"/>
      <c r="FTZ21" s="156"/>
      <c r="FUA21" s="156"/>
      <c r="FUB21" s="156"/>
      <c r="FUC21" s="156"/>
      <c r="FUD21" s="156"/>
      <c r="FUE21" s="156"/>
      <c r="FUF21" s="156"/>
      <c r="FUG21" s="156"/>
      <c r="FUH21" s="156"/>
      <c r="FUI21" s="156"/>
      <c r="FUJ21" s="156"/>
      <c r="FUK21" s="156"/>
      <c r="FUL21" s="156"/>
      <c r="FUM21" s="156"/>
      <c r="FUN21" s="156"/>
      <c r="FUO21" s="156"/>
      <c r="FUP21" s="156"/>
      <c r="FUQ21" s="156"/>
      <c r="FUR21" s="156"/>
      <c r="FUS21" s="156"/>
      <c r="FUT21" s="156"/>
      <c r="FUU21" s="156"/>
      <c r="FUV21" s="156"/>
      <c r="FUW21" s="156"/>
      <c r="FUX21" s="156"/>
      <c r="FUY21" s="156"/>
      <c r="FUZ21" s="156"/>
      <c r="FVA21" s="156"/>
      <c r="FVB21" s="156"/>
      <c r="FVC21" s="156"/>
      <c r="FVD21" s="156"/>
      <c r="FVE21" s="156"/>
      <c r="FVF21" s="156"/>
      <c r="FVG21" s="156"/>
      <c r="FVH21" s="156"/>
      <c r="FVI21" s="156"/>
      <c r="FVJ21" s="156"/>
      <c r="FVK21" s="156"/>
      <c r="FVL21" s="156"/>
      <c r="FVM21" s="156"/>
      <c r="FVN21" s="156"/>
      <c r="FVO21" s="156"/>
      <c r="FVP21" s="156"/>
      <c r="FVQ21" s="156"/>
      <c r="FVR21" s="156"/>
      <c r="FVS21" s="156"/>
      <c r="FVT21" s="156"/>
      <c r="FVU21" s="156"/>
      <c r="FVV21" s="156"/>
      <c r="FVW21" s="156"/>
      <c r="FVX21" s="156"/>
      <c r="FVY21" s="156"/>
      <c r="FVZ21" s="156"/>
      <c r="FWA21" s="156"/>
      <c r="FWB21" s="156"/>
      <c r="FWC21" s="156"/>
      <c r="FWD21" s="156"/>
      <c r="FWE21" s="156"/>
      <c r="FWF21" s="156"/>
      <c r="FWG21" s="156"/>
      <c r="FWH21" s="156"/>
      <c r="FWI21" s="156"/>
      <c r="FWJ21" s="156"/>
      <c r="FWK21" s="156"/>
      <c r="FWL21" s="156"/>
      <c r="FWM21" s="156"/>
      <c r="FWN21" s="156"/>
      <c r="FWO21" s="156"/>
      <c r="FWP21" s="156"/>
      <c r="FWQ21" s="156"/>
      <c r="FWR21" s="156"/>
      <c r="FWS21" s="156"/>
      <c r="FWT21" s="156"/>
      <c r="FWU21" s="156"/>
      <c r="FWV21" s="156"/>
      <c r="FWW21" s="156"/>
      <c r="FWX21" s="156"/>
      <c r="FWY21" s="156"/>
      <c r="FWZ21" s="156"/>
      <c r="FXA21" s="156"/>
      <c r="FXB21" s="156"/>
      <c r="FXC21" s="156"/>
      <c r="FXD21" s="156"/>
      <c r="FXE21" s="156"/>
      <c r="FXF21" s="156"/>
      <c r="FXG21" s="156"/>
      <c r="FXH21" s="156"/>
      <c r="FXI21" s="156"/>
      <c r="FXJ21" s="156"/>
      <c r="FXK21" s="156"/>
      <c r="FXL21" s="156"/>
      <c r="FXM21" s="156"/>
      <c r="FXN21" s="156"/>
      <c r="FXO21" s="156"/>
      <c r="FXP21" s="156"/>
      <c r="FXQ21" s="156"/>
      <c r="FXR21" s="156"/>
      <c r="FXS21" s="156"/>
      <c r="FXT21" s="156"/>
      <c r="FXU21" s="156"/>
      <c r="FXV21" s="156"/>
      <c r="FXW21" s="156"/>
      <c r="FXX21" s="156"/>
      <c r="FXY21" s="156"/>
      <c r="FXZ21" s="156"/>
      <c r="FYA21" s="156"/>
      <c r="FYB21" s="156"/>
      <c r="FYC21" s="156"/>
      <c r="FYD21" s="156"/>
      <c r="FYE21" s="156"/>
      <c r="FYF21" s="156"/>
      <c r="FYG21" s="156"/>
      <c r="FYH21" s="156"/>
      <c r="FYI21" s="156"/>
      <c r="FYJ21" s="156"/>
      <c r="FYK21" s="156"/>
      <c r="FYL21" s="156"/>
      <c r="FYM21" s="156"/>
      <c r="FYN21" s="156"/>
      <c r="FYO21" s="156"/>
      <c r="FYP21" s="156"/>
      <c r="FYQ21" s="156"/>
      <c r="FYR21" s="156"/>
      <c r="FYS21" s="156"/>
      <c r="FYT21" s="156"/>
      <c r="FYU21" s="156"/>
      <c r="FYV21" s="156"/>
      <c r="FYW21" s="156"/>
      <c r="FYX21" s="156"/>
      <c r="FYY21" s="156"/>
      <c r="FYZ21" s="156"/>
      <c r="FZA21" s="156"/>
      <c r="FZB21" s="156"/>
      <c r="FZC21" s="156"/>
      <c r="FZD21" s="156"/>
      <c r="FZE21" s="156"/>
      <c r="FZF21" s="156"/>
      <c r="FZG21" s="156"/>
      <c r="FZH21" s="156"/>
      <c r="FZI21" s="156"/>
      <c r="FZJ21" s="156"/>
      <c r="FZK21" s="156"/>
      <c r="FZL21" s="156"/>
      <c r="FZM21" s="156"/>
      <c r="FZN21" s="156"/>
      <c r="FZO21" s="156"/>
      <c r="FZP21" s="156"/>
      <c r="FZQ21" s="156"/>
      <c r="FZR21" s="156"/>
      <c r="FZS21" s="156"/>
      <c r="FZT21" s="156"/>
      <c r="FZU21" s="156"/>
      <c r="FZV21" s="156"/>
      <c r="FZW21" s="156"/>
      <c r="FZX21" s="156"/>
      <c r="FZY21" s="156"/>
      <c r="FZZ21" s="156"/>
      <c r="GAA21" s="156"/>
      <c r="GAB21" s="156"/>
      <c r="GAC21" s="156"/>
      <c r="GAD21" s="156"/>
      <c r="GAE21" s="156"/>
      <c r="GAF21" s="156"/>
      <c r="GAG21" s="156"/>
      <c r="GAH21" s="156"/>
      <c r="GAI21" s="156"/>
      <c r="GAJ21" s="156"/>
      <c r="GAK21" s="156"/>
      <c r="GAL21" s="156"/>
      <c r="GAM21" s="156"/>
      <c r="GAN21" s="156"/>
      <c r="GAO21" s="156"/>
      <c r="GAP21" s="156"/>
      <c r="GAQ21" s="156"/>
      <c r="GAR21" s="156"/>
      <c r="GAS21" s="156"/>
      <c r="GAT21" s="156"/>
      <c r="GAU21" s="156"/>
      <c r="GAV21" s="156"/>
      <c r="GAW21" s="156"/>
      <c r="GAX21" s="156"/>
      <c r="GAY21" s="156"/>
      <c r="GAZ21" s="156"/>
      <c r="GBA21" s="156"/>
      <c r="GBB21" s="156"/>
      <c r="GBC21" s="156"/>
      <c r="GBD21" s="156"/>
      <c r="GBE21" s="156"/>
      <c r="GBF21" s="156"/>
      <c r="GBG21" s="156"/>
      <c r="GBH21" s="156"/>
      <c r="GBI21" s="156"/>
      <c r="GBJ21" s="156"/>
      <c r="GBK21" s="156"/>
      <c r="GBL21" s="156"/>
      <c r="GBM21" s="156"/>
      <c r="GBN21" s="156"/>
      <c r="GBO21" s="156"/>
      <c r="GBP21" s="156"/>
      <c r="GBQ21" s="156"/>
      <c r="GBR21" s="156"/>
      <c r="GBS21" s="156"/>
      <c r="GBT21" s="156"/>
      <c r="GBU21" s="156"/>
      <c r="GBV21" s="156"/>
      <c r="GBW21" s="156"/>
      <c r="GBX21" s="156"/>
      <c r="GBY21" s="156"/>
      <c r="GBZ21" s="156"/>
      <c r="GCA21" s="156"/>
      <c r="GCB21" s="156"/>
      <c r="GCC21" s="156"/>
      <c r="GCD21" s="156"/>
      <c r="GCE21" s="156"/>
      <c r="GCF21" s="156"/>
      <c r="GCG21" s="156"/>
      <c r="GCH21" s="156"/>
      <c r="GCI21" s="156"/>
      <c r="GCJ21" s="156"/>
      <c r="GCK21" s="156"/>
      <c r="GCL21" s="156"/>
      <c r="GCM21" s="156"/>
      <c r="GCN21" s="156"/>
      <c r="GCO21" s="156"/>
      <c r="GCP21" s="156"/>
      <c r="GCQ21" s="156"/>
      <c r="GCR21" s="156"/>
      <c r="GCS21" s="156"/>
      <c r="GCT21" s="156"/>
      <c r="GCU21" s="156"/>
      <c r="GCV21" s="156"/>
      <c r="GCW21" s="156"/>
      <c r="GCX21" s="156"/>
      <c r="GCY21" s="156"/>
      <c r="GCZ21" s="156"/>
      <c r="GDA21" s="156"/>
      <c r="GDB21" s="156"/>
      <c r="GDC21" s="156"/>
      <c r="GDD21" s="156"/>
      <c r="GDE21" s="156"/>
      <c r="GDF21" s="156"/>
      <c r="GDG21" s="156"/>
      <c r="GDH21" s="156"/>
      <c r="GDI21" s="156"/>
      <c r="GDJ21" s="156"/>
      <c r="GDK21" s="156"/>
      <c r="GDL21" s="156"/>
      <c r="GDM21" s="156"/>
      <c r="GDN21" s="156"/>
      <c r="GDO21" s="156"/>
      <c r="GDP21" s="156"/>
      <c r="GDQ21" s="156"/>
      <c r="GDR21" s="156"/>
      <c r="GDS21" s="156"/>
      <c r="GDT21" s="156"/>
      <c r="GDU21" s="156"/>
      <c r="GDV21" s="156"/>
      <c r="GDW21" s="156"/>
      <c r="GDX21" s="156"/>
      <c r="GDY21" s="156"/>
      <c r="GDZ21" s="156"/>
      <c r="GEA21" s="156"/>
      <c r="GEB21" s="156"/>
      <c r="GEC21" s="156"/>
      <c r="GED21" s="156"/>
      <c r="GEE21" s="156"/>
      <c r="GEF21" s="156"/>
      <c r="GEG21" s="156"/>
      <c r="GEH21" s="156"/>
      <c r="GEI21" s="156"/>
      <c r="GEJ21" s="156"/>
      <c r="GEK21" s="156"/>
      <c r="GEL21" s="156"/>
      <c r="GEM21" s="156"/>
      <c r="GEN21" s="156"/>
      <c r="GEO21" s="156"/>
      <c r="GEP21" s="156"/>
      <c r="GEQ21" s="156"/>
      <c r="GER21" s="156"/>
      <c r="GES21" s="156"/>
      <c r="GET21" s="156"/>
      <c r="GEU21" s="156"/>
      <c r="GEV21" s="156"/>
      <c r="GEW21" s="156"/>
      <c r="GEX21" s="156"/>
      <c r="GEY21" s="156"/>
      <c r="GEZ21" s="156"/>
      <c r="GFA21" s="156"/>
      <c r="GFB21" s="156"/>
      <c r="GFC21" s="156"/>
      <c r="GFD21" s="156"/>
      <c r="GFE21" s="156"/>
      <c r="GFF21" s="156"/>
      <c r="GFG21" s="156"/>
      <c r="GFH21" s="156"/>
      <c r="GFI21" s="156"/>
      <c r="GFJ21" s="156"/>
      <c r="GFK21" s="156"/>
      <c r="GFL21" s="156"/>
      <c r="GFM21" s="156"/>
      <c r="GFN21" s="156"/>
      <c r="GFO21" s="156"/>
      <c r="GFP21" s="156"/>
      <c r="GFQ21" s="156"/>
      <c r="GFR21" s="156"/>
      <c r="GFS21" s="156"/>
      <c r="GFT21" s="156"/>
      <c r="GFU21" s="156"/>
      <c r="GFV21" s="156"/>
      <c r="GFW21" s="156"/>
      <c r="GFX21" s="156"/>
      <c r="GFY21" s="156"/>
      <c r="GFZ21" s="156"/>
      <c r="GGA21" s="156"/>
      <c r="GGB21" s="156"/>
      <c r="GGC21" s="156"/>
      <c r="GGD21" s="156"/>
      <c r="GGE21" s="156"/>
      <c r="GGF21" s="156"/>
      <c r="GGG21" s="156"/>
      <c r="GGH21" s="156"/>
      <c r="GGI21" s="156"/>
      <c r="GGJ21" s="156"/>
      <c r="GGK21" s="156"/>
      <c r="GGL21" s="156"/>
      <c r="GGM21" s="156"/>
      <c r="GGN21" s="156"/>
      <c r="GGO21" s="156"/>
      <c r="GGP21" s="156"/>
      <c r="GGQ21" s="156"/>
      <c r="GGR21" s="156"/>
      <c r="GGS21" s="156"/>
      <c r="GGT21" s="156"/>
      <c r="GGU21" s="156"/>
      <c r="GGV21" s="156"/>
      <c r="GGW21" s="156"/>
      <c r="GGX21" s="156"/>
      <c r="GGY21" s="156"/>
      <c r="GGZ21" s="156"/>
      <c r="GHA21" s="156"/>
      <c r="GHB21" s="156"/>
      <c r="GHC21" s="156"/>
      <c r="GHD21" s="156"/>
      <c r="GHE21" s="156"/>
      <c r="GHF21" s="156"/>
      <c r="GHG21" s="156"/>
      <c r="GHH21" s="156"/>
      <c r="GHI21" s="156"/>
      <c r="GHJ21" s="156"/>
      <c r="GHK21" s="156"/>
      <c r="GHL21" s="156"/>
      <c r="GHM21" s="156"/>
      <c r="GHN21" s="156"/>
      <c r="GHO21" s="156"/>
      <c r="GHP21" s="156"/>
      <c r="GHQ21" s="156"/>
      <c r="GHR21" s="156"/>
      <c r="GHS21" s="156"/>
      <c r="GHT21" s="156"/>
      <c r="GHU21" s="156"/>
      <c r="GHV21" s="156"/>
      <c r="GHW21" s="156"/>
      <c r="GHX21" s="156"/>
      <c r="GHY21" s="156"/>
      <c r="GHZ21" s="156"/>
      <c r="GIA21" s="156"/>
      <c r="GIB21" s="156"/>
      <c r="GIC21" s="156"/>
      <c r="GID21" s="156"/>
      <c r="GIE21" s="156"/>
      <c r="GIF21" s="156"/>
      <c r="GIG21" s="156"/>
      <c r="GIH21" s="156"/>
      <c r="GII21" s="156"/>
      <c r="GIJ21" s="156"/>
      <c r="GIK21" s="156"/>
      <c r="GIL21" s="156"/>
      <c r="GIM21" s="156"/>
      <c r="GIN21" s="156"/>
      <c r="GIO21" s="156"/>
      <c r="GIP21" s="156"/>
      <c r="GIQ21" s="156"/>
      <c r="GIR21" s="156"/>
      <c r="GIS21" s="156"/>
      <c r="GIT21" s="156"/>
      <c r="GIU21" s="156"/>
      <c r="GIV21" s="156"/>
      <c r="GIW21" s="156"/>
      <c r="GIX21" s="156"/>
      <c r="GIY21" s="156"/>
      <c r="GIZ21" s="156"/>
      <c r="GJA21" s="156"/>
      <c r="GJB21" s="156"/>
      <c r="GJC21" s="156"/>
      <c r="GJD21" s="156"/>
      <c r="GJE21" s="156"/>
      <c r="GJF21" s="156"/>
      <c r="GJG21" s="156"/>
      <c r="GJH21" s="156"/>
      <c r="GJI21" s="156"/>
      <c r="GJJ21" s="156"/>
      <c r="GJK21" s="156"/>
      <c r="GJL21" s="156"/>
      <c r="GJM21" s="156"/>
      <c r="GJN21" s="156"/>
      <c r="GJO21" s="156"/>
      <c r="GJP21" s="156"/>
      <c r="GJQ21" s="156"/>
      <c r="GJR21" s="156"/>
      <c r="GJS21" s="156"/>
      <c r="GJT21" s="156"/>
      <c r="GJU21" s="156"/>
      <c r="GJV21" s="156"/>
      <c r="GJW21" s="156"/>
      <c r="GJX21" s="156"/>
      <c r="GJY21" s="156"/>
      <c r="GJZ21" s="156"/>
      <c r="GKA21" s="156"/>
      <c r="GKB21" s="156"/>
      <c r="GKC21" s="156"/>
      <c r="GKD21" s="156"/>
      <c r="GKE21" s="156"/>
      <c r="GKF21" s="156"/>
      <c r="GKG21" s="156"/>
      <c r="GKH21" s="156"/>
      <c r="GKI21" s="156"/>
      <c r="GKJ21" s="156"/>
      <c r="GKK21" s="156"/>
      <c r="GKL21" s="156"/>
      <c r="GKM21" s="156"/>
      <c r="GKN21" s="156"/>
      <c r="GKO21" s="156"/>
      <c r="GKP21" s="156"/>
      <c r="GKQ21" s="156"/>
      <c r="GKR21" s="156"/>
      <c r="GKS21" s="156"/>
      <c r="GKT21" s="156"/>
      <c r="GKU21" s="156"/>
      <c r="GKV21" s="156"/>
      <c r="GKW21" s="156"/>
      <c r="GKX21" s="156"/>
      <c r="GKY21" s="156"/>
      <c r="GKZ21" s="156"/>
      <c r="GLA21" s="156"/>
      <c r="GLB21" s="156"/>
      <c r="GLC21" s="156"/>
      <c r="GLD21" s="156"/>
      <c r="GLE21" s="156"/>
      <c r="GLF21" s="156"/>
      <c r="GLG21" s="156"/>
      <c r="GLH21" s="156"/>
      <c r="GLI21" s="156"/>
      <c r="GLJ21" s="156"/>
      <c r="GLK21" s="156"/>
      <c r="GLL21" s="156"/>
      <c r="GLM21" s="156"/>
      <c r="GLN21" s="156"/>
      <c r="GLO21" s="156"/>
      <c r="GLP21" s="156"/>
      <c r="GLQ21" s="156"/>
      <c r="GLR21" s="156"/>
      <c r="GLS21" s="156"/>
      <c r="GLT21" s="156"/>
      <c r="GLU21" s="156"/>
      <c r="GLV21" s="156"/>
      <c r="GLW21" s="156"/>
      <c r="GLX21" s="156"/>
      <c r="GLY21" s="156"/>
      <c r="GLZ21" s="156"/>
      <c r="GMA21" s="156"/>
      <c r="GMB21" s="156"/>
      <c r="GMC21" s="156"/>
      <c r="GMD21" s="156"/>
      <c r="GME21" s="156"/>
      <c r="GMF21" s="156"/>
      <c r="GMG21" s="156"/>
      <c r="GMH21" s="156"/>
      <c r="GMI21" s="156"/>
      <c r="GMJ21" s="156"/>
      <c r="GMK21" s="156"/>
      <c r="GML21" s="156"/>
      <c r="GMM21" s="156"/>
      <c r="GMN21" s="156"/>
      <c r="GMO21" s="156"/>
      <c r="GMP21" s="156"/>
      <c r="GMQ21" s="156"/>
      <c r="GMR21" s="156"/>
      <c r="GMS21" s="156"/>
      <c r="GMT21" s="156"/>
      <c r="GMU21" s="156"/>
      <c r="GMV21" s="156"/>
      <c r="GMW21" s="156"/>
      <c r="GMX21" s="156"/>
      <c r="GMY21" s="156"/>
      <c r="GMZ21" s="156"/>
      <c r="GNA21" s="156"/>
      <c r="GNB21" s="156"/>
      <c r="GNC21" s="156"/>
      <c r="GND21" s="156"/>
      <c r="GNE21" s="156"/>
      <c r="GNF21" s="156"/>
      <c r="GNG21" s="156"/>
      <c r="GNH21" s="156"/>
      <c r="GNI21" s="156"/>
      <c r="GNJ21" s="156"/>
      <c r="GNK21" s="156"/>
      <c r="GNL21" s="156"/>
      <c r="GNM21" s="156"/>
      <c r="GNN21" s="156"/>
      <c r="GNO21" s="156"/>
      <c r="GNP21" s="156"/>
      <c r="GNQ21" s="156"/>
      <c r="GNR21" s="156"/>
      <c r="GNS21" s="156"/>
      <c r="GNT21" s="156"/>
      <c r="GNU21" s="156"/>
      <c r="GNV21" s="156"/>
      <c r="GNW21" s="156"/>
      <c r="GNX21" s="156"/>
      <c r="GNY21" s="156"/>
      <c r="GNZ21" s="156"/>
      <c r="GOA21" s="156"/>
      <c r="GOB21" s="156"/>
      <c r="GOC21" s="156"/>
      <c r="GOD21" s="156"/>
      <c r="GOE21" s="156"/>
      <c r="GOF21" s="156"/>
      <c r="GOG21" s="156"/>
      <c r="GOH21" s="156"/>
      <c r="GOI21" s="156"/>
      <c r="GOJ21" s="156"/>
      <c r="GOK21" s="156"/>
      <c r="GOL21" s="156"/>
      <c r="GOM21" s="156"/>
      <c r="GON21" s="156"/>
      <c r="GOO21" s="156"/>
      <c r="GOP21" s="156"/>
      <c r="GOQ21" s="156"/>
      <c r="GOR21" s="156"/>
      <c r="GOS21" s="156"/>
      <c r="GOT21" s="156"/>
      <c r="GOU21" s="156"/>
      <c r="GOV21" s="156"/>
      <c r="GOW21" s="156"/>
      <c r="GOX21" s="156"/>
      <c r="GOY21" s="156"/>
      <c r="GOZ21" s="156"/>
      <c r="GPA21" s="156"/>
      <c r="GPB21" s="156"/>
      <c r="GPC21" s="156"/>
      <c r="GPD21" s="156"/>
      <c r="GPE21" s="156"/>
      <c r="GPF21" s="156"/>
      <c r="GPG21" s="156"/>
      <c r="GPH21" s="156"/>
      <c r="GPI21" s="156"/>
      <c r="GPJ21" s="156"/>
      <c r="GPK21" s="156"/>
      <c r="GPL21" s="156"/>
      <c r="GPM21" s="156"/>
      <c r="GPN21" s="156"/>
      <c r="GPO21" s="156"/>
      <c r="GPP21" s="156"/>
      <c r="GPQ21" s="156"/>
      <c r="GPR21" s="156"/>
      <c r="GPS21" s="156"/>
      <c r="GPT21" s="156"/>
      <c r="GPU21" s="156"/>
      <c r="GPV21" s="156"/>
      <c r="GPW21" s="156"/>
      <c r="GPX21" s="156"/>
      <c r="GPY21" s="156"/>
      <c r="GPZ21" s="156"/>
      <c r="GQA21" s="156"/>
      <c r="GQB21" s="156"/>
      <c r="GQC21" s="156"/>
      <c r="GQD21" s="156"/>
      <c r="GQE21" s="156"/>
      <c r="GQF21" s="156"/>
      <c r="GQG21" s="156"/>
      <c r="GQH21" s="156"/>
      <c r="GQI21" s="156"/>
      <c r="GQJ21" s="156"/>
      <c r="GQK21" s="156"/>
      <c r="GQL21" s="156"/>
      <c r="GQM21" s="156"/>
      <c r="GQN21" s="156"/>
      <c r="GQO21" s="156"/>
      <c r="GQP21" s="156"/>
      <c r="GQQ21" s="156"/>
      <c r="GQR21" s="156"/>
      <c r="GQS21" s="156"/>
      <c r="GQT21" s="156"/>
      <c r="GQU21" s="156"/>
      <c r="GQV21" s="156"/>
      <c r="GQW21" s="156"/>
      <c r="GQX21" s="156"/>
      <c r="GQY21" s="156"/>
      <c r="GQZ21" s="156"/>
      <c r="GRA21" s="156"/>
      <c r="GRB21" s="156"/>
      <c r="GRC21" s="156"/>
      <c r="GRD21" s="156"/>
      <c r="GRE21" s="156"/>
      <c r="GRF21" s="156"/>
      <c r="GRG21" s="156"/>
      <c r="GRH21" s="156"/>
      <c r="GRI21" s="156"/>
      <c r="GRJ21" s="156"/>
      <c r="GRK21" s="156"/>
      <c r="GRL21" s="156"/>
      <c r="GRM21" s="156"/>
      <c r="GRN21" s="156"/>
      <c r="GRO21" s="156"/>
      <c r="GRP21" s="156"/>
      <c r="GRQ21" s="156"/>
      <c r="GRR21" s="156"/>
      <c r="GRS21" s="156"/>
      <c r="GRT21" s="156"/>
      <c r="GRU21" s="156"/>
      <c r="GRV21" s="156"/>
      <c r="GRW21" s="156"/>
      <c r="GRX21" s="156"/>
      <c r="GRY21" s="156"/>
      <c r="GRZ21" s="156"/>
      <c r="GSA21" s="156"/>
      <c r="GSB21" s="156"/>
      <c r="GSC21" s="156"/>
      <c r="GSD21" s="156"/>
      <c r="GSE21" s="156"/>
      <c r="GSF21" s="156"/>
      <c r="GSG21" s="156"/>
      <c r="GSH21" s="156"/>
      <c r="GSI21" s="156"/>
      <c r="GSJ21" s="156"/>
      <c r="GSK21" s="156"/>
      <c r="GSL21" s="156"/>
      <c r="GSM21" s="156"/>
      <c r="GSN21" s="156"/>
      <c r="GSO21" s="156"/>
      <c r="GSP21" s="156"/>
      <c r="GSQ21" s="156"/>
      <c r="GSR21" s="156"/>
      <c r="GSS21" s="156"/>
      <c r="GST21" s="156"/>
      <c r="GSU21" s="156"/>
      <c r="GSV21" s="156"/>
      <c r="GSW21" s="156"/>
      <c r="GSX21" s="156"/>
      <c r="GSY21" s="156"/>
      <c r="GSZ21" s="156"/>
      <c r="GTA21" s="156"/>
      <c r="GTB21" s="156"/>
      <c r="GTC21" s="156"/>
      <c r="GTD21" s="156"/>
      <c r="GTE21" s="156"/>
      <c r="GTF21" s="156"/>
      <c r="GTG21" s="156"/>
      <c r="GTH21" s="156"/>
      <c r="GTI21" s="156"/>
      <c r="GTJ21" s="156"/>
      <c r="GTK21" s="156"/>
      <c r="GTL21" s="156"/>
      <c r="GTM21" s="156"/>
      <c r="GTN21" s="156"/>
      <c r="GTO21" s="156"/>
      <c r="GTP21" s="156"/>
      <c r="GTQ21" s="156"/>
      <c r="GTR21" s="156"/>
      <c r="GTS21" s="156"/>
      <c r="GTT21" s="156"/>
      <c r="GTU21" s="156"/>
      <c r="GTV21" s="156"/>
      <c r="GTW21" s="156"/>
      <c r="GTX21" s="156"/>
      <c r="GTY21" s="156"/>
      <c r="GTZ21" s="156"/>
      <c r="GUA21" s="156"/>
      <c r="GUB21" s="156"/>
      <c r="GUC21" s="156"/>
      <c r="GUD21" s="156"/>
      <c r="GUE21" s="156"/>
      <c r="GUF21" s="156"/>
      <c r="GUG21" s="156"/>
      <c r="GUH21" s="156"/>
      <c r="GUI21" s="156"/>
      <c r="GUJ21" s="156"/>
      <c r="GUK21" s="156"/>
      <c r="GUL21" s="156"/>
      <c r="GUM21" s="156"/>
      <c r="GUN21" s="156"/>
      <c r="GUO21" s="156"/>
      <c r="GUP21" s="156"/>
      <c r="GUQ21" s="156"/>
      <c r="GUR21" s="156"/>
      <c r="GUS21" s="156"/>
      <c r="GUT21" s="156"/>
      <c r="GUU21" s="156"/>
      <c r="GUV21" s="156"/>
      <c r="GUW21" s="156"/>
      <c r="GUX21" s="156"/>
      <c r="GUY21" s="156"/>
      <c r="GUZ21" s="156"/>
      <c r="GVA21" s="156"/>
      <c r="GVB21" s="156"/>
      <c r="GVC21" s="156"/>
      <c r="GVD21" s="156"/>
      <c r="GVE21" s="156"/>
      <c r="GVF21" s="156"/>
      <c r="GVG21" s="156"/>
      <c r="GVH21" s="156"/>
      <c r="GVI21" s="156"/>
      <c r="GVJ21" s="156"/>
      <c r="GVK21" s="156"/>
      <c r="GVL21" s="156"/>
      <c r="GVM21" s="156"/>
      <c r="GVN21" s="156"/>
      <c r="GVO21" s="156"/>
      <c r="GVP21" s="156"/>
      <c r="GVQ21" s="156"/>
      <c r="GVR21" s="156"/>
      <c r="GVS21" s="156"/>
      <c r="GVT21" s="156"/>
      <c r="GVU21" s="156"/>
      <c r="GVV21" s="156"/>
      <c r="GVW21" s="156"/>
      <c r="GVX21" s="156"/>
      <c r="GVY21" s="156"/>
      <c r="GVZ21" s="156"/>
      <c r="GWA21" s="156"/>
      <c r="GWB21" s="156"/>
      <c r="GWC21" s="156"/>
      <c r="GWD21" s="156"/>
      <c r="GWE21" s="156"/>
      <c r="GWF21" s="156"/>
      <c r="GWG21" s="156"/>
      <c r="GWH21" s="156"/>
      <c r="GWI21" s="156"/>
      <c r="GWJ21" s="156"/>
      <c r="GWK21" s="156"/>
      <c r="GWL21" s="156"/>
      <c r="GWM21" s="156"/>
      <c r="GWN21" s="156"/>
      <c r="GWO21" s="156"/>
      <c r="GWP21" s="156"/>
      <c r="GWQ21" s="156"/>
      <c r="GWR21" s="156"/>
      <c r="GWS21" s="156"/>
      <c r="GWT21" s="156"/>
      <c r="GWU21" s="156"/>
      <c r="GWV21" s="156"/>
      <c r="GWW21" s="156"/>
      <c r="GWX21" s="156"/>
      <c r="GWY21" s="156"/>
      <c r="GWZ21" s="156"/>
      <c r="GXA21" s="156"/>
      <c r="GXB21" s="156"/>
      <c r="GXC21" s="156"/>
      <c r="GXD21" s="156"/>
      <c r="GXE21" s="156"/>
      <c r="GXF21" s="156"/>
      <c r="GXG21" s="156"/>
      <c r="GXH21" s="156"/>
      <c r="GXI21" s="156"/>
      <c r="GXJ21" s="156"/>
      <c r="GXK21" s="156"/>
      <c r="GXL21" s="156"/>
      <c r="GXM21" s="156"/>
      <c r="GXN21" s="156"/>
      <c r="GXO21" s="156"/>
      <c r="GXP21" s="156"/>
      <c r="GXQ21" s="156"/>
      <c r="GXR21" s="156"/>
      <c r="GXS21" s="156"/>
      <c r="GXT21" s="156"/>
      <c r="GXU21" s="156"/>
      <c r="GXV21" s="156"/>
      <c r="GXW21" s="156"/>
      <c r="GXX21" s="156"/>
      <c r="GXY21" s="156"/>
      <c r="GXZ21" s="156"/>
      <c r="GYA21" s="156"/>
      <c r="GYB21" s="156"/>
      <c r="GYC21" s="156"/>
      <c r="GYD21" s="156"/>
      <c r="GYE21" s="156"/>
      <c r="GYF21" s="156"/>
      <c r="GYG21" s="156"/>
      <c r="GYH21" s="156"/>
      <c r="GYI21" s="156"/>
      <c r="GYJ21" s="156"/>
      <c r="GYK21" s="156"/>
      <c r="GYL21" s="156"/>
      <c r="GYM21" s="156"/>
      <c r="GYN21" s="156"/>
      <c r="GYO21" s="156"/>
      <c r="GYP21" s="156"/>
      <c r="GYQ21" s="156"/>
      <c r="GYR21" s="156"/>
      <c r="GYS21" s="156"/>
      <c r="GYT21" s="156"/>
      <c r="GYU21" s="156"/>
      <c r="GYV21" s="156"/>
      <c r="GYW21" s="156"/>
      <c r="GYX21" s="156"/>
      <c r="GYY21" s="156"/>
      <c r="GYZ21" s="156"/>
      <c r="GZA21" s="156"/>
      <c r="GZB21" s="156"/>
      <c r="GZC21" s="156"/>
      <c r="GZD21" s="156"/>
      <c r="GZE21" s="156"/>
      <c r="GZF21" s="156"/>
      <c r="GZG21" s="156"/>
      <c r="GZH21" s="156"/>
      <c r="GZI21" s="156"/>
      <c r="GZJ21" s="156"/>
      <c r="GZK21" s="156"/>
      <c r="GZL21" s="156"/>
      <c r="GZM21" s="156"/>
      <c r="GZN21" s="156"/>
      <c r="GZO21" s="156"/>
      <c r="GZP21" s="156"/>
      <c r="GZQ21" s="156"/>
      <c r="GZR21" s="156"/>
      <c r="GZS21" s="156"/>
      <c r="GZT21" s="156"/>
      <c r="GZU21" s="156"/>
      <c r="GZV21" s="156"/>
      <c r="GZW21" s="156"/>
      <c r="GZX21" s="156"/>
      <c r="GZY21" s="156"/>
      <c r="GZZ21" s="156"/>
      <c r="HAA21" s="156"/>
      <c r="HAB21" s="156"/>
      <c r="HAC21" s="156"/>
      <c r="HAD21" s="156"/>
      <c r="HAE21" s="156"/>
      <c r="HAF21" s="156"/>
      <c r="HAG21" s="156"/>
      <c r="HAH21" s="156"/>
      <c r="HAI21" s="156"/>
      <c r="HAJ21" s="156"/>
      <c r="HAK21" s="156"/>
      <c r="HAL21" s="156"/>
      <c r="HAM21" s="156"/>
      <c r="HAN21" s="156"/>
      <c r="HAO21" s="156"/>
      <c r="HAP21" s="156"/>
      <c r="HAQ21" s="156"/>
      <c r="HAR21" s="156"/>
      <c r="HAS21" s="156"/>
      <c r="HAT21" s="156"/>
      <c r="HAU21" s="156"/>
      <c r="HAV21" s="156"/>
      <c r="HAW21" s="156"/>
      <c r="HAX21" s="156"/>
      <c r="HAY21" s="156"/>
      <c r="HAZ21" s="156"/>
      <c r="HBA21" s="156"/>
      <c r="HBB21" s="156"/>
      <c r="HBC21" s="156"/>
      <c r="HBD21" s="156"/>
      <c r="HBE21" s="156"/>
      <c r="HBF21" s="156"/>
      <c r="HBG21" s="156"/>
      <c r="HBH21" s="156"/>
      <c r="HBI21" s="156"/>
      <c r="HBJ21" s="156"/>
      <c r="HBK21" s="156"/>
      <c r="HBL21" s="156"/>
      <c r="HBM21" s="156"/>
      <c r="HBN21" s="156"/>
      <c r="HBO21" s="156"/>
      <c r="HBP21" s="156"/>
      <c r="HBQ21" s="156"/>
      <c r="HBR21" s="156"/>
      <c r="HBS21" s="156"/>
      <c r="HBT21" s="156"/>
      <c r="HBU21" s="156"/>
      <c r="HBV21" s="156"/>
      <c r="HBW21" s="156"/>
      <c r="HBX21" s="156"/>
      <c r="HBY21" s="156"/>
      <c r="HBZ21" s="156"/>
      <c r="HCA21" s="156"/>
      <c r="HCB21" s="156"/>
      <c r="HCC21" s="156"/>
      <c r="HCD21" s="156"/>
      <c r="HCE21" s="156"/>
      <c r="HCF21" s="156"/>
      <c r="HCG21" s="156"/>
      <c r="HCH21" s="156"/>
      <c r="HCI21" s="156"/>
      <c r="HCJ21" s="156"/>
      <c r="HCK21" s="156"/>
      <c r="HCL21" s="156"/>
      <c r="HCM21" s="156"/>
      <c r="HCN21" s="156"/>
      <c r="HCO21" s="156"/>
      <c r="HCP21" s="156"/>
      <c r="HCQ21" s="156"/>
      <c r="HCR21" s="156"/>
      <c r="HCS21" s="156"/>
      <c r="HCT21" s="156"/>
      <c r="HCU21" s="156"/>
      <c r="HCV21" s="156"/>
      <c r="HCW21" s="156"/>
      <c r="HCX21" s="156"/>
      <c r="HCY21" s="156"/>
      <c r="HCZ21" s="156"/>
      <c r="HDA21" s="156"/>
      <c r="HDB21" s="156"/>
      <c r="HDC21" s="156"/>
      <c r="HDD21" s="156"/>
      <c r="HDE21" s="156"/>
      <c r="HDF21" s="156"/>
      <c r="HDG21" s="156"/>
      <c r="HDH21" s="156"/>
      <c r="HDI21" s="156"/>
      <c r="HDJ21" s="156"/>
      <c r="HDK21" s="156"/>
      <c r="HDL21" s="156"/>
      <c r="HDM21" s="156"/>
      <c r="HDN21" s="156"/>
      <c r="HDO21" s="156"/>
      <c r="HDP21" s="156"/>
      <c r="HDQ21" s="156"/>
      <c r="HDR21" s="156"/>
      <c r="HDS21" s="156"/>
      <c r="HDT21" s="156"/>
      <c r="HDU21" s="156"/>
      <c r="HDV21" s="156"/>
      <c r="HDW21" s="156"/>
      <c r="HDX21" s="156"/>
      <c r="HDY21" s="156"/>
      <c r="HDZ21" s="156"/>
      <c r="HEA21" s="156"/>
      <c r="HEB21" s="156"/>
      <c r="HEC21" s="156"/>
      <c r="HED21" s="156"/>
      <c r="HEE21" s="156"/>
      <c r="HEF21" s="156"/>
      <c r="HEG21" s="156"/>
      <c r="HEH21" s="156"/>
      <c r="HEI21" s="156"/>
      <c r="HEJ21" s="156"/>
      <c r="HEK21" s="156"/>
      <c r="HEL21" s="156"/>
      <c r="HEM21" s="156"/>
      <c r="HEN21" s="156"/>
      <c r="HEO21" s="156"/>
      <c r="HEP21" s="156"/>
      <c r="HEQ21" s="156"/>
      <c r="HER21" s="156"/>
      <c r="HES21" s="156"/>
      <c r="HET21" s="156"/>
      <c r="HEU21" s="156"/>
      <c r="HEV21" s="156"/>
      <c r="HEW21" s="156"/>
      <c r="HEX21" s="156"/>
      <c r="HEY21" s="156"/>
      <c r="HEZ21" s="156"/>
      <c r="HFA21" s="156"/>
      <c r="HFB21" s="156"/>
      <c r="HFC21" s="156"/>
      <c r="HFD21" s="156"/>
      <c r="HFE21" s="156"/>
      <c r="HFF21" s="156"/>
      <c r="HFG21" s="156"/>
      <c r="HFH21" s="156"/>
      <c r="HFI21" s="156"/>
      <c r="HFJ21" s="156"/>
      <c r="HFK21" s="156"/>
      <c r="HFL21" s="156"/>
      <c r="HFM21" s="156"/>
      <c r="HFN21" s="156"/>
      <c r="HFO21" s="156"/>
      <c r="HFP21" s="156"/>
      <c r="HFQ21" s="156"/>
      <c r="HFR21" s="156"/>
      <c r="HFS21" s="156"/>
      <c r="HFT21" s="156"/>
      <c r="HFU21" s="156"/>
      <c r="HFV21" s="156"/>
      <c r="HFW21" s="156"/>
      <c r="HFX21" s="156"/>
      <c r="HFY21" s="156"/>
      <c r="HFZ21" s="156"/>
      <c r="HGA21" s="156"/>
      <c r="HGB21" s="156"/>
      <c r="HGC21" s="156"/>
      <c r="HGD21" s="156"/>
      <c r="HGE21" s="156"/>
      <c r="HGF21" s="156"/>
      <c r="HGG21" s="156"/>
      <c r="HGH21" s="156"/>
      <c r="HGI21" s="156"/>
      <c r="HGJ21" s="156"/>
      <c r="HGK21" s="156"/>
      <c r="HGL21" s="156"/>
      <c r="HGM21" s="156"/>
      <c r="HGN21" s="156"/>
      <c r="HGO21" s="156"/>
      <c r="HGP21" s="156"/>
      <c r="HGQ21" s="156"/>
      <c r="HGR21" s="156"/>
      <c r="HGS21" s="156"/>
      <c r="HGT21" s="156"/>
      <c r="HGU21" s="156"/>
      <c r="HGV21" s="156"/>
      <c r="HGW21" s="156"/>
      <c r="HGX21" s="156"/>
      <c r="HGY21" s="156"/>
      <c r="HGZ21" s="156"/>
      <c r="HHA21" s="156"/>
      <c r="HHB21" s="156"/>
      <c r="HHC21" s="156"/>
      <c r="HHD21" s="156"/>
      <c r="HHE21" s="156"/>
      <c r="HHF21" s="156"/>
      <c r="HHG21" s="156"/>
      <c r="HHH21" s="156"/>
      <c r="HHI21" s="156"/>
      <c r="HHJ21" s="156"/>
      <c r="HHK21" s="156"/>
      <c r="HHL21" s="156"/>
      <c r="HHM21" s="156"/>
      <c r="HHN21" s="156"/>
      <c r="HHO21" s="156"/>
      <c r="HHP21" s="156"/>
      <c r="HHQ21" s="156"/>
      <c r="HHR21" s="156"/>
      <c r="HHS21" s="156"/>
      <c r="HHT21" s="156"/>
      <c r="HHU21" s="156"/>
      <c r="HHV21" s="156"/>
      <c r="HHW21" s="156"/>
      <c r="HHX21" s="156"/>
      <c r="HHY21" s="156"/>
      <c r="HHZ21" s="156"/>
      <c r="HIA21" s="156"/>
      <c r="HIB21" s="156"/>
      <c r="HIC21" s="156"/>
      <c r="HID21" s="156"/>
      <c r="HIE21" s="156"/>
      <c r="HIF21" s="156"/>
      <c r="HIG21" s="156"/>
      <c r="HIH21" s="156"/>
      <c r="HII21" s="156"/>
      <c r="HIJ21" s="156"/>
      <c r="HIK21" s="156"/>
      <c r="HIL21" s="156"/>
      <c r="HIM21" s="156"/>
      <c r="HIN21" s="156"/>
      <c r="HIO21" s="156"/>
      <c r="HIP21" s="156"/>
      <c r="HIQ21" s="156"/>
      <c r="HIR21" s="156"/>
      <c r="HIS21" s="156"/>
      <c r="HIT21" s="156"/>
      <c r="HIU21" s="156"/>
      <c r="HIV21" s="156"/>
      <c r="HIW21" s="156"/>
      <c r="HIX21" s="156"/>
      <c r="HIY21" s="156"/>
      <c r="HIZ21" s="156"/>
      <c r="HJA21" s="156"/>
      <c r="HJB21" s="156"/>
      <c r="HJC21" s="156"/>
      <c r="HJD21" s="156"/>
      <c r="HJE21" s="156"/>
      <c r="HJF21" s="156"/>
      <c r="HJG21" s="156"/>
      <c r="HJH21" s="156"/>
      <c r="HJI21" s="156"/>
      <c r="HJJ21" s="156"/>
      <c r="HJK21" s="156"/>
      <c r="HJL21" s="156"/>
      <c r="HJM21" s="156"/>
      <c r="HJN21" s="156"/>
      <c r="HJO21" s="156"/>
      <c r="HJP21" s="156"/>
      <c r="HJQ21" s="156"/>
      <c r="HJR21" s="156"/>
      <c r="HJS21" s="156"/>
      <c r="HJT21" s="156"/>
      <c r="HJU21" s="156"/>
      <c r="HJV21" s="156"/>
      <c r="HJW21" s="156"/>
      <c r="HJX21" s="156"/>
      <c r="HJY21" s="156"/>
      <c r="HJZ21" s="156"/>
      <c r="HKA21" s="156"/>
      <c r="HKB21" s="156"/>
      <c r="HKC21" s="156"/>
      <c r="HKD21" s="156"/>
      <c r="HKE21" s="156"/>
      <c r="HKF21" s="156"/>
      <c r="HKG21" s="156"/>
      <c r="HKH21" s="156"/>
      <c r="HKI21" s="156"/>
      <c r="HKJ21" s="156"/>
      <c r="HKK21" s="156"/>
      <c r="HKL21" s="156"/>
      <c r="HKM21" s="156"/>
      <c r="HKN21" s="156"/>
      <c r="HKO21" s="156"/>
      <c r="HKP21" s="156"/>
      <c r="HKQ21" s="156"/>
      <c r="HKR21" s="156"/>
      <c r="HKS21" s="156"/>
      <c r="HKT21" s="156"/>
      <c r="HKU21" s="156"/>
      <c r="HKV21" s="156"/>
      <c r="HKW21" s="156"/>
      <c r="HKX21" s="156"/>
      <c r="HKY21" s="156"/>
      <c r="HKZ21" s="156"/>
      <c r="HLA21" s="156"/>
      <c r="HLB21" s="156"/>
      <c r="HLC21" s="156"/>
      <c r="HLD21" s="156"/>
      <c r="HLE21" s="156"/>
      <c r="HLF21" s="156"/>
      <c r="HLG21" s="156"/>
      <c r="HLH21" s="156"/>
      <c r="HLI21" s="156"/>
      <c r="HLJ21" s="156"/>
      <c r="HLK21" s="156"/>
      <c r="HLL21" s="156"/>
      <c r="HLM21" s="156"/>
      <c r="HLN21" s="156"/>
      <c r="HLO21" s="156"/>
      <c r="HLP21" s="156"/>
      <c r="HLQ21" s="156"/>
      <c r="HLR21" s="156"/>
      <c r="HLS21" s="156"/>
      <c r="HLT21" s="156"/>
      <c r="HLU21" s="156"/>
      <c r="HLV21" s="156"/>
      <c r="HLW21" s="156"/>
      <c r="HLX21" s="156"/>
      <c r="HLY21" s="156"/>
      <c r="HLZ21" s="156"/>
      <c r="HMA21" s="156"/>
      <c r="HMB21" s="156"/>
      <c r="HMC21" s="156"/>
      <c r="HMD21" s="156"/>
      <c r="HME21" s="156"/>
      <c r="HMF21" s="156"/>
      <c r="HMG21" s="156"/>
      <c r="HMH21" s="156"/>
      <c r="HMI21" s="156"/>
      <c r="HMJ21" s="156"/>
      <c r="HMK21" s="156"/>
      <c r="HML21" s="156"/>
      <c r="HMM21" s="156"/>
      <c r="HMN21" s="156"/>
      <c r="HMO21" s="156"/>
      <c r="HMP21" s="156"/>
      <c r="HMQ21" s="156"/>
      <c r="HMR21" s="156"/>
      <c r="HMS21" s="156"/>
      <c r="HMT21" s="156"/>
      <c r="HMU21" s="156"/>
      <c r="HMV21" s="156"/>
      <c r="HMW21" s="156"/>
      <c r="HMX21" s="156"/>
      <c r="HMY21" s="156"/>
      <c r="HMZ21" s="156"/>
      <c r="HNA21" s="156"/>
      <c r="HNB21" s="156"/>
      <c r="HNC21" s="156"/>
      <c r="HND21" s="156"/>
      <c r="HNE21" s="156"/>
      <c r="HNF21" s="156"/>
      <c r="HNG21" s="156"/>
      <c r="HNH21" s="156"/>
      <c r="HNI21" s="156"/>
      <c r="HNJ21" s="156"/>
      <c r="HNK21" s="156"/>
      <c r="HNL21" s="156"/>
      <c r="HNM21" s="156"/>
      <c r="HNN21" s="156"/>
      <c r="HNO21" s="156"/>
      <c r="HNP21" s="156"/>
      <c r="HNQ21" s="156"/>
      <c r="HNR21" s="156"/>
      <c r="HNS21" s="156"/>
      <c r="HNT21" s="156"/>
      <c r="HNU21" s="156"/>
      <c r="HNV21" s="156"/>
      <c r="HNW21" s="156"/>
      <c r="HNX21" s="156"/>
      <c r="HNY21" s="156"/>
      <c r="HNZ21" s="156"/>
      <c r="HOA21" s="156"/>
      <c r="HOB21" s="156"/>
      <c r="HOC21" s="156"/>
      <c r="HOD21" s="156"/>
      <c r="HOE21" s="156"/>
      <c r="HOF21" s="156"/>
      <c r="HOG21" s="156"/>
      <c r="HOH21" s="156"/>
      <c r="HOI21" s="156"/>
      <c r="HOJ21" s="156"/>
      <c r="HOK21" s="156"/>
      <c r="HOL21" s="156"/>
      <c r="HOM21" s="156"/>
      <c r="HON21" s="156"/>
      <c r="HOO21" s="156"/>
      <c r="HOP21" s="156"/>
      <c r="HOQ21" s="156"/>
      <c r="HOR21" s="156"/>
      <c r="HOS21" s="156"/>
      <c r="HOT21" s="156"/>
      <c r="HOU21" s="156"/>
      <c r="HOV21" s="156"/>
      <c r="HOW21" s="156"/>
      <c r="HOX21" s="156"/>
      <c r="HOY21" s="156"/>
      <c r="HOZ21" s="156"/>
      <c r="HPA21" s="156"/>
      <c r="HPB21" s="156"/>
      <c r="HPC21" s="156"/>
      <c r="HPD21" s="156"/>
      <c r="HPE21" s="156"/>
      <c r="HPF21" s="156"/>
      <c r="HPG21" s="156"/>
      <c r="HPH21" s="156"/>
      <c r="HPI21" s="156"/>
      <c r="HPJ21" s="156"/>
      <c r="HPK21" s="156"/>
      <c r="HPL21" s="156"/>
      <c r="HPM21" s="156"/>
      <c r="HPN21" s="156"/>
      <c r="HPO21" s="156"/>
      <c r="HPP21" s="156"/>
      <c r="HPQ21" s="156"/>
      <c r="HPR21" s="156"/>
      <c r="HPS21" s="156"/>
      <c r="HPT21" s="156"/>
      <c r="HPU21" s="156"/>
      <c r="HPV21" s="156"/>
      <c r="HPW21" s="156"/>
      <c r="HPX21" s="156"/>
      <c r="HPY21" s="156"/>
      <c r="HPZ21" s="156"/>
      <c r="HQA21" s="156"/>
      <c r="HQB21" s="156"/>
      <c r="HQC21" s="156"/>
      <c r="HQD21" s="156"/>
      <c r="HQE21" s="156"/>
      <c r="HQF21" s="156"/>
      <c r="HQG21" s="156"/>
      <c r="HQH21" s="156"/>
      <c r="HQI21" s="156"/>
      <c r="HQJ21" s="156"/>
      <c r="HQK21" s="156"/>
      <c r="HQL21" s="156"/>
      <c r="HQM21" s="156"/>
      <c r="HQN21" s="156"/>
      <c r="HQO21" s="156"/>
      <c r="HQP21" s="156"/>
      <c r="HQQ21" s="156"/>
      <c r="HQR21" s="156"/>
      <c r="HQS21" s="156"/>
      <c r="HQT21" s="156"/>
      <c r="HQU21" s="156"/>
      <c r="HQV21" s="156"/>
      <c r="HQW21" s="156"/>
      <c r="HQX21" s="156"/>
      <c r="HQY21" s="156"/>
      <c r="HQZ21" s="156"/>
      <c r="HRA21" s="156"/>
      <c r="HRB21" s="156"/>
      <c r="HRC21" s="156"/>
      <c r="HRD21" s="156"/>
      <c r="HRE21" s="156"/>
      <c r="HRF21" s="156"/>
      <c r="HRG21" s="156"/>
      <c r="HRH21" s="156"/>
      <c r="HRI21" s="156"/>
      <c r="HRJ21" s="156"/>
      <c r="HRK21" s="156"/>
      <c r="HRL21" s="156"/>
      <c r="HRM21" s="156"/>
      <c r="HRN21" s="156"/>
      <c r="HRO21" s="156"/>
      <c r="HRP21" s="156"/>
      <c r="HRQ21" s="156"/>
      <c r="HRR21" s="156"/>
      <c r="HRS21" s="156"/>
      <c r="HRT21" s="156"/>
      <c r="HRU21" s="156"/>
      <c r="HRV21" s="156"/>
      <c r="HRW21" s="156"/>
      <c r="HRX21" s="156"/>
      <c r="HRY21" s="156"/>
      <c r="HRZ21" s="156"/>
      <c r="HSA21" s="156"/>
      <c r="HSB21" s="156"/>
      <c r="HSC21" s="156"/>
      <c r="HSD21" s="156"/>
      <c r="HSE21" s="156"/>
      <c r="HSF21" s="156"/>
      <c r="HSG21" s="156"/>
      <c r="HSH21" s="156"/>
      <c r="HSI21" s="156"/>
      <c r="HSJ21" s="156"/>
      <c r="HSK21" s="156"/>
      <c r="HSL21" s="156"/>
      <c r="HSM21" s="156"/>
      <c r="HSN21" s="156"/>
      <c r="HSO21" s="156"/>
      <c r="HSP21" s="156"/>
      <c r="HSQ21" s="156"/>
      <c r="HSR21" s="156"/>
      <c r="HSS21" s="156"/>
      <c r="HST21" s="156"/>
      <c r="HSU21" s="156"/>
      <c r="HSV21" s="156"/>
      <c r="HSW21" s="156"/>
      <c r="HSX21" s="156"/>
      <c r="HSY21" s="156"/>
      <c r="HSZ21" s="156"/>
      <c r="HTA21" s="156"/>
      <c r="HTB21" s="156"/>
      <c r="HTC21" s="156"/>
      <c r="HTD21" s="156"/>
      <c r="HTE21" s="156"/>
      <c r="HTF21" s="156"/>
      <c r="HTG21" s="156"/>
      <c r="HTH21" s="156"/>
      <c r="HTI21" s="156"/>
      <c r="HTJ21" s="156"/>
      <c r="HTK21" s="156"/>
      <c r="HTL21" s="156"/>
      <c r="HTM21" s="156"/>
      <c r="HTN21" s="156"/>
      <c r="HTO21" s="156"/>
      <c r="HTP21" s="156"/>
      <c r="HTQ21" s="156"/>
      <c r="HTR21" s="156"/>
      <c r="HTS21" s="156"/>
      <c r="HTT21" s="156"/>
      <c r="HTU21" s="156"/>
      <c r="HTV21" s="156"/>
      <c r="HTW21" s="156"/>
      <c r="HTX21" s="156"/>
      <c r="HTY21" s="156"/>
      <c r="HTZ21" s="156"/>
      <c r="HUA21" s="156"/>
      <c r="HUB21" s="156"/>
      <c r="HUC21" s="156"/>
      <c r="HUD21" s="156"/>
      <c r="HUE21" s="156"/>
      <c r="HUF21" s="156"/>
      <c r="HUG21" s="156"/>
      <c r="HUH21" s="156"/>
      <c r="HUI21" s="156"/>
      <c r="HUJ21" s="156"/>
      <c r="HUK21" s="156"/>
      <c r="HUL21" s="156"/>
      <c r="HUM21" s="156"/>
      <c r="HUN21" s="156"/>
      <c r="HUO21" s="156"/>
      <c r="HUP21" s="156"/>
      <c r="HUQ21" s="156"/>
      <c r="HUR21" s="156"/>
      <c r="HUS21" s="156"/>
      <c r="HUT21" s="156"/>
      <c r="HUU21" s="156"/>
      <c r="HUV21" s="156"/>
      <c r="HUW21" s="156"/>
      <c r="HUX21" s="156"/>
      <c r="HUY21" s="156"/>
      <c r="HUZ21" s="156"/>
      <c r="HVA21" s="156"/>
      <c r="HVB21" s="156"/>
      <c r="HVC21" s="156"/>
      <c r="HVD21" s="156"/>
      <c r="HVE21" s="156"/>
      <c r="HVF21" s="156"/>
      <c r="HVG21" s="156"/>
      <c r="HVH21" s="156"/>
      <c r="HVI21" s="156"/>
      <c r="HVJ21" s="156"/>
      <c r="HVK21" s="156"/>
      <c r="HVL21" s="156"/>
      <c r="HVM21" s="156"/>
      <c r="HVN21" s="156"/>
      <c r="HVO21" s="156"/>
      <c r="HVP21" s="156"/>
      <c r="HVQ21" s="156"/>
      <c r="HVR21" s="156"/>
      <c r="HVS21" s="156"/>
      <c r="HVT21" s="156"/>
      <c r="HVU21" s="156"/>
      <c r="HVV21" s="156"/>
      <c r="HVW21" s="156"/>
      <c r="HVX21" s="156"/>
      <c r="HVY21" s="156"/>
      <c r="HVZ21" s="156"/>
      <c r="HWA21" s="156"/>
      <c r="HWB21" s="156"/>
      <c r="HWC21" s="156"/>
      <c r="HWD21" s="156"/>
      <c r="HWE21" s="156"/>
      <c r="HWF21" s="156"/>
      <c r="HWG21" s="156"/>
      <c r="HWH21" s="156"/>
      <c r="HWI21" s="156"/>
      <c r="HWJ21" s="156"/>
      <c r="HWK21" s="156"/>
      <c r="HWL21" s="156"/>
      <c r="HWM21" s="156"/>
      <c r="HWN21" s="156"/>
      <c r="HWO21" s="156"/>
      <c r="HWP21" s="156"/>
      <c r="HWQ21" s="156"/>
      <c r="HWR21" s="156"/>
      <c r="HWS21" s="156"/>
      <c r="HWT21" s="156"/>
      <c r="HWU21" s="156"/>
      <c r="HWV21" s="156"/>
      <c r="HWW21" s="156"/>
      <c r="HWX21" s="156"/>
      <c r="HWY21" s="156"/>
      <c r="HWZ21" s="156"/>
      <c r="HXA21" s="156"/>
      <c r="HXB21" s="156"/>
      <c r="HXC21" s="156"/>
      <c r="HXD21" s="156"/>
      <c r="HXE21" s="156"/>
      <c r="HXF21" s="156"/>
      <c r="HXG21" s="156"/>
      <c r="HXH21" s="156"/>
      <c r="HXI21" s="156"/>
      <c r="HXJ21" s="156"/>
      <c r="HXK21" s="156"/>
      <c r="HXL21" s="156"/>
      <c r="HXM21" s="156"/>
      <c r="HXN21" s="156"/>
      <c r="HXO21" s="156"/>
      <c r="HXP21" s="156"/>
      <c r="HXQ21" s="156"/>
      <c r="HXR21" s="156"/>
      <c r="HXS21" s="156"/>
      <c r="HXT21" s="156"/>
      <c r="HXU21" s="156"/>
      <c r="HXV21" s="156"/>
      <c r="HXW21" s="156"/>
      <c r="HXX21" s="156"/>
      <c r="HXY21" s="156"/>
      <c r="HXZ21" s="156"/>
      <c r="HYA21" s="156"/>
      <c r="HYB21" s="156"/>
      <c r="HYC21" s="156"/>
      <c r="HYD21" s="156"/>
      <c r="HYE21" s="156"/>
      <c r="HYF21" s="156"/>
      <c r="HYG21" s="156"/>
      <c r="HYH21" s="156"/>
      <c r="HYI21" s="156"/>
      <c r="HYJ21" s="156"/>
      <c r="HYK21" s="156"/>
      <c r="HYL21" s="156"/>
      <c r="HYM21" s="156"/>
      <c r="HYN21" s="156"/>
      <c r="HYO21" s="156"/>
      <c r="HYP21" s="156"/>
      <c r="HYQ21" s="156"/>
      <c r="HYR21" s="156"/>
      <c r="HYS21" s="156"/>
      <c r="HYT21" s="156"/>
      <c r="HYU21" s="156"/>
      <c r="HYV21" s="156"/>
      <c r="HYW21" s="156"/>
      <c r="HYX21" s="156"/>
      <c r="HYY21" s="156"/>
      <c r="HYZ21" s="156"/>
      <c r="HZA21" s="156"/>
      <c r="HZB21" s="156"/>
      <c r="HZC21" s="156"/>
      <c r="HZD21" s="156"/>
      <c r="HZE21" s="156"/>
      <c r="HZF21" s="156"/>
      <c r="HZG21" s="156"/>
      <c r="HZH21" s="156"/>
      <c r="HZI21" s="156"/>
      <c r="HZJ21" s="156"/>
      <c r="HZK21" s="156"/>
      <c r="HZL21" s="156"/>
      <c r="HZM21" s="156"/>
      <c r="HZN21" s="156"/>
      <c r="HZO21" s="156"/>
      <c r="HZP21" s="156"/>
      <c r="HZQ21" s="156"/>
      <c r="HZR21" s="156"/>
      <c r="HZS21" s="156"/>
      <c r="HZT21" s="156"/>
      <c r="HZU21" s="156"/>
      <c r="HZV21" s="156"/>
      <c r="HZW21" s="156"/>
      <c r="HZX21" s="156"/>
      <c r="HZY21" s="156"/>
      <c r="HZZ21" s="156"/>
      <c r="IAA21" s="156"/>
      <c r="IAB21" s="156"/>
      <c r="IAC21" s="156"/>
      <c r="IAD21" s="156"/>
      <c r="IAE21" s="156"/>
      <c r="IAF21" s="156"/>
      <c r="IAG21" s="156"/>
      <c r="IAH21" s="156"/>
      <c r="IAI21" s="156"/>
      <c r="IAJ21" s="156"/>
      <c r="IAK21" s="156"/>
      <c r="IAL21" s="156"/>
      <c r="IAM21" s="156"/>
      <c r="IAN21" s="156"/>
      <c r="IAO21" s="156"/>
      <c r="IAP21" s="156"/>
      <c r="IAQ21" s="156"/>
      <c r="IAR21" s="156"/>
      <c r="IAS21" s="156"/>
      <c r="IAT21" s="156"/>
      <c r="IAU21" s="156"/>
      <c r="IAV21" s="156"/>
      <c r="IAW21" s="156"/>
      <c r="IAX21" s="156"/>
      <c r="IAY21" s="156"/>
      <c r="IAZ21" s="156"/>
      <c r="IBA21" s="156"/>
      <c r="IBB21" s="156"/>
      <c r="IBC21" s="156"/>
      <c r="IBD21" s="156"/>
      <c r="IBE21" s="156"/>
      <c r="IBF21" s="156"/>
      <c r="IBG21" s="156"/>
      <c r="IBH21" s="156"/>
      <c r="IBI21" s="156"/>
      <c r="IBJ21" s="156"/>
      <c r="IBK21" s="156"/>
      <c r="IBL21" s="156"/>
      <c r="IBM21" s="156"/>
      <c r="IBN21" s="156"/>
      <c r="IBO21" s="156"/>
      <c r="IBP21" s="156"/>
      <c r="IBQ21" s="156"/>
      <c r="IBR21" s="156"/>
      <c r="IBS21" s="156"/>
      <c r="IBT21" s="156"/>
      <c r="IBU21" s="156"/>
      <c r="IBV21" s="156"/>
      <c r="IBW21" s="156"/>
      <c r="IBX21" s="156"/>
      <c r="IBY21" s="156"/>
      <c r="IBZ21" s="156"/>
      <c r="ICA21" s="156"/>
      <c r="ICB21" s="156"/>
      <c r="ICC21" s="156"/>
      <c r="ICD21" s="156"/>
      <c r="ICE21" s="156"/>
      <c r="ICF21" s="156"/>
      <c r="ICG21" s="156"/>
      <c r="ICH21" s="156"/>
      <c r="ICI21" s="156"/>
      <c r="ICJ21" s="156"/>
      <c r="ICK21" s="156"/>
      <c r="ICL21" s="156"/>
      <c r="ICM21" s="156"/>
      <c r="ICN21" s="156"/>
      <c r="ICO21" s="156"/>
      <c r="ICP21" s="156"/>
      <c r="ICQ21" s="156"/>
      <c r="ICR21" s="156"/>
      <c r="ICS21" s="156"/>
      <c r="ICT21" s="156"/>
      <c r="ICU21" s="156"/>
      <c r="ICV21" s="156"/>
      <c r="ICW21" s="156"/>
      <c r="ICX21" s="156"/>
      <c r="ICY21" s="156"/>
      <c r="ICZ21" s="156"/>
      <c r="IDA21" s="156"/>
      <c r="IDB21" s="156"/>
      <c r="IDC21" s="156"/>
      <c r="IDD21" s="156"/>
      <c r="IDE21" s="156"/>
      <c r="IDF21" s="156"/>
      <c r="IDG21" s="156"/>
      <c r="IDH21" s="156"/>
      <c r="IDI21" s="156"/>
      <c r="IDJ21" s="156"/>
      <c r="IDK21" s="156"/>
      <c r="IDL21" s="156"/>
      <c r="IDM21" s="156"/>
      <c r="IDN21" s="156"/>
      <c r="IDO21" s="156"/>
      <c r="IDP21" s="156"/>
      <c r="IDQ21" s="156"/>
      <c r="IDR21" s="156"/>
      <c r="IDS21" s="156"/>
      <c r="IDT21" s="156"/>
      <c r="IDU21" s="156"/>
      <c r="IDV21" s="156"/>
      <c r="IDW21" s="156"/>
      <c r="IDX21" s="156"/>
      <c r="IDY21" s="156"/>
      <c r="IDZ21" s="156"/>
      <c r="IEA21" s="156"/>
      <c r="IEB21" s="156"/>
      <c r="IEC21" s="156"/>
      <c r="IED21" s="156"/>
      <c r="IEE21" s="156"/>
      <c r="IEF21" s="156"/>
      <c r="IEG21" s="156"/>
      <c r="IEH21" s="156"/>
      <c r="IEI21" s="156"/>
      <c r="IEJ21" s="156"/>
      <c r="IEK21" s="156"/>
      <c r="IEL21" s="156"/>
      <c r="IEM21" s="156"/>
      <c r="IEN21" s="156"/>
      <c r="IEO21" s="156"/>
      <c r="IEP21" s="156"/>
      <c r="IEQ21" s="156"/>
      <c r="IER21" s="156"/>
      <c r="IES21" s="156"/>
      <c r="IET21" s="156"/>
      <c r="IEU21" s="156"/>
      <c r="IEV21" s="156"/>
      <c r="IEW21" s="156"/>
      <c r="IEX21" s="156"/>
      <c r="IEY21" s="156"/>
      <c r="IEZ21" s="156"/>
      <c r="IFA21" s="156"/>
      <c r="IFB21" s="156"/>
      <c r="IFC21" s="156"/>
      <c r="IFD21" s="156"/>
      <c r="IFE21" s="156"/>
      <c r="IFF21" s="156"/>
      <c r="IFG21" s="156"/>
      <c r="IFH21" s="156"/>
      <c r="IFI21" s="156"/>
      <c r="IFJ21" s="156"/>
      <c r="IFK21" s="156"/>
      <c r="IFL21" s="156"/>
      <c r="IFM21" s="156"/>
      <c r="IFN21" s="156"/>
      <c r="IFO21" s="156"/>
      <c r="IFP21" s="156"/>
      <c r="IFQ21" s="156"/>
      <c r="IFR21" s="156"/>
      <c r="IFS21" s="156"/>
      <c r="IFT21" s="156"/>
      <c r="IFU21" s="156"/>
      <c r="IFV21" s="156"/>
      <c r="IFW21" s="156"/>
      <c r="IFX21" s="156"/>
      <c r="IFY21" s="156"/>
      <c r="IFZ21" s="156"/>
      <c r="IGA21" s="156"/>
      <c r="IGB21" s="156"/>
      <c r="IGC21" s="156"/>
      <c r="IGD21" s="156"/>
      <c r="IGE21" s="156"/>
      <c r="IGF21" s="156"/>
      <c r="IGG21" s="156"/>
      <c r="IGH21" s="156"/>
      <c r="IGI21" s="156"/>
      <c r="IGJ21" s="156"/>
      <c r="IGK21" s="156"/>
      <c r="IGL21" s="156"/>
      <c r="IGM21" s="156"/>
      <c r="IGN21" s="156"/>
      <c r="IGO21" s="156"/>
      <c r="IGP21" s="156"/>
      <c r="IGQ21" s="156"/>
      <c r="IGR21" s="156"/>
      <c r="IGS21" s="156"/>
      <c r="IGT21" s="156"/>
      <c r="IGU21" s="156"/>
      <c r="IGV21" s="156"/>
      <c r="IGW21" s="156"/>
      <c r="IGX21" s="156"/>
      <c r="IGY21" s="156"/>
      <c r="IGZ21" s="156"/>
      <c r="IHA21" s="156"/>
      <c r="IHB21" s="156"/>
      <c r="IHC21" s="156"/>
      <c r="IHD21" s="156"/>
      <c r="IHE21" s="156"/>
      <c r="IHF21" s="156"/>
      <c r="IHG21" s="156"/>
      <c r="IHH21" s="156"/>
      <c r="IHI21" s="156"/>
      <c r="IHJ21" s="156"/>
      <c r="IHK21" s="156"/>
      <c r="IHL21" s="156"/>
      <c r="IHM21" s="156"/>
      <c r="IHN21" s="156"/>
      <c r="IHO21" s="156"/>
      <c r="IHP21" s="156"/>
      <c r="IHQ21" s="156"/>
      <c r="IHR21" s="156"/>
      <c r="IHS21" s="156"/>
      <c r="IHT21" s="156"/>
      <c r="IHU21" s="156"/>
      <c r="IHV21" s="156"/>
      <c r="IHW21" s="156"/>
      <c r="IHX21" s="156"/>
      <c r="IHY21" s="156"/>
      <c r="IHZ21" s="156"/>
      <c r="IIA21" s="156"/>
      <c r="IIB21" s="156"/>
      <c r="IIC21" s="156"/>
      <c r="IID21" s="156"/>
      <c r="IIE21" s="156"/>
      <c r="IIF21" s="156"/>
      <c r="IIG21" s="156"/>
      <c r="IIH21" s="156"/>
      <c r="III21" s="156"/>
      <c r="IIJ21" s="156"/>
      <c r="IIK21" s="156"/>
      <c r="IIL21" s="156"/>
      <c r="IIM21" s="156"/>
      <c r="IIN21" s="156"/>
      <c r="IIO21" s="156"/>
      <c r="IIP21" s="156"/>
      <c r="IIQ21" s="156"/>
      <c r="IIR21" s="156"/>
      <c r="IIS21" s="156"/>
      <c r="IIT21" s="156"/>
      <c r="IIU21" s="156"/>
      <c r="IIV21" s="156"/>
      <c r="IIW21" s="156"/>
      <c r="IIX21" s="156"/>
      <c r="IIY21" s="156"/>
      <c r="IIZ21" s="156"/>
      <c r="IJA21" s="156"/>
      <c r="IJB21" s="156"/>
      <c r="IJC21" s="156"/>
      <c r="IJD21" s="156"/>
      <c r="IJE21" s="156"/>
      <c r="IJF21" s="156"/>
      <c r="IJG21" s="156"/>
      <c r="IJH21" s="156"/>
      <c r="IJI21" s="156"/>
      <c r="IJJ21" s="156"/>
      <c r="IJK21" s="156"/>
      <c r="IJL21" s="156"/>
      <c r="IJM21" s="156"/>
      <c r="IJN21" s="156"/>
      <c r="IJO21" s="156"/>
      <c r="IJP21" s="156"/>
      <c r="IJQ21" s="156"/>
      <c r="IJR21" s="156"/>
      <c r="IJS21" s="156"/>
      <c r="IJT21" s="156"/>
      <c r="IJU21" s="156"/>
      <c r="IJV21" s="156"/>
      <c r="IJW21" s="156"/>
      <c r="IJX21" s="156"/>
      <c r="IJY21" s="156"/>
      <c r="IJZ21" s="156"/>
      <c r="IKA21" s="156"/>
      <c r="IKB21" s="156"/>
      <c r="IKC21" s="156"/>
      <c r="IKD21" s="156"/>
      <c r="IKE21" s="156"/>
      <c r="IKF21" s="156"/>
      <c r="IKG21" s="156"/>
      <c r="IKH21" s="156"/>
      <c r="IKI21" s="156"/>
      <c r="IKJ21" s="156"/>
      <c r="IKK21" s="156"/>
      <c r="IKL21" s="156"/>
      <c r="IKM21" s="156"/>
      <c r="IKN21" s="156"/>
      <c r="IKO21" s="156"/>
      <c r="IKP21" s="156"/>
      <c r="IKQ21" s="156"/>
      <c r="IKR21" s="156"/>
      <c r="IKS21" s="156"/>
      <c r="IKT21" s="156"/>
      <c r="IKU21" s="156"/>
      <c r="IKV21" s="156"/>
      <c r="IKW21" s="156"/>
      <c r="IKX21" s="156"/>
      <c r="IKY21" s="156"/>
      <c r="IKZ21" s="156"/>
      <c r="ILA21" s="156"/>
      <c r="ILB21" s="156"/>
      <c r="ILC21" s="156"/>
      <c r="ILD21" s="156"/>
      <c r="ILE21" s="156"/>
      <c r="ILF21" s="156"/>
      <c r="ILG21" s="156"/>
      <c r="ILH21" s="156"/>
      <c r="ILI21" s="156"/>
      <c r="ILJ21" s="156"/>
      <c r="ILK21" s="156"/>
      <c r="ILL21" s="156"/>
      <c r="ILM21" s="156"/>
      <c r="ILN21" s="156"/>
      <c r="ILO21" s="156"/>
      <c r="ILP21" s="156"/>
      <c r="ILQ21" s="156"/>
      <c r="ILR21" s="156"/>
      <c r="ILS21" s="156"/>
      <c r="ILT21" s="156"/>
      <c r="ILU21" s="156"/>
      <c r="ILV21" s="156"/>
      <c r="ILW21" s="156"/>
      <c r="ILX21" s="156"/>
      <c r="ILY21" s="156"/>
      <c r="ILZ21" s="156"/>
      <c r="IMA21" s="156"/>
      <c r="IMB21" s="156"/>
      <c r="IMC21" s="156"/>
      <c r="IMD21" s="156"/>
      <c r="IME21" s="156"/>
      <c r="IMF21" s="156"/>
      <c r="IMG21" s="156"/>
      <c r="IMH21" s="156"/>
      <c r="IMI21" s="156"/>
      <c r="IMJ21" s="156"/>
      <c r="IMK21" s="156"/>
      <c r="IML21" s="156"/>
      <c r="IMM21" s="156"/>
      <c r="IMN21" s="156"/>
      <c r="IMO21" s="156"/>
      <c r="IMP21" s="156"/>
      <c r="IMQ21" s="156"/>
      <c r="IMR21" s="156"/>
      <c r="IMS21" s="156"/>
      <c r="IMT21" s="156"/>
      <c r="IMU21" s="156"/>
      <c r="IMV21" s="156"/>
      <c r="IMW21" s="156"/>
      <c r="IMX21" s="156"/>
      <c r="IMY21" s="156"/>
      <c r="IMZ21" s="156"/>
      <c r="INA21" s="156"/>
      <c r="INB21" s="156"/>
      <c r="INC21" s="156"/>
      <c r="IND21" s="156"/>
      <c r="INE21" s="156"/>
      <c r="INF21" s="156"/>
      <c r="ING21" s="156"/>
      <c r="INH21" s="156"/>
      <c r="INI21" s="156"/>
      <c r="INJ21" s="156"/>
      <c r="INK21" s="156"/>
      <c r="INL21" s="156"/>
      <c r="INM21" s="156"/>
      <c r="INN21" s="156"/>
      <c r="INO21" s="156"/>
      <c r="INP21" s="156"/>
      <c r="INQ21" s="156"/>
      <c r="INR21" s="156"/>
      <c r="INS21" s="156"/>
      <c r="INT21" s="156"/>
      <c r="INU21" s="156"/>
      <c r="INV21" s="156"/>
      <c r="INW21" s="156"/>
      <c r="INX21" s="156"/>
      <c r="INY21" s="156"/>
      <c r="INZ21" s="156"/>
      <c r="IOA21" s="156"/>
      <c r="IOB21" s="156"/>
      <c r="IOC21" s="156"/>
      <c r="IOD21" s="156"/>
      <c r="IOE21" s="156"/>
      <c r="IOF21" s="156"/>
      <c r="IOG21" s="156"/>
      <c r="IOH21" s="156"/>
      <c r="IOI21" s="156"/>
      <c r="IOJ21" s="156"/>
      <c r="IOK21" s="156"/>
      <c r="IOL21" s="156"/>
      <c r="IOM21" s="156"/>
      <c r="ION21" s="156"/>
      <c r="IOO21" s="156"/>
      <c r="IOP21" s="156"/>
      <c r="IOQ21" s="156"/>
      <c r="IOR21" s="156"/>
      <c r="IOS21" s="156"/>
      <c r="IOT21" s="156"/>
      <c r="IOU21" s="156"/>
      <c r="IOV21" s="156"/>
      <c r="IOW21" s="156"/>
      <c r="IOX21" s="156"/>
      <c r="IOY21" s="156"/>
      <c r="IOZ21" s="156"/>
      <c r="IPA21" s="156"/>
      <c r="IPB21" s="156"/>
      <c r="IPC21" s="156"/>
      <c r="IPD21" s="156"/>
      <c r="IPE21" s="156"/>
      <c r="IPF21" s="156"/>
      <c r="IPG21" s="156"/>
      <c r="IPH21" s="156"/>
      <c r="IPI21" s="156"/>
      <c r="IPJ21" s="156"/>
      <c r="IPK21" s="156"/>
      <c r="IPL21" s="156"/>
      <c r="IPM21" s="156"/>
      <c r="IPN21" s="156"/>
      <c r="IPO21" s="156"/>
      <c r="IPP21" s="156"/>
      <c r="IPQ21" s="156"/>
      <c r="IPR21" s="156"/>
      <c r="IPS21" s="156"/>
      <c r="IPT21" s="156"/>
      <c r="IPU21" s="156"/>
      <c r="IPV21" s="156"/>
      <c r="IPW21" s="156"/>
      <c r="IPX21" s="156"/>
      <c r="IPY21" s="156"/>
      <c r="IPZ21" s="156"/>
      <c r="IQA21" s="156"/>
      <c r="IQB21" s="156"/>
      <c r="IQC21" s="156"/>
      <c r="IQD21" s="156"/>
      <c r="IQE21" s="156"/>
      <c r="IQF21" s="156"/>
      <c r="IQG21" s="156"/>
      <c r="IQH21" s="156"/>
      <c r="IQI21" s="156"/>
      <c r="IQJ21" s="156"/>
      <c r="IQK21" s="156"/>
      <c r="IQL21" s="156"/>
      <c r="IQM21" s="156"/>
      <c r="IQN21" s="156"/>
      <c r="IQO21" s="156"/>
      <c r="IQP21" s="156"/>
      <c r="IQQ21" s="156"/>
      <c r="IQR21" s="156"/>
      <c r="IQS21" s="156"/>
      <c r="IQT21" s="156"/>
      <c r="IQU21" s="156"/>
      <c r="IQV21" s="156"/>
      <c r="IQW21" s="156"/>
      <c r="IQX21" s="156"/>
      <c r="IQY21" s="156"/>
      <c r="IQZ21" s="156"/>
      <c r="IRA21" s="156"/>
      <c r="IRB21" s="156"/>
      <c r="IRC21" s="156"/>
      <c r="IRD21" s="156"/>
      <c r="IRE21" s="156"/>
      <c r="IRF21" s="156"/>
      <c r="IRG21" s="156"/>
      <c r="IRH21" s="156"/>
      <c r="IRI21" s="156"/>
      <c r="IRJ21" s="156"/>
      <c r="IRK21" s="156"/>
      <c r="IRL21" s="156"/>
      <c r="IRM21" s="156"/>
      <c r="IRN21" s="156"/>
      <c r="IRO21" s="156"/>
      <c r="IRP21" s="156"/>
      <c r="IRQ21" s="156"/>
      <c r="IRR21" s="156"/>
      <c r="IRS21" s="156"/>
      <c r="IRT21" s="156"/>
      <c r="IRU21" s="156"/>
      <c r="IRV21" s="156"/>
      <c r="IRW21" s="156"/>
      <c r="IRX21" s="156"/>
      <c r="IRY21" s="156"/>
      <c r="IRZ21" s="156"/>
      <c r="ISA21" s="156"/>
      <c r="ISB21" s="156"/>
      <c r="ISC21" s="156"/>
      <c r="ISD21" s="156"/>
      <c r="ISE21" s="156"/>
      <c r="ISF21" s="156"/>
      <c r="ISG21" s="156"/>
      <c r="ISH21" s="156"/>
      <c r="ISI21" s="156"/>
      <c r="ISJ21" s="156"/>
      <c r="ISK21" s="156"/>
      <c r="ISL21" s="156"/>
      <c r="ISM21" s="156"/>
      <c r="ISN21" s="156"/>
      <c r="ISO21" s="156"/>
      <c r="ISP21" s="156"/>
      <c r="ISQ21" s="156"/>
      <c r="ISR21" s="156"/>
      <c r="ISS21" s="156"/>
      <c r="IST21" s="156"/>
      <c r="ISU21" s="156"/>
      <c r="ISV21" s="156"/>
      <c r="ISW21" s="156"/>
      <c r="ISX21" s="156"/>
      <c r="ISY21" s="156"/>
      <c r="ISZ21" s="156"/>
      <c r="ITA21" s="156"/>
      <c r="ITB21" s="156"/>
      <c r="ITC21" s="156"/>
      <c r="ITD21" s="156"/>
      <c r="ITE21" s="156"/>
      <c r="ITF21" s="156"/>
      <c r="ITG21" s="156"/>
      <c r="ITH21" s="156"/>
      <c r="ITI21" s="156"/>
      <c r="ITJ21" s="156"/>
      <c r="ITK21" s="156"/>
      <c r="ITL21" s="156"/>
      <c r="ITM21" s="156"/>
      <c r="ITN21" s="156"/>
      <c r="ITO21" s="156"/>
      <c r="ITP21" s="156"/>
      <c r="ITQ21" s="156"/>
      <c r="ITR21" s="156"/>
      <c r="ITS21" s="156"/>
      <c r="ITT21" s="156"/>
      <c r="ITU21" s="156"/>
      <c r="ITV21" s="156"/>
      <c r="ITW21" s="156"/>
      <c r="ITX21" s="156"/>
      <c r="ITY21" s="156"/>
      <c r="ITZ21" s="156"/>
      <c r="IUA21" s="156"/>
      <c r="IUB21" s="156"/>
      <c r="IUC21" s="156"/>
      <c r="IUD21" s="156"/>
      <c r="IUE21" s="156"/>
      <c r="IUF21" s="156"/>
      <c r="IUG21" s="156"/>
      <c r="IUH21" s="156"/>
      <c r="IUI21" s="156"/>
      <c r="IUJ21" s="156"/>
      <c r="IUK21" s="156"/>
      <c r="IUL21" s="156"/>
      <c r="IUM21" s="156"/>
      <c r="IUN21" s="156"/>
      <c r="IUO21" s="156"/>
      <c r="IUP21" s="156"/>
      <c r="IUQ21" s="156"/>
      <c r="IUR21" s="156"/>
      <c r="IUS21" s="156"/>
      <c r="IUT21" s="156"/>
      <c r="IUU21" s="156"/>
      <c r="IUV21" s="156"/>
      <c r="IUW21" s="156"/>
      <c r="IUX21" s="156"/>
      <c r="IUY21" s="156"/>
      <c r="IUZ21" s="156"/>
      <c r="IVA21" s="156"/>
      <c r="IVB21" s="156"/>
      <c r="IVC21" s="156"/>
      <c r="IVD21" s="156"/>
      <c r="IVE21" s="156"/>
      <c r="IVF21" s="156"/>
      <c r="IVG21" s="156"/>
      <c r="IVH21" s="156"/>
      <c r="IVI21" s="156"/>
      <c r="IVJ21" s="156"/>
      <c r="IVK21" s="156"/>
      <c r="IVL21" s="156"/>
      <c r="IVM21" s="156"/>
      <c r="IVN21" s="156"/>
      <c r="IVO21" s="156"/>
      <c r="IVP21" s="156"/>
      <c r="IVQ21" s="156"/>
      <c r="IVR21" s="156"/>
      <c r="IVS21" s="156"/>
      <c r="IVT21" s="156"/>
      <c r="IVU21" s="156"/>
      <c r="IVV21" s="156"/>
      <c r="IVW21" s="156"/>
      <c r="IVX21" s="156"/>
      <c r="IVY21" s="156"/>
      <c r="IVZ21" s="156"/>
      <c r="IWA21" s="156"/>
      <c r="IWB21" s="156"/>
      <c r="IWC21" s="156"/>
      <c r="IWD21" s="156"/>
      <c r="IWE21" s="156"/>
      <c r="IWF21" s="156"/>
      <c r="IWG21" s="156"/>
      <c r="IWH21" s="156"/>
      <c r="IWI21" s="156"/>
      <c r="IWJ21" s="156"/>
      <c r="IWK21" s="156"/>
      <c r="IWL21" s="156"/>
      <c r="IWM21" s="156"/>
      <c r="IWN21" s="156"/>
      <c r="IWO21" s="156"/>
      <c r="IWP21" s="156"/>
      <c r="IWQ21" s="156"/>
      <c r="IWR21" s="156"/>
      <c r="IWS21" s="156"/>
      <c r="IWT21" s="156"/>
      <c r="IWU21" s="156"/>
      <c r="IWV21" s="156"/>
      <c r="IWW21" s="156"/>
      <c r="IWX21" s="156"/>
      <c r="IWY21" s="156"/>
      <c r="IWZ21" s="156"/>
      <c r="IXA21" s="156"/>
      <c r="IXB21" s="156"/>
      <c r="IXC21" s="156"/>
      <c r="IXD21" s="156"/>
      <c r="IXE21" s="156"/>
      <c r="IXF21" s="156"/>
      <c r="IXG21" s="156"/>
      <c r="IXH21" s="156"/>
      <c r="IXI21" s="156"/>
      <c r="IXJ21" s="156"/>
      <c r="IXK21" s="156"/>
      <c r="IXL21" s="156"/>
      <c r="IXM21" s="156"/>
      <c r="IXN21" s="156"/>
      <c r="IXO21" s="156"/>
      <c r="IXP21" s="156"/>
      <c r="IXQ21" s="156"/>
      <c r="IXR21" s="156"/>
      <c r="IXS21" s="156"/>
      <c r="IXT21" s="156"/>
      <c r="IXU21" s="156"/>
      <c r="IXV21" s="156"/>
      <c r="IXW21" s="156"/>
      <c r="IXX21" s="156"/>
      <c r="IXY21" s="156"/>
      <c r="IXZ21" s="156"/>
      <c r="IYA21" s="156"/>
      <c r="IYB21" s="156"/>
      <c r="IYC21" s="156"/>
      <c r="IYD21" s="156"/>
      <c r="IYE21" s="156"/>
      <c r="IYF21" s="156"/>
      <c r="IYG21" s="156"/>
      <c r="IYH21" s="156"/>
      <c r="IYI21" s="156"/>
      <c r="IYJ21" s="156"/>
      <c r="IYK21" s="156"/>
      <c r="IYL21" s="156"/>
      <c r="IYM21" s="156"/>
      <c r="IYN21" s="156"/>
      <c r="IYO21" s="156"/>
      <c r="IYP21" s="156"/>
      <c r="IYQ21" s="156"/>
      <c r="IYR21" s="156"/>
      <c r="IYS21" s="156"/>
      <c r="IYT21" s="156"/>
      <c r="IYU21" s="156"/>
      <c r="IYV21" s="156"/>
      <c r="IYW21" s="156"/>
      <c r="IYX21" s="156"/>
      <c r="IYY21" s="156"/>
      <c r="IYZ21" s="156"/>
      <c r="IZA21" s="156"/>
      <c r="IZB21" s="156"/>
      <c r="IZC21" s="156"/>
      <c r="IZD21" s="156"/>
      <c r="IZE21" s="156"/>
      <c r="IZF21" s="156"/>
      <c r="IZG21" s="156"/>
      <c r="IZH21" s="156"/>
      <c r="IZI21" s="156"/>
      <c r="IZJ21" s="156"/>
      <c r="IZK21" s="156"/>
      <c r="IZL21" s="156"/>
      <c r="IZM21" s="156"/>
      <c r="IZN21" s="156"/>
      <c r="IZO21" s="156"/>
      <c r="IZP21" s="156"/>
      <c r="IZQ21" s="156"/>
      <c r="IZR21" s="156"/>
      <c r="IZS21" s="156"/>
      <c r="IZT21" s="156"/>
      <c r="IZU21" s="156"/>
      <c r="IZV21" s="156"/>
      <c r="IZW21" s="156"/>
      <c r="IZX21" s="156"/>
      <c r="IZY21" s="156"/>
      <c r="IZZ21" s="156"/>
      <c r="JAA21" s="156"/>
      <c r="JAB21" s="156"/>
      <c r="JAC21" s="156"/>
      <c r="JAD21" s="156"/>
      <c r="JAE21" s="156"/>
      <c r="JAF21" s="156"/>
      <c r="JAG21" s="156"/>
      <c r="JAH21" s="156"/>
      <c r="JAI21" s="156"/>
      <c r="JAJ21" s="156"/>
      <c r="JAK21" s="156"/>
      <c r="JAL21" s="156"/>
      <c r="JAM21" s="156"/>
      <c r="JAN21" s="156"/>
      <c r="JAO21" s="156"/>
      <c r="JAP21" s="156"/>
      <c r="JAQ21" s="156"/>
      <c r="JAR21" s="156"/>
      <c r="JAS21" s="156"/>
      <c r="JAT21" s="156"/>
      <c r="JAU21" s="156"/>
      <c r="JAV21" s="156"/>
      <c r="JAW21" s="156"/>
      <c r="JAX21" s="156"/>
      <c r="JAY21" s="156"/>
      <c r="JAZ21" s="156"/>
      <c r="JBA21" s="156"/>
      <c r="JBB21" s="156"/>
      <c r="JBC21" s="156"/>
      <c r="JBD21" s="156"/>
      <c r="JBE21" s="156"/>
      <c r="JBF21" s="156"/>
      <c r="JBG21" s="156"/>
      <c r="JBH21" s="156"/>
      <c r="JBI21" s="156"/>
      <c r="JBJ21" s="156"/>
      <c r="JBK21" s="156"/>
      <c r="JBL21" s="156"/>
      <c r="JBM21" s="156"/>
      <c r="JBN21" s="156"/>
      <c r="JBO21" s="156"/>
      <c r="JBP21" s="156"/>
      <c r="JBQ21" s="156"/>
      <c r="JBR21" s="156"/>
      <c r="JBS21" s="156"/>
      <c r="JBT21" s="156"/>
      <c r="JBU21" s="156"/>
      <c r="JBV21" s="156"/>
      <c r="JBW21" s="156"/>
      <c r="JBX21" s="156"/>
      <c r="JBY21" s="156"/>
      <c r="JBZ21" s="156"/>
      <c r="JCA21" s="156"/>
      <c r="JCB21" s="156"/>
      <c r="JCC21" s="156"/>
      <c r="JCD21" s="156"/>
      <c r="JCE21" s="156"/>
      <c r="JCF21" s="156"/>
      <c r="JCG21" s="156"/>
      <c r="JCH21" s="156"/>
      <c r="JCI21" s="156"/>
      <c r="JCJ21" s="156"/>
      <c r="JCK21" s="156"/>
      <c r="JCL21" s="156"/>
      <c r="JCM21" s="156"/>
      <c r="JCN21" s="156"/>
      <c r="JCO21" s="156"/>
      <c r="JCP21" s="156"/>
      <c r="JCQ21" s="156"/>
      <c r="JCR21" s="156"/>
      <c r="JCS21" s="156"/>
      <c r="JCT21" s="156"/>
      <c r="JCU21" s="156"/>
      <c r="JCV21" s="156"/>
      <c r="JCW21" s="156"/>
      <c r="JCX21" s="156"/>
      <c r="JCY21" s="156"/>
      <c r="JCZ21" s="156"/>
      <c r="JDA21" s="156"/>
      <c r="JDB21" s="156"/>
      <c r="JDC21" s="156"/>
      <c r="JDD21" s="156"/>
      <c r="JDE21" s="156"/>
      <c r="JDF21" s="156"/>
      <c r="JDG21" s="156"/>
      <c r="JDH21" s="156"/>
      <c r="JDI21" s="156"/>
      <c r="JDJ21" s="156"/>
      <c r="JDK21" s="156"/>
      <c r="JDL21" s="156"/>
      <c r="JDM21" s="156"/>
      <c r="JDN21" s="156"/>
      <c r="JDO21" s="156"/>
      <c r="JDP21" s="156"/>
      <c r="JDQ21" s="156"/>
      <c r="JDR21" s="156"/>
      <c r="JDS21" s="156"/>
      <c r="JDT21" s="156"/>
      <c r="JDU21" s="156"/>
      <c r="JDV21" s="156"/>
      <c r="JDW21" s="156"/>
      <c r="JDX21" s="156"/>
      <c r="JDY21" s="156"/>
      <c r="JDZ21" s="156"/>
      <c r="JEA21" s="156"/>
      <c r="JEB21" s="156"/>
      <c r="JEC21" s="156"/>
      <c r="JED21" s="156"/>
      <c r="JEE21" s="156"/>
      <c r="JEF21" s="156"/>
      <c r="JEG21" s="156"/>
      <c r="JEH21" s="156"/>
      <c r="JEI21" s="156"/>
      <c r="JEJ21" s="156"/>
      <c r="JEK21" s="156"/>
      <c r="JEL21" s="156"/>
      <c r="JEM21" s="156"/>
      <c r="JEN21" s="156"/>
      <c r="JEO21" s="156"/>
      <c r="JEP21" s="156"/>
      <c r="JEQ21" s="156"/>
      <c r="JER21" s="156"/>
      <c r="JES21" s="156"/>
      <c r="JET21" s="156"/>
      <c r="JEU21" s="156"/>
      <c r="JEV21" s="156"/>
      <c r="JEW21" s="156"/>
      <c r="JEX21" s="156"/>
      <c r="JEY21" s="156"/>
      <c r="JEZ21" s="156"/>
      <c r="JFA21" s="156"/>
      <c r="JFB21" s="156"/>
      <c r="JFC21" s="156"/>
      <c r="JFD21" s="156"/>
      <c r="JFE21" s="156"/>
      <c r="JFF21" s="156"/>
      <c r="JFG21" s="156"/>
      <c r="JFH21" s="156"/>
      <c r="JFI21" s="156"/>
      <c r="JFJ21" s="156"/>
      <c r="JFK21" s="156"/>
      <c r="JFL21" s="156"/>
      <c r="JFM21" s="156"/>
      <c r="JFN21" s="156"/>
      <c r="JFO21" s="156"/>
      <c r="JFP21" s="156"/>
      <c r="JFQ21" s="156"/>
      <c r="JFR21" s="156"/>
      <c r="JFS21" s="156"/>
      <c r="JFT21" s="156"/>
      <c r="JFU21" s="156"/>
      <c r="JFV21" s="156"/>
      <c r="JFW21" s="156"/>
      <c r="JFX21" s="156"/>
      <c r="JFY21" s="156"/>
      <c r="JFZ21" s="156"/>
      <c r="JGA21" s="156"/>
      <c r="JGB21" s="156"/>
      <c r="JGC21" s="156"/>
      <c r="JGD21" s="156"/>
      <c r="JGE21" s="156"/>
      <c r="JGF21" s="156"/>
      <c r="JGG21" s="156"/>
      <c r="JGH21" s="156"/>
      <c r="JGI21" s="156"/>
      <c r="JGJ21" s="156"/>
      <c r="JGK21" s="156"/>
      <c r="JGL21" s="156"/>
      <c r="JGM21" s="156"/>
      <c r="JGN21" s="156"/>
      <c r="JGO21" s="156"/>
      <c r="JGP21" s="156"/>
      <c r="JGQ21" s="156"/>
      <c r="JGR21" s="156"/>
      <c r="JGS21" s="156"/>
      <c r="JGT21" s="156"/>
      <c r="JGU21" s="156"/>
      <c r="JGV21" s="156"/>
      <c r="JGW21" s="156"/>
      <c r="JGX21" s="156"/>
      <c r="JGY21" s="156"/>
      <c r="JGZ21" s="156"/>
      <c r="JHA21" s="156"/>
      <c r="JHB21" s="156"/>
      <c r="JHC21" s="156"/>
      <c r="JHD21" s="156"/>
      <c r="JHE21" s="156"/>
      <c r="JHF21" s="156"/>
      <c r="JHG21" s="156"/>
      <c r="JHH21" s="156"/>
      <c r="JHI21" s="156"/>
      <c r="JHJ21" s="156"/>
      <c r="JHK21" s="156"/>
      <c r="JHL21" s="156"/>
      <c r="JHM21" s="156"/>
      <c r="JHN21" s="156"/>
      <c r="JHO21" s="156"/>
      <c r="JHP21" s="156"/>
      <c r="JHQ21" s="156"/>
      <c r="JHR21" s="156"/>
      <c r="JHS21" s="156"/>
      <c r="JHT21" s="156"/>
      <c r="JHU21" s="156"/>
      <c r="JHV21" s="156"/>
      <c r="JHW21" s="156"/>
      <c r="JHX21" s="156"/>
      <c r="JHY21" s="156"/>
      <c r="JHZ21" s="156"/>
      <c r="JIA21" s="156"/>
      <c r="JIB21" s="156"/>
      <c r="JIC21" s="156"/>
      <c r="JID21" s="156"/>
      <c r="JIE21" s="156"/>
      <c r="JIF21" s="156"/>
      <c r="JIG21" s="156"/>
      <c r="JIH21" s="156"/>
      <c r="JII21" s="156"/>
      <c r="JIJ21" s="156"/>
      <c r="JIK21" s="156"/>
      <c r="JIL21" s="156"/>
      <c r="JIM21" s="156"/>
      <c r="JIN21" s="156"/>
      <c r="JIO21" s="156"/>
      <c r="JIP21" s="156"/>
      <c r="JIQ21" s="156"/>
      <c r="JIR21" s="156"/>
      <c r="JIS21" s="156"/>
      <c r="JIT21" s="156"/>
      <c r="JIU21" s="156"/>
      <c r="JIV21" s="156"/>
      <c r="JIW21" s="156"/>
      <c r="JIX21" s="156"/>
      <c r="JIY21" s="156"/>
      <c r="JIZ21" s="156"/>
      <c r="JJA21" s="156"/>
      <c r="JJB21" s="156"/>
      <c r="JJC21" s="156"/>
      <c r="JJD21" s="156"/>
      <c r="JJE21" s="156"/>
      <c r="JJF21" s="156"/>
      <c r="JJG21" s="156"/>
      <c r="JJH21" s="156"/>
      <c r="JJI21" s="156"/>
      <c r="JJJ21" s="156"/>
      <c r="JJK21" s="156"/>
      <c r="JJL21" s="156"/>
      <c r="JJM21" s="156"/>
      <c r="JJN21" s="156"/>
      <c r="JJO21" s="156"/>
      <c r="JJP21" s="156"/>
      <c r="JJQ21" s="156"/>
      <c r="JJR21" s="156"/>
      <c r="JJS21" s="156"/>
      <c r="JJT21" s="156"/>
      <c r="JJU21" s="156"/>
      <c r="JJV21" s="156"/>
      <c r="JJW21" s="156"/>
      <c r="JJX21" s="156"/>
      <c r="JJY21" s="156"/>
      <c r="JJZ21" s="156"/>
      <c r="JKA21" s="156"/>
      <c r="JKB21" s="156"/>
      <c r="JKC21" s="156"/>
      <c r="JKD21" s="156"/>
      <c r="JKE21" s="156"/>
      <c r="JKF21" s="156"/>
      <c r="JKG21" s="156"/>
      <c r="JKH21" s="156"/>
      <c r="JKI21" s="156"/>
      <c r="JKJ21" s="156"/>
      <c r="JKK21" s="156"/>
      <c r="JKL21" s="156"/>
      <c r="JKM21" s="156"/>
      <c r="JKN21" s="156"/>
      <c r="JKO21" s="156"/>
      <c r="JKP21" s="156"/>
      <c r="JKQ21" s="156"/>
      <c r="JKR21" s="156"/>
      <c r="JKS21" s="156"/>
      <c r="JKT21" s="156"/>
      <c r="JKU21" s="156"/>
      <c r="JKV21" s="156"/>
      <c r="JKW21" s="156"/>
      <c r="JKX21" s="156"/>
      <c r="JKY21" s="156"/>
      <c r="JKZ21" s="156"/>
      <c r="JLA21" s="156"/>
      <c r="JLB21" s="156"/>
      <c r="JLC21" s="156"/>
      <c r="JLD21" s="156"/>
      <c r="JLE21" s="156"/>
      <c r="JLF21" s="156"/>
      <c r="JLG21" s="156"/>
      <c r="JLH21" s="156"/>
      <c r="JLI21" s="156"/>
      <c r="JLJ21" s="156"/>
      <c r="JLK21" s="156"/>
      <c r="JLL21" s="156"/>
      <c r="JLM21" s="156"/>
      <c r="JLN21" s="156"/>
      <c r="JLO21" s="156"/>
      <c r="JLP21" s="156"/>
      <c r="JLQ21" s="156"/>
      <c r="JLR21" s="156"/>
      <c r="JLS21" s="156"/>
      <c r="JLT21" s="156"/>
      <c r="JLU21" s="156"/>
      <c r="JLV21" s="156"/>
      <c r="JLW21" s="156"/>
      <c r="JLX21" s="156"/>
      <c r="JLY21" s="156"/>
      <c r="JLZ21" s="156"/>
      <c r="JMA21" s="156"/>
      <c r="JMB21" s="156"/>
      <c r="JMC21" s="156"/>
      <c r="JMD21" s="156"/>
      <c r="JME21" s="156"/>
      <c r="JMF21" s="156"/>
      <c r="JMG21" s="156"/>
      <c r="JMH21" s="156"/>
      <c r="JMI21" s="156"/>
      <c r="JMJ21" s="156"/>
      <c r="JMK21" s="156"/>
      <c r="JML21" s="156"/>
      <c r="JMM21" s="156"/>
      <c r="JMN21" s="156"/>
      <c r="JMO21" s="156"/>
      <c r="JMP21" s="156"/>
      <c r="JMQ21" s="156"/>
      <c r="JMR21" s="156"/>
      <c r="JMS21" s="156"/>
      <c r="JMT21" s="156"/>
      <c r="JMU21" s="156"/>
      <c r="JMV21" s="156"/>
      <c r="JMW21" s="156"/>
      <c r="JMX21" s="156"/>
      <c r="JMY21" s="156"/>
      <c r="JMZ21" s="156"/>
      <c r="JNA21" s="156"/>
      <c r="JNB21" s="156"/>
      <c r="JNC21" s="156"/>
      <c r="JND21" s="156"/>
      <c r="JNE21" s="156"/>
      <c r="JNF21" s="156"/>
      <c r="JNG21" s="156"/>
      <c r="JNH21" s="156"/>
      <c r="JNI21" s="156"/>
      <c r="JNJ21" s="156"/>
      <c r="JNK21" s="156"/>
      <c r="JNL21" s="156"/>
      <c r="JNM21" s="156"/>
      <c r="JNN21" s="156"/>
      <c r="JNO21" s="156"/>
      <c r="JNP21" s="156"/>
      <c r="JNQ21" s="156"/>
      <c r="JNR21" s="156"/>
      <c r="JNS21" s="156"/>
      <c r="JNT21" s="156"/>
      <c r="JNU21" s="156"/>
      <c r="JNV21" s="156"/>
      <c r="JNW21" s="156"/>
      <c r="JNX21" s="156"/>
      <c r="JNY21" s="156"/>
      <c r="JNZ21" s="156"/>
      <c r="JOA21" s="156"/>
      <c r="JOB21" s="156"/>
      <c r="JOC21" s="156"/>
      <c r="JOD21" s="156"/>
      <c r="JOE21" s="156"/>
      <c r="JOF21" s="156"/>
      <c r="JOG21" s="156"/>
      <c r="JOH21" s="156"/>
      <c r="JOI21" s="156"/>
      <c r="JOJ21" s="156"/>
      <c r="JOK21" s="156"/>
      <c r="JOL21" s="156"/>
      <c r="JOM21" s="156"/>
      <c r="JON21" s="156"/>
      <c r="JOO21" s="156"/>
      <c r="JOP21" s="156"/>
      <c r="JOQ21" s="156"/>
      <c r="JOR21" s="156"/>
      <c r="JOS21" s="156"/>
      <c r="JOT21" s="156"/>
      <c r="JOU21" s="156"/>
      <c r="JOV21" s="156"/>
      <c r="JOW21" s="156"/>
      <c r="JOX21" s="156"/>
      <c r="JOY21" s="156"/>
      <c r="JOZ21" s="156"/>
      <c r="JPA21" s="156"/>
      <c r="JPB21" s="156"/>
      <c r="JPC21" s="156"/>
      <c r="JPD21" s="156"/>
      <c r="JPE21" s="156"/>
      <c r="JPF21" s="156"/>
      <c r="JPG21" s="156"/>
      <c r="JPH21" s="156"/>
      <c r="JPI21" s="156"/>
      <c r="JPJ21" s="156"/>
      <c r="JPK21" s="156"/>
      <c r="JPL21" s="156"/>
      <c r="JPM21" s="156"/>
      <c r="JPN21" s="156"/>
      <c r="JPO21" s="156"/>
      <c r="JPP21" s="156"/>
      <c r="JPQ21" s="156"/>
      <c r="JPR21" s="156"/>
      <c r="JPS21" s="156"/>
      <c r="JPT21" s="156"/>
      <c r="JPU21" s="156"/>
      <c r="JPV21" s="156"/>
      <c r="JPW21" s="156"/>
      <c r="JPX21" s="156"/>
      <c r="JPY21" s="156"/>
      <c r="JPZ21" s="156"/>
      <c r="JQA21" s="156"/>
      <c r="JQB21" s="156"/>
      <c r="JQC21" s="156"/>
      <c r="JQD21" s="156"/>
      <c r="JQE21" s="156"/>
      <c r="JQF21" s="156"/>
      <c r="JQG21" s="156"/>
      <c r="JQH21" s="156"/>
      <c r="JQI21" s="156"/>
      <c r="JQJ21" s="156"/>
      <c r="JQK21" s="156"/>
      <c r="JQL21" s="156"/>
      <c r="JQM21" s="156"/>
      <c r="JQN21" s="156"/>
      <c r="JQO21" s="156"/>
      <c r="JQP21" s="156"/>
      <c r="JQQ21" s="156"/>
      <c r="JQR21" s="156"/>
      <c r="JQS21" s="156"/>
      <c r="JQT21" s="156"/>
      <c r="JQU21" s="156"/>
      <c r="JQV21" s="156"/>
      <c r="JQW21" s="156"/>
      <c r="JQX21" s="156"/>
      <c r="JQY21" s="156"/>
      <c r="JQZ21" s="156"/>
      <c r="JRA21" s="156"/>
      <c r="JRB21" s="156"/>
      <c r="JRC21" s="156"/>
      <c r="JRD21" s="156"/>
      <c r="JRE21" s="156"/>
      <c r="JRF21" s="156"/>
      <c r="JRG21" s="156"/>
      <c r="JRH21" s="156"/>
      <c r="JRI21" s="156"/>
      <c r="JRJ21" s="156"/>
      <c r="JRK21" s="156"/>
      <c r="JRL21" s="156"/>
      <c r="JRM21" s="156"/>
      <c r="JRN21" s="156"/>
      <c r="JRO21" s="156"/>
      <c r="JRP21" s="156"/>
      <c r="JRQ21" s="156"/>
      <c r="JRR21" s="156"/>
      <c r="JRS21" s="156"/>
      <c r="JRT21" s="156"/>
      <c r="JRU21" s="156"/>
      <c r="JRV21" s="156"/>
      <c r="JRW21" s="156"/>
      <c r="JRX21" s="156"/>
      <c r="JRY21" s="156"/>
      <c r="JRZ21" s="156"/>
      <c r="JSA21" s="156"/>
      <c r="JSB21" s="156"/>
      <c r="JSC21" s="156"/>
      <c r="JSD21" s="156"/>
      <c r="JSE21" s="156"/>
      <c r="JSF21" s="156"/>
      <c r="JSG21" s="156"/>
      <c r="JSH21" s="156"/>
      <c r="JSI21" s="156"/>
      <c r="JSJ21" s="156"/>
      <c r="JSK21" s="156"/>
      <c r="JSL21" s="156"/>
      <c r="JSM21" s="156"/>
      <c r="JSN21" s="156"/>
      <c r="JSO21" s="156"/>
      <c r="JSP21" s="156"/>
      <c r="JSQ21" s="156"/>
      <c r="JSR21" s="156"/>
      <c r="JSS21" s="156"/>
      <c r="JST21" s="156"/>
      <c r="JSU21" s="156"/>
      <c r="JSV21" s="156"/>
      <c r="JSW21" s="156"/>
      <c r="JSX21" s="156"/>
      <c r="JSY21" s="156"/>
      <c r="JSZ21" s="156"/>
      <c r="JTA21" s="156"/>
      <c r="JTB21" s="156"/>
      <c r="JTC21" s="156"/>
      <c r="JTD21" s="156"/>
      <c r="JTE21" s="156"/>
      <c r="JTF21" s="156"/>
      <c r="JTG21" s="156"/>
      <c r="JTH21" s="156"/>
      <c r="JTI21" s="156"/>
      <c r="JTJ21" s="156"/>
      <c r="JTK21" s="156"/>
      <c r="JTL21" s="156"/>
      <c r="JTM21" s="156"/>
      <c r="JTN21" s="156"/>
      <c r="JTO21" s="156"/>
      <c r="JTP21" s="156"/>
      <c r="JTQ21" s="156"/>
      <c r="JTR21" s="156"/>
      <c r="JTS21" s="156"/>
      <c r="JTT21" s="156"/>
      <c r="JTU21" s="156"/>
      <c r="JTV21" s="156"/>
      <c r="JTW21" s="156"/>
      <c r="JTX21" s="156"/>
      <c r="JTY21" s="156"/>
      <c r="JTZ21" s="156"/>
      <c r="JUA21" s="156"/>
      <c r="JUB21" s="156"/>
      <c r="JUC21" s="156"/>
      <c r="JUD21" s="156"/>
      <c r="JUE21" s="156"/>
      <c r="JUF21" s="156"/>
      <c r="JUG21" s="156"/>
      <c r="JUH21" s="156"/>
      <c r="JUI21" s="156"/>
      <c r="JUJ21" s="156"/>
      <c r="JUK21" s="156"/>
      <c r="JUL21" s="156"/>
      <c r="JUM21" s="156"/>
      <c r="JUN21" s="156"/>
      <c r="JUO21" s="156"/>
      <c r="JUP21" s="156"/>
      <c r="JUQ21" s="156"/>
      <c r="JUR21" s="156"/>
      <c r="JUS21" s="156"/>
      <c r="JUT21" s="156"/>
      <c r="JUU21" s="156"/>
      <c r="JUV21" s="156"/>
      <c r="JUW21" s="156"/>
      <c r="JUX21" s="156"/>
      <c r="JUY21" s="156"/>
      <c r="JUZ21" s="156"/>
      <c r="JVA21" s="156"/>
      <c r="JVB21" s="156"/>
      <c r="JVC21" s="156"/>
      <c r="JVD21" s="156"/>
      <c r="JVE21" s="156"/>
      <c r="JVF21" s="156"/>
      <c r="JVG21" s="156"/>
      <c r="JVH21" s="156"/>
      <c r="JVI21" s="156"/>
      <c r="JVJ21" s="156"/>
      <c r="JVK21" s="156"/>
      <c r="JVL21" s="156"/>
      <c r="JVM21" s="156"/>
      <c r="JVN21" s="156"/>
      <c r="JVO21" s="156"/>
      <c r="JVP21" s="156"/>
      <c r="JVQ21" s="156"/>
      <c r="JVR21" s="156"/>
      <c r="JVS21" s="156"/>
      <c r="JVT21" s="156"/>
      <c r="JVU21" s="156"/>
      <c r="JVV21" s="156"/>
      <c r="JVW21" s="156"/>
      <c r="JVX21" s="156"/>
      <c r="JVY21" s="156"/>
      <c r="JVZ21" s="156"/>
      <c r="JWA21" s="156"/>
      <c r="JWB21" s="156"/>
      <c r="JWC21" s="156"/>
      <c r="JWD21" s="156"/>
      <c r="JWE21" s="156"/>
      <c r="JWF21" s="156"/>
      <c r="JWG21" s="156"/>
      <c r="JWH21" s="156"/>
      <c r="JWI21" s="156"/>
      <c r="JWJ21" s="156"/>
      <c r="JWK21" s="156"/>
      <c r="JWL21" s="156"/>
      <c r="JWM21" s="156"/>
      <c r="JWN21" s="156"/>
      <c r="JWO21" s="156"/>
      <c r="JWP21" s="156"/>
      <c r="JWQ21" s="156"/>
      <c r="JWR21" s="156"/>
      <c r="JWS21" s="156"/>
      <c r="JWT21" s="156"/>
      <c r="JWU21" s="156"/>
      <c r="JWV21" s="156"/>
      <c r="JWW21" s="156"/>
      <c r="JWX21" s="156"/>
      <c r="JWY21" s="156"/>
      <c r="JWZ21" s="156"/>
      <c r="JXA21" s="156"/>
      <c r="JXB21" s="156"/>
      <c r="JXC21" s="156"/>
      <c r="JXD21" s="156"/>
      <c r="JXE21" s="156"/>
      <c r="JXF21" s="156"/>
      <c r="JXG21" s="156"/>
      <c r="JXH21" s="156"/>
      <c r="JXI21" s="156"/>
      <c r="JXJ21" s="156"/>
      <c r="JXK21" s="156"/>
      <c r="JXL21" s="156"/>
      <c r="JXM21" s="156"/>
      <c r="JXN21" s="156"/>
      <c r="JXO21" s="156"/>
      <c r="JXP21" s="156"/>
      <c r="JXQ21" s="156"/>
      <c r="JXR21" s="156"/>
      <c r="JXS21" s="156"/>
      <c r="JXT21" s="156"/>
      <c r="JXU21" s="156"/>
      <c r="JXV21" s="156"/>
      <c r="JXW21" s="156"/>
      <c r="JXX21" s="156"/>
      <c r="JXY21" s="156"/>
      <c r="JXZ21" s="156"/>
      <c r="JYA21" s="156"/>
      <c r="JYB21" s="156"/>
      <c r="JYC21" s="156"/>
      <c r="JYD21" s="156"/>
      <c r="JYE21" s="156"/>
      <c r="JYF21" s="156"/>
      <c r="JYG21" s="156"/>
      <c r="JYH21" s="156"/>
      <c r="JYI21" s="156"/>
      <c r="JYJ21" s="156"/>
      <c r="JYK21" s="156"/>
      <c r="JYL21" s="156"/>
      <c r="JYM21" s="156"/>
      <c r="JYN21" s="156"/>
      <c r="JYO21" s="156"/>
      <c r="JYP21" s="156"/>
      <c r="JYQ21" s="156"/>
      <c r="JYR21" s="156"/>
      <c r="JYS21" s="156"/>
      <c r="JYT21" s="156"/>
      <c r="JYU21" s="156"/>
      <c r="JYV21" s="156"/>
      <c r="JYW21" s="156"/>
      <c r="JYX21" s="156"/>
      <c r="JYY21" s="156"/>
      <c r="JYZ21" s="156"/>
      <c r="JZA21" s="156"/>
      <c r="JZB21" s="156"/>
      <c r="JZC21" s="156"/>
      <c r="JZD21" s="156"/>
      <c r="JZE21" s="156"/>
      <c r="JZF21" s="156"/>
      <c r="JZG21" s="156"/>
      <c r="JZH21" s="156"/>
      <c r="JZI21" s="156"/>
      <c r="JZJ21" s="156"/>
      <c r="JZK21" s="156"/>
      <c r="JZL21" s="156"/>
      <c r="JZM21" s="156"/>
      <c r="JZN21" s="156"/>
      <c r="JZO21" s="156"/>
      <c r="JZP21" s="156"/>
      <c r="JZQ21" s="156"/>
      <c r="JZR21" s="156"/>
      <c r="JZS21" s="156"/>
      <c r="JZT21" s="156"/>
      <c r="JZU21" s="156"/>
      <c r="JZV21" s="156"/>
      <c r="JZW21" s="156"/>
      <c r="JZX21" s="156"/>
      <c r="JZY21" s="156"/>
      <c r="JZZ21" s="156"/>
      <c r="KAA21" s="156"/>
      <c r="KAB21" s="156"/>
      <c r="KAC21" s="156"/>
      <c r="KAD21" s="156"/>
      <c r="KAE21" s="156"/>
      <c r="KAF21" s="156"/>
      <c r="KAG21" s="156"/>
      <c r="KAH21" s="156"/>
      <c r="KAI21" s="156"/>
      <c r="KAJ21" s="156"/>
      <c r="KAK21" s="156"/>
      <c r="KAL21" s="156"/>
      <c r="KAM21" s="156"/>
      <c r="KAN21" s="156"/>
      <c r="KAO21" s="156"/>
      <c r="KAP21" s="156"/>
      <c r="KAQ21" s="156"/>
      <c r="KAR21" s="156"/>
      <c r="KAS21" s="156"/>
      <c r="KAT21" s="156"/>
      <c r="KAU21" s="156"/>
      <c r="KAV21" s="156"/>
      <c r="KAW21" s="156"/>
      <c r="KAX21" s="156"/>
      <c r="KAY21" s="156"/>
      <c r="KAZ21" s="156"/>
      <c r="KBA21" s="156"/>
      <c r="KBB21" s="156"/>
      <c r="KBC21" s="156"/>
      <c r="KBD21" s="156"/>
      <c r="KBE21" s="156"/>
      <c r="KBF21" s="156"/>
      <c r="KBG21" s="156"/>
      <c r="KBH21" s="156"/>
      <c r="KBI21" s="156"/>
      <c r="KBJ21" s="156"/>
      <c r="KBK21" s="156"/>
      <c r="KBL21" s="156"/>
      <c r="KBM21" s="156"/>
      <c r="KBN21" s="156"/>
      <c r="KBO21" s="156"/>
      <c r="KBP21" s="156"/>
      <c r="KBQ21" s="156"/>
      <c r="KBR21" s="156"/>
      <c r="KBS21" s="156"/>
      <c r="KBT21" s="156"/>
      <c r="KBU21" s="156"/>
      <c r="KBV21" s="156"/>
      <c r="KBW21" s="156"/>
      <c r="KBX21" s="156"/>
      <c r="KBY21" s="156"/>
      <c r="KBZ21" s="156"/>
      <c r="KCA21" s="156"/>
      <c r="KCB21" s="156"/>
      <c r="KCC21" s="156"/>
      <c r="KCD21" s="156"/>
      <c r="KCE21" s="156"/>
      <c r="KCF21" s="156"/>
      <c r="KCG21" s="156"/>
      <c r="KCH21" s="156"/>
      <c r="KCI21" s="156"/>
      <c r="KCJ21" s="156"/>
      <c r="KCK21" s="156"/>
      <c r="KCL21" s="156"/>
      <c r="KCM21" s="156"/>
      <c r="KCN21" s="156"/>
      <c r="KCO21" s="156"/>
      <c r="KCP21" s="156"/>
      <c r="KCQ21" s="156"/>
      <c r="KCR21" s="156"/>
      <c r="KCS21" s="156"/>
      <c r="KCT21" s="156"/>
      <c r="KCU21" s="156"/>
      <c r="KCV21" s="156"/>
      <c r="KCW21" s="156"/>
      <c r="KCX21" s="156"/>
      <c r="KCY21" s="156"/>
      <c r="KCZ21" s="156"/>
      <c r="KDA21" s="156"/>
      <c r="KDB21" s="156"/>
      <c r="KDC21" s="156"/>
      <c r="KDD21" s="156"/>
      <c r="KDE21" s="156"/>
      <c r="KDF21" s="156"/>
      <c r="KDG21" s="156"/>
      <c r="KDH21" s="156"/>
      <c r="KDI21" s="156"/>
      <c r="KDJ21" s="156"/>
      <c r="KDK21" s="156"/>
      <c r="KDL21" s="156"/>
      <c r="KDM21" s="156"/>
      <c r="KDN21" s="156"/>
      <c r="KDO21" s="156"/>
      <c r="KDP21" s="156"/>
      <c r="KDQ21" s="156"/>
      <c r="KDR21" s="156"/>
      <c r="KDS21" s="156"/>
      <c r="KDT21" s="156"/>
      <c r="KDU21" s="156"/>
      <c r="KDV21" s="156"/>
      <c r="KDW21" s="156"/>
      <c r="KDX21" s="156"/>
      <c r="KDY21" s="156"/>
      <c r="KDZ21" s="156"/>
      <c r="KEA21" s="156"/>
      <c r="KEB21" s="156"/>
      <c r="KEC21" s="156"/>
      <c r="KED21" s="156"/>
      <c r="KEE21" s="156"/>
      <c r="KEF21" s="156"/>
      <c r="KEG21" s="156"/>
      <c r="KEH21" s="156"/>
      <c r="KEI21" s="156"/>
      <c r="KEJ21" s="156"/>
      <c r="KEK21" s="156"/>
      <c r="KEL21" s="156"/>
      <c r="KEM21" s="156"/>
      <c r="KEN21" s="156"/>
      <c r="KEO21" s="156"/>
      <c r="KEP21" s="156"/>
      <c r="KEQ21" s="156"/>
      <c r="KER21" s="156"/>
      <c r="KES21" s="156"/>
      <c r="KET21" s="156"/>
      <c r="KEU21" s="156"/>
      <c r="KEV21" s="156"/>
      <c r="KEW21" s="156"/>
      <c r="KEX21" s="156"/>
      <c r="KEY21" s="156"/>
      <c r="KEZ21" s="156"/>
      <c r="KFA21" s="156"/>
      <c r="KFB21" s="156"/>
      <c r="KFC21" s="156"/>
      <c r="KFD21" s="156"/>
      <c r="KFE21" s="156"/>
      <c r="KFF21" s="156"/>
      <c r="KFG21" s="156"/>
      <c r="KFH21" s="156"/>
      <c r="KFI21" s="156"/>
      <c r="KFJ21" s="156"/>
      <c r="KFK21" s="156"/>
      <c r="KFL21" s="156"/>
      <c r="KFM21" s="156"/>
      <c r="KFN21" s="156"/>
      <c r="KFO21" s="156"/>
      <c r="KFP21" s="156"/>
      <c r="KFQ21" s="156"/>
      <c r="KFR21" s="156"/>
      <c r="KFS21" s="156"/>
      <c r="KFT21" s="156"/>
      <c r="KFU21" s="156"/>
      <c r="KFV21" s="156"/>
      <c r="KFW21" s="156"/>
      <c r="KFX21" s="156"/>
      <c r="KFY21" s="156"/>
      <c r="KFZ21" s="156"/>
      <c r="KGA21" s="156"/>
      <c r="KGB21" s="156"/>
      <c r="KGC21" s="156"/>
      <c r="KGD21" s="156"/>
      <c r="KGE21" s="156"/>
      <c r="KGF21" s="156"/>
      <c r="KGG21" s="156"/>
      <c r="KGH21" s="156"/>
      <c r="KGI21" s="156"/>
      <c r="KGJ21" s="156"/>
      <c r="KGK21" s="156"/>
      <c r="KGL21" s="156"/>
      <c r="KGM21" s="156"/>
      <c r="KGN21" s="156"/>
      <c r="KGO21" s="156"/>
      <c r="KGP21" s="156"/>
      <c r="KGQ21" s="156"/>
      <c r="KGR21" s="156"/>
      <c r="KGS21" s="156"/>
      <c r="KGT21" s="156"/>
      <c r="KGU21" s="156"/>
      <c r="KGV21" s="156"/>
      <c r="KGW21" s="156"/>
      <c r="KGX21" s="156"/>
      <c r="KGY21" s="156"/>
      <c r="KGZ21" s="156"/>
      <c r="KHA21" s="156"/>
      <c r="KHB21" s="156"/>
      <c r="KHC21" s="156"/>
      <c r="KHD21" s="156"/>
      <c r="KHE21" s="156"/>
      <c r="KHF21" s="156"/>
      <c r="KHG21" s="156"/>
      <c r="KHH21" s="156"/>
      <c r="KHI21" s="156"/>
      <c r="KHJ21" s="156"/>
      <c r="KHK21" s="156"/>
      <c r="KHL21" s="156"/>
      <c r="KHM21" s="156"/>
      <c r="KHN21" s="156"/>
      <c r="KHO21" s="156"/>
      <c r="KHP21" s="156"/>
      <c r="KHQ21" s="156"/>
      <c r="KHR21" s="156"/>
      <c r="KHS21" s="156"/>
      <c r="KHT21" s="156"/>
      <c r="KHU21" s="156"/>
      <c r="KHV21" s="156"/>
      <c r="KHW21" s="156"/>
      <c r="KHX21" s="156"/>
      <c r="KHY21" s="156"/>
      <c r="KHZ21" s="156"/>
      <c r="KIA21" s="156"/>
      <c r="KIB21" s="156"/>
      <c r="KIC21" s="156"/>
      <c r="KID21" s="156"/>
      <c r="KIE21" s="156"/>
      <c r="KIF21" s="156"/>
      <c r="KIG21" s="156"/>
      <c r="KIH21" s="156"/>
      <c r="KII21" s="156"/>
      <c r="KIJ21" s="156"/>
      <c r="KIK21" s="156"/>
      <c r="KIL21" s="156"/>
      <c r="KIM21" s="156"/>
      <c r="KIN21" s="156"/>
      <c r="KIO21" s="156"/>
      <c r="KIP21" s="156"/>
      <c r="KIQ21" s="156"/>
      <c r="KIR21" s="156"/>
      <c r="KIS21" s="156"/>
      <c r="KIT21" s="156"/>
      <c r="KIU21" s="156"/>
      <c r="KIV21" s="156"/>
      <c r="KIW21" s="156"/>
      <c r="KIX21" s="156"/>
      <c r="KIY21" s="156"/>
      <c r="KIZ21" s="156"/>
      <c r="KJA21" s="156"/>
      <c r="KJB21" s="156"/>
      <c r="KJC21" s="156"/>
      <c r="KJD21" s="156"/>
      <c r="KJE21" s="156"/>
      <c r="KJF21" s="156"/>
      <c r="KJG21" s="156"/>
      <c r="KJH21" s="156"/>
      <c r="KJI21" s="156"/>
      <c r="KJJ21" s="156"/>
      <c r="KJK21" s="156"/>
      <c r="KJL21" s="156"/>
      <c r="KJM21" s="156"/>
      <c r="KJN21" s="156"/>
      <c r="KJO21" s="156"/>
      <c r="KJP21" s="156"/>
      <c r="KJQ21" s="156"/>
      <c r="KJR21" s="156"/>
      <c r="KJS21" s="156"/>
      <c r="KJT21" s="156"/>
      <c r="KJU21" s="156"/>
      <c r="KJV21" s="156"/>
      <c r="KJW21" s="156"/>
      <c r="KJX21" s="156"/>
      <c r="KJY21" s="156"/>
      <c r="KJZ21" s="156"/>
      <c r="KKA21" s="156"/>
      <c r="KKB21" s="156"/>
      <c r="KKC21" s="156"/>
      <c r="KKD21" s="156"/>
      <c r="KKE21" s="156"/>
      <c r="KKF21" s="156"/>
      <c r="KKG21" s="156"/>
      <c r="KKH21" s="156"/>
      <c r="KKI21" s="156"/>
      <c r="KKJ21" s="156"/>
      <c r="KKK21" s="156"/>
      <c r="KKL21" s="156"/>
      <c r="KKM21" s="156"/>
      <c r="KKN21" s="156"/>
      <c r="KKO21" s="156"/>
      <c r="KKP21" s="156"/>
      <c r="KKQ21" s="156"/>
      <c r="KKR21" s="156"/>
      <c r="KKS21" s="156"/>
      <c r="KKT21" s="156"/>
      <c r="KKU21" s="156"/>
      <c r="KKV21" s="156"/>
      <c r="KKW21" s="156"/>
      <c r="KKX21" s="156"/>
      <c r="KKY21" s="156"/>
      <c r="KKZ21" s="156"/>
      <c r="KLA21" s="156"/>
      <c r="KLB21" s="156"/>
      <c r="KLC21" s="156"/>
      <c r="KLD21" s="156"/>
      <c r="KLE21" s="156"/>
      <c r="KLF21" s="156"/>
      <c r="KLG21" s="156"/>
      <c r="KLH21" s="156"/>
      <c r="KLI21" s="156"/>
      <c r="KLJ21" s="156"/>
      <c r="KLK21" s="156"/>
      <c r="KLL21" s="156"/>
      <c r="KLM21" s="156"/>
      <c r="KLN21" s="156"/>
      <c r="KLO21" s="156"/>
      <c r="KLP21" s="156"/>
      <c r="KLQ21" s="156"/>
      <c r="KLR21" s="156"/>
      <c r="KLS21" s="156"/>
      <c r="KLT21" s="156"/>
      <c r="KLU21" s="156"/>
      <c r="KLV21" s="156"/>
      <c r="KLW21" s="156"/>
      <c r="KLX21" s="156"/>
      <c r="KLY21" s="156"/>
      <c r="KLZ21" s="156"/>
      <c r="KMA21" s="156"/>
      <c r="KMB21" s="156"/>
      <c r="KMC21" s="156"/>
      <c r="KMD21" s="156"/>
      <c r="KME21" s="156"/>
      <c r="KMF21" s="156"/>
      <c r="KMG21" s="156"/>
      <c r="KMH21" s="156"/>
      <c r="KMI21" s="156"/>
      <c r="KMJ21" s="156"/>
      <c r="KMK21" s="156"/>
      <c r="KML21" s="156"/>
      <c r="KMM21" s="156"/>
      <c r="KMN21" s="156"/>
      <c r="KMO21" s="156"/>
      <c r="KMP21" s="156"/>
      <c r="KMQ21" s="156"/>
      <c r="KMR21" s="156"/>
      <c r="KMS21" s="156"/>
      <c r="KMT21" s="156"/>
      <c r="KMU21" s="156"/>
      <c r="KMV21" s="156"/>
      <c r="KMW21" s="156"/>
      <c r="KMX21" s="156"/>
      <c r="KMY21" s="156"/>
      <c r="KMZ21" s="156"/>
      <c r="KNA21" s="156"/>
      <c r="KNB21" s="156"/>
      <c r="KNC21" s="156"/>
      <c r="KND21" s="156"/>
      <c r="KNE21" s="156"/>
      <c r="KNF21" s="156"/>
      <c r="KNG21" s="156"/>
      <c r="KNH21" s="156"/>
      <c r="KNI21" s="156"/>
      <c r="KNJ21" s="156"/>
      <c r="KNK21" s="156"/>
      <c r="KNL21" s="156"/>
      <c r="KNM21" s="156"/>
      <c r="KNN21" s="156"/>
      <c r="KNO21" s="156"/>
      <c r="KNP21" s="156"/>
      <c r="KNQ21" s="156"/>
      <c r="KNR21" s="156"/>
      <c r="KNS21" s="156"/>
      <c r="KNT21" s="156"/>
      <c r="KNU21" s="156"/>
      <c r="KNV21" s="156"/>
      <c r="KNW21" s="156"/>
      <c r="KNX21" s="156"/>
      <c r="KNY21" s="156"/>
      <c r="KNZ21" s="156"/>
      <c r="KOA21" s="156"/>
      <c r="KOB21" s="156"/>
      <c r="KOC21" s="156"/>
      <c r="KOD21" s="156"/>
      <c r="KOE21" s="156"/>
      <c r="KOF21" s="156"/>
      <c r="KOG21" s="156"/>
      <c r="KOH21" s="156"/>
      <c r="KOI21" s="156"/>
      <c r="KOJ21" s="156"/>
      <c r="KOK21" s="156"/>
      <c r="KOL21" s="156"/>
      <c r="KOM21" s="156"/>
      <c r="KON21" s="156"/>
      <c r="KOO21" s="156"/>
      <c r="KOP21" s="156"/>
      <c r="KOQ21" s="156"/>
      <c r="KOR21" s="156"/>
      <c r="KOS21" s="156"/>
      <c r="KOT21" s="156"/>
      <c r="KOU21" s="156"/>
      <c r="KOV21" s="156"/>
      <c r="KOW21" s="156"/>
      <c r="KOX21" s="156"/>
      <c r="KOY21" s="156"/>
      <c r="KOZ21" s="156"/>
      <c r="KPA21" s="156"/>
      <c r="KPB21" s="156"/>
      <c r="KPC21" s="156"/>
      <c r="KPD21" s="156"/>
      <c r="KPE21" s="156"/>
      <c r="KPF21" s="156"/>
      <c r="KPG21" s="156"/>
      <c r="KPH21" s="156"/>
      <c r="KPI21" s="156"/>
      <c r="KPJ21" s="156"/>
      <c r="KPK21" s="156"/>
      <c r="KPL21" s="156"/>
      <c r="KPM21" s="156"/>
      <c r="KPN21" s="156"/>
      <c r="KPO21" s="156"/>
      <c r="KPP21" s="156"/>
      <c r="KPQ21" s="156"/>
      <c r="KPR21" s="156"/>
      <c r="KPS21" s="156"/>
      <c r="KPT21" s="156"/>
      <c r="KPU21" s="156"/>
      <c r="KPV21" s="156"/>
      <c r="KPW21" s="156"/>
      <c r="KPX21" s="156"/>
      <c r="KPY21" s="156"/>
      <c r="KPZ21" s="156"/>
      <c r="KQA21" s="156"/>
      <c r="KQB21" s="156"/>
      <c r="KQC21" s="156"/>
      <c r="KQD21" s="156"/>
      <c r="KQE21" s="156"/>
      <c r="KQF21" s="156"/>
      <c r="KQG21" s="156"/>
      <c r="KQH21" s="156"/>
      <c r="KQI21" s="156"/>
      <c r="KQJ21" s="156"/>
      <c r="KQK21" s="156"/>
      <c r="KQL21" s="156"/>
      <c r="KQM21" s="156"/>
      <c r="KQN21" s="156"/>
      <c r="KQO21" s="156"/>
      <c r="KQP21" s="156"/>
      <c r="KQQ21" s="156"/>
      <c r="KQR21" s="156"/>
      <c r="KQS21" s="156"/>
      <c r="KQT21" s="156"/>
      <c r="KQU21" s="156"/>
      <c r="KQV21" s="156"/>
      <c r="KQW21" s="156"/>
      <c r="KQX21" s="156"/>
      <c r="KQY21" s="156"/>
      <c r="KQZ21" s="156"/>
      <c r="KRA21" s="156"/>
      <c r="KRB21" s="156"/>
      <c r="KRC21" s="156"/>
      <c r="KRD21" s="156"/>
      <c r="KRE21" s="156"/>
      <c r="KRF21" s="156"/>
      <c r="KRG21" s="156"/>
      <c r="KRH21" s="156"/>
      <c r="KRI21" s="156"/>
      <c r="KRJ21" s="156"/>
      <c r="KRK21" s="156"/>
      <c r="KRL21" s="156"/>
      <c r="KRM21" s="156"/>
      <c r="KRN21" s="156"/>
      <c r="KRO21" s="156"/>
      <c r="KRP21" s="156"/>
      <c r="KRQ21" s="156"/>
      <c r="KRR21" s="156"/>
      <c r="KRS21" s="156"/>
      <c r="KRT21" s="156"/>
      <c r="KRU21" s="156"/>
      <c r="KRV21" s="156"/>
      <c r="KRW21" s="156"/>
      <c r="KRX21" s="156"/>
      <c r="KRY21" s="156"/>
      <c r="KRZ21" s="156"/>
      <c r="KSA21" s="156"/>
      <c r="KSB21" s="156"/>
      <c r="KSC21" s="156"/>
      <c r="KSD21" s="156"/>
      <c r="KSE21" s="156"/>
      <c r="KSF21" s="156"/>
      <c r="KSG21" s="156"/>
      <c r="KSH21" s="156"/>
      <c r="KSI21" s="156"/>
      <c r="KSJ21" s="156"/>
      <c r="KSK21" s="156"/>
      <c r="KSL21" s="156"/>
      <c r="KSM21" s="156"/>
      <c r="KSN21" s="156"/>
      <c r="KSO21" s="156"/>
      <c r="KSP21" s="156"/>
      <c r="KSQ21" s="156"/>
      <c r="KSR21" s="156"/>
      <c r="KSS21" s="156"/>
      <c r="KST21" s="156"/>
      <c r="KSU21" s="156"/>
      <c r="KSV21" s="156"/>
      <c r="KSW21" s="156"/>
      <c r="KSX21" s="156"/>
      <c r="KSY21" s="156"/>
      <c r="KSZ21" s="156"/>
      <c r="KTA21" s="156"/>
      <c r="KTB21" s="156"/>
      <c r="KTC21" s="156"/>
      <c r="KTD21" s="156"/>
      <c r="KTE21" s="156"/>
      <c r="KTF21" s="156"/>
      <c r="KTG21" s="156"/>
      <c r="KTH21" s="156"/>
      <c r="KTI21" s="156"/>
      <c r="KTJ21" s="156"/>
      <c r="KTK21" s="156"/>
      <c r="KTL21" s="156"/>
      <c r="KTM21" s="156"/>
      <c r="KTN21" s="156"/>
      <c r="KTO21" s="156"/>
      <c r="KTP21" s="156"/>
      <c r="KTQ21" s="156"/>
      <c r="KTR21" s="156"/>
      <c r="KTS21" s="156"/>
      <c r="KTT21" s="156"/>
      <c r="KTU21" s="156"/>
      <c r="KTV21" s="156"/>
      <c r="KTW21" s="156"/>
      <c r="KTX21" s="156"/>
      <c r="KTY21" s="156"/>
      <c r="KTZ21" s="156"/>
      <c r="KUA21" s="156"/>
      <c r="KUB21" s="156"/>
      <c r="KUC21" s="156"/>
      <c r="KUD21" s="156"/>
      <c r="KUE21" s="156"/>
      <c r="KUF21" s="156"/>
      <c r="KUG21" s="156"/>
      <c r="KUH21" s="156"/>
      <c r="KUI21" s="156"/>
      <c r="KUJ21" s="156"/>
      <c r="KUK21" s="156"/>
      <c r="KUL21" s="156"/>
      <c r="KUM21" s="156"/>
      <c r="KUN21" s="156"/>
      <c r="KUO21" s="156"/>
      <c r="KUP21" s="156"/>
      <c r="KUQ21" s="156"/>
      <c r="KUR21" s="156"/>
      <c r="KUS21" s="156"/>
      <c r="KUT21" s="156"/>
      <c r="KUU21" s="156"/>
      <c r="KUV21" s="156"/>
      <c r="KUW21" s="156"/>
      <c r="KUX21" s="156"/>
      <c r="KUY21" s="156"/>
      <c r="KUZ21" s="156"/>
      <c r="KVA21" s="156"/>
      <c r="KVB21" s="156"/>
      <c r="KVC21" s="156"/>
      <c r="KVD21" s="156"/>
      <c r="KVE21" s="156"/>
      <c r="KVF21" s="156"/>
      <c r="KVG21" s="156"/>
      <c r="KVH21" s="156"/>
      <c r="KVI21" s="156"/>
      <c r="KVJ21" s="156"/>
      <c r="KVK21" s="156"/>
      <c r="KVL21" s="156"/>
      <c r="KVM21" s="156"/>
      <c r="KVN21" s="156"/>
      <c r="KVO21" s="156"/>
      <c r="KVP21" s="156"/>
      <c r="KVQ21" s="156"/>
      <c r="KVR21" s="156"/>
      <c r="KVS21" s="156"/>
      <c r="KVT21" s="156"/>
      <c r="KVU21" s="156"/>
      <c r="KVV21" s="156"/>
      <c r="KVW21" s="156"/>
      <c r="KVX21" s="156"/>
      <c r="KVY21" s="156"/>
      <c r="KVZ21" s="156"/>
      <c r="KWA21" s="156"/>
      <c r="KWB21" s="156"/>
      <c r="KWC21" s="156"/>
      <c r="KWD21" s="156"/>
      <c r="KWE21" s="156"/>
      <c r="KWF21" s="156"/>
      <c r="KWG21" s="156"/>
      <c r="KWH21" s="156"/>
      <c r="KWI21" s="156"/>
      <c r="KWJ21" s="156"/>
      <c r="KWK21" s="156"/>
      <c r="KWL21" s="156"/>
      <c r="KWM21" s="156"/>
      <c r="KWN21" s="156"/>
      <c r="KWO21" s="156"/>
      <c r="KWP21" s="156"/>
      <c r="KWQ21" s="156"/>
      <c r="KWR21" s="156"/>
      <c r="KWS21" s="156"/>
      <c r="KWT21" s="156"/>
      <c r="KWU21" s="156"/>
      <c r="KWV21" s="156"/>
      <c r="KWW21" s="156"/>
      <c r="KWX21" s="156"/>
      <c r="KWY21" s="156"/>
      <c r="KWZ21" s="156"/>
      <c r="KXA21" s="156"/>
      <c r="KXB21" s="156"/>
      <c r="KXC21" s="156"/>
      <c r="KXD21" s="156"/>
      <c r="KXE21" s="156"/>
      <c r="KXF21" s="156"/>
      <c r="KXG21" s="156"/>
      <c r="KXH21" s="156"/>
      <c r="KXI21" s="156"/>
      <c r="KXJ21" s="156"/>
      <c r="KXK21" s="156"/>
      <c r="KXL21" s="156"/>
      <c r="KXM21" s="156"/>
      <c r="KXN21" s="156"/>
      <c r="KXO21" s="156"/>
      <c r="KXP21" s="156"/>
      <c r="KXQ21" s="156"/>
      <c r="KXR21" s="156"/>
      <c r="KXS21" s="156"/>
      <c r="KXT21" s="156"/>
      <c r="KXU21" s="156"/>
      <c r="KXV21" s="156"/>
      <c r="KXW21" s="156"/>
      <c r="KXX21" s="156"/>
      <c r="KXY21" s="156"/>
      <c r="KXZ21" s="156"/>
      <c r="KYA21" s="156"/>
      <c r="KYB21" s="156"/>
      <c r="KYC21" s="156"/>
      <c r="KYD21" s="156"/>
      <c r="KYE21" s="156"/>
      <c r="KYF21" s="156"/>
      <c r="KYG21" s="156"/>
      <c r="KYH21" s="156"/>
      <c r="KYI21" s="156"/>
      <c r="KYJ21" s="156"/>
      <c r="KYK21" s="156"/>
      <c r="KYL21" s="156"/>
      <c r="KYM21" s="156"/>
      <c r="KYN21" s="156"/>
      <c r="KYO21" s="156"/>
      <c r="KYP21" s="156"/>
      <c r="KYQ21" s="156"/>
      <c r="KYR21" s="156"/>
      <c r="KYS21" s="156"/>
      <c r="KYT21" s="156"/>
      <c r="KYU21" s="156"/>
      <c r="KYV21" s="156"/>
      <c r="KYW21" s="156"/>
      <c r="KYX21" s="156"/>
      <c r="KYY21" s="156"/>
      <c r="KYZ21" s="156"/>
      <c r="KZA21" s="156"/>
      <c r="KZB21" s="156"/>
      <c r="KZC21" s="156"/>
      <c r="KZD21" s="156"/>
      <c r="KZE21" s="156"/>
      <c r="KZF21" s="156"/>
      <c r="KZG21" s="156"/>
      <c r="KZH21" s="156"/>
      <c r="KZI21" s="156"/>
      <c r="KZJ21" s="156"/>
      <c r="KZK21" s="156"/>
      <c r="KZL21" s="156"/>
      <c r="KZM21" s="156"/>
      <c r="KZN21" s="156"/>
      <c r="KZO21" s="156"/>
      <c r="KZP21" s="156"/>
      <c r="KZQ21" s="156"/>
      <c r="KZR21" s="156"/>
      <c r="KZS21" s="156"/>
      <c r="KZT21" s="156"/>
      <c r="KZU21" s="156"/>
      <c r="KZV21" s="156"/>
      <c r="KZW21" s="156"/>
      <c r="KZX21" s="156"/>
      <c r="KZY21" s="156"/>
      <c r="KZZ21" s="156"/>
      <c r="LAA21" s="156"/>
      <c r="LAB21" s="156"/>
      <c r="LAC21" s="156"/>
      <c r="LAD21" s="156"/>
      <c r="LAE21" s="156"/>
      <c r="LAF21" s="156"/>
      <c r="LAG21" s="156"/>
      <c r="LAH21" s="156"/>
      <c r="LAI21" s="156"/>
      <c r="LAJ21" s="156"/>
      <c r="LAK21" s="156"/>
      <c r="LAL21" s="156"/>
      <c r="LAM21" s="156"/>
      <c r="LAN21" s="156"/>
      <c r="LAO21" s="156"/>
      <c r="LAP21" s="156"/>
      <c r="LAQ21" s="156"/>
      <c r="LAR21" s="156"/>
      <c r="LAS21" s="156"/>
      <c r="LAT21" s="156"/>
      <c r="LAU21" s="156"/>
      <c r="LAV21" s="156"/>
      <c r="LAW21" s="156"/>
      <c r="LAX21" s="156"/>
      <c r="LAY21" s="156"/>
      <c r="LAZ21" s="156"/>
      <c r="LBA21" s="156"/>
      <c r="LBB21" s="156"/>
      <c r="LBC21" s="156"/>
      <c r="LBD21" s="156"/>
      <c r="LBE21" s="156"/>
      <c r="LBF21" s="156"/>
      <c r="LBG21" s="156"/>
      <c r="LBH21" s="156"/>
      <c r="LBI21" s="156"/>
      <c r="LBJ21" s="156"/>
      <c r="LBK21" s="156"/>
      <c r="LBL21" s="156"/>
      <c r="LBM21" s="156"/>
      <c r="LBN21" s="156"/>
      <c r="LBO21" s="156"/>
      <c r="LBP21" s="156"/>
      <c r="LBQ21" s="156"/>
      <c r="LBR21" s="156"/>
      <c r="LBS21" s="156"/>
      <c r="LBT21" s="156"/>
      <c r="LBU21" s="156"/>
      <c r="LBV21" s="156"/>
      <c r="LBW21" s="156"/>
      <c r="LBX21" s="156"/>
      <c r="LBY21" s="156"/>
      <c r="LBZ21" s="156"/>
      <c r="LCA21" s="156"/>
      <c r="LCB21" s="156"/>
      <c r="LCC21" s="156"/>
      <c r="LCD21" s="156"/>
      <c r="LCE21" s="156"/>
      <c r="LCF21" s="156"/>
      <c r="LCG21" s="156"/>
      <c r="LCH21" s="156"/>
      <c r="LCI21" s="156"/>
      <c r="LCJ21" s="156"/>
      <c r="LCK21" s="156"/>
      <c r="LCL21" s="156"/>
      <c r="LCM21" s="156"/>
      <c r="LCN21" s="156"/>
      <c r="LCO21" s="156"/>
      <c r="LCP21" s="156"/>
      <c r="LCQ21" s="156"/>
      <c r="LCR21" s="156"/>
      <c r="LCS21" s="156"/>
      <c r="LCT21" s="156"/>
      <c r="LCU21" s="156"/>
      <c r="LCV21" s="156"/>
      <c r="LCW21" s="156"/>
      <c r="LCX21" s="156"/>
      <c r="LCY21" s="156"/>
      <c r="LCZ21" s="156"/>
      <c r="LDA21" s="156"/>
      <c r="LDB21" s="156"/>
      <c r="LDC21" s="156"/>
      <c r="LDD21" s="156"/>
      <c r="LDE21" s="156"/>
      <c r="LDF21" s="156"/>
      <c r="LDG21" s="156"/>
      <c r="LDH21" s="156"/>
      <c r="LDI21" s="156"/>
      <c r="LDJ21" s="156"/>
      <c r="LDK21" s="156"/>
      <c r="LDL21" s="156"/>
      <c r="LDM21" s="156"/>
      <c r="LDN21" s="156"/>
      <c r="LDO21" s="156"/>
      <c r="LDP21" s="156"/>
      <c r="LDQ21" s="156"/>
      <c r="LDR21" s="156"/>
      <c r="LDS21" s="156"/>
      <c r="LDT21" s="156"/>
      <c r="LDU21" s="156"/>
      <c r="LDV21" s="156"/>
      <c r="LDW21" s="156"/>
      <c r="LDX21" s="156"/>
      <c r="LDY21" s="156"/>
      <c r="LDZ21" s="156"/>
      <c r="LEA21" s="156"/>
      <c r="LEB21" s="156"/>
      <c r="LEC21" s="156"/>
      <c r="LED21" s="156"/>
      <c r="LEE21" s="156"/>
      <c r="LEF21" s="156"/>
      <c r="LEG21" s="156"/>
      <c r="LEH21" s="156"/>
      <c r="LEI21" s="156"/>
      <c r="LEJ21" s="156"/>
      <c r="LEK21" s="156"/>
      <c r="LEL21" s="156"/>
      <c r="LEM21" s="156"/>
      <c r="LEN21" s="156"/>
      <c r="LEO21" s="156"/>
      <c r="LEP21" s="156"/>
      <c r="LEQ21" s="156"/>
      <c r="LER21" s="156"/>
      <c r="LES21" s="156"/>
      <c r="LET21" s="156"/>
      <c r="LEU21" s="156"/>
      <c r="LEV21" s="156"/>
      <c r="LEW21" s="156"/>
      <c r="LEX21" s="156"/>
      <c r="LEY21" s="156"/>
      <c r="LEZ21" s="156"/>
      <c r="LFA21" s="156"/>
      <c r="LFB21" s="156"/>
      <c r="LFC21" s="156"/>
      <c r="LFD21" s="156"/>
      <c r="LFE21" s="156"/>
      <c r="LFF21" s="156"/>
      <c r="LFG21" s="156"/>
      <c r="LFH21" s="156"/>
      <c r="LFI21" s="156"/>
      <c r="LFJ21" s="156"/>
      <c r="LFK21" s="156"/>
      <c r="LFL21" s="156"/>
      <c r="LFM21" s="156"/>
      <c r="LFN21" s="156"/>
      <c r="LFO21" s="156"/>
      <c r="LFP21" s="156"/>
      <c r="LFQ21" s="156"/>
      <c r="LFR21" s="156"/>
      <c r="LFS21" s="156"/>
      <c r="LFT21" s="156"/>
      <c r="LFU21" s="156"/>
      <c r="LFV21" s="156"/>
      <c r="LFW21" s="156"/>
      <c r="LFX21" s="156"/>
      <c r="LFY21" s="156"/>
      <c r="LFZ21" s="156"/>
      <c r="LGA21" s="156"/>
      <c r="LGB21" s="156"/>
      <c r="LGC21" s="156"/>
      <c r="LGD21" s="156"/>
      <c r="LGE21" s="156"/>
      <c r="LGF21" s="156"/>
      <c r="LGG21" s="156"/>
      <c r="LGH21" s="156"/>
      <c r="LGI21" s="156"/>
      <c r="LGJ21" s="156"/>
      <c r="LGK21" s="156"/>
      <c r="LGL21" s="156"/>
      <c r="LGM21" s="156"/>
      <c r="LGN21" s="156"/>
      <c r="LGO21" s="156"/>
      <c r="LGP21" s="156"/>
      <c r="LGQ21" s="156"/>
      <c r="LGR21" s="156"/>
      <c r="LGS21" s="156"/>
      <c r="LGT21" s="156"/>
      <c r="LGU21" s="156"/>
      <c r="LGV21" s="156"/>
      <c r="LGW21" s="156"/>
      <c r="LGX21" s="156"/>
      <c r="LGY21" s="156"/>
      <c r="LGZ21" s="156"/>
      <c r="LHA21" s="156"/>
      <c r="LHB21" s="156"/>
      <c r="LHC21" s="156"/>
      <c r="LHD21" s="156"/>
      <c r="LHE21" s="156"/>
      <c r="LHF21" s="156"/>
      <c r="LHG21" s="156"/>
      <c r="LHH21" s="156"/>
      <c r="LHI21" s="156"/>
      <c r="LHJ21" s="156"/>
      <c r="LHK21" s="156"/>
      <c r="LHL21" s="156"/>
      <c r="LHM21" s="156"/>
      <c r="LHN21" s="156"/>
      <c r="LHO21" s="156"/>
      <c r="LHP21" s="156"/>
      <c r="LHQ21" s="156"/>
      <c r="LHR21" s="156"/>
      <c r="LHS21" s="156"/>
      <c r="LHT21" s="156"/>
      <c r="LHU21" s="156"/>
      <c r="LHV21" s="156"/>
      <c r="LHW21" s="156"/>
      <c r="LHX21" s="156"/>
      <c r="LHY21" s="156"/>
      <c r="LHZ21" s="156"/>
      <c r="LIA21" s="156"/>
      <c r="LIB21" s="156"/>
      <c r="LIC21" s="156"/>
      <c r="LID21" s="156"/>
      <c r="LIE21" s="156"/>
      <c r="LIF21" s="156"/>
      <c r="LIG21" s="156"/>
      <c r="LIH21" s="156"/>
      <c r="LII21" s="156"/>
      <c r="LIJ21" s="156"/>
      <c r="LIK21" s="156"/>
      <c r="LIL21" s="156"/>
      <c r="LIM21" s="156"/>
      <c r="LIN21" s="156"/>
      <c r="LIO21" s="156"/>
      <c r="LIP21" s="156"/>
      <c r="LIQ21" s="156"/>
      <c r="LIR21" s="156"/>
      <c r="LIS21" s="156"/>
      <c r="LIT21" s="156"/>
      <c r="LIU21" s="156"/>
      <c r="LIV21" s="156"/>
      <c r="LIW21" s="156"/>
      <c r="LIX21" s="156"/>
      <c r="LIY21" s="156"/>
      <c r="LIZ21" s="156"/>
      <c r="LJA21" s="156"/>
      <c r="LJB21" s="156"/>
      <c r="LJC21" s="156"/>
      <c r="LJD21" s="156"/>
      <c r="LJE21" s="156"/>
      <c r="LJF21" s="156"/>
      <c r="LJG21" s="156"/>
      <c r="LJH21" s="156"/>
      <c r="LJI21" s="156"/>
      <c r="LJJ21" s="156"/>
      <c r="LJK21" s="156"/>
      <c r="LJL21" s="156"/>
      <c r="LJM21" s="156"/>
      <c r="LJN21" s="156"/>
      <c r="LJO21" s="156"/>
      <c r="LJP21" s="156"/>
      <c r="LJQ21" s="156"/>
      <c r="LJR21" s="156"/>
      <c r="LJS21" s="156"/>
      <c r="LJT21" s="156"/>
      <c r="LJU21" s="156"/>
      <c r="LJV21" s="156"/>
      <c r="LJW21" s="156"/>
      <c r="LJX21" s="156"/>
      <c r="LJY21" s="156"/>
      <c r="LJZ21" s="156"/>
      <c r="LKA21" s="156"/>
      <c r="LKB21" s="156"/>
      <c r="LKC21" s="156"/>
      <c r="LKD21" s="156"/>
      <c r="LKE21" s="156"/>
      <c r="LKF21" s="156"/>
      <c r="LKG21" s="156"/>
      <c r="LKH21" s="156"/>
      <c r="LKI21" s="156"/>
      <c r="LKJ21" s="156"/>
      <c r="LKK21" s="156"/>
      <c r="LKL21" s="156"/>
      <c r="LKM21" s="156"/>
      <c r="LKN21" s="156"/>
      <c r="LKO21" s="156"/>
      <c r="LKP21" s="156"/>
      <c r="LKQ21" s="156"/>
      <c r="LKR21" s="156"/>
      <c r="LKS21" s="156"/>
      <c r="LKT21" s="156"/>
      <c r="LKU21" s="156"/>
      <c r="LKV21" s="156"/>
      <c r="LKW21" s="156"/>
      <c r="LKX21" s="156"/>
      <c r="LKY21" s="156"/>
      <c r="LKZ21" s="156"/>
      <c r="LLA21" s="156"/>
      <c r="LLB21" s="156"/>
      <c r="LLC21" s="156"/>
      <c r="LLD21" s="156"/>
      <c r="LLE21" s="156"/>
      <c r="LLF21" s="156"/>
      <c r="LLG21" s="156"/>
      <c r="LLH21" s="156"/>
      <c r="LLI21" s="156"/>
      <c r="LLJ21" s="156"/>
      <c r="LLK21" s="156"/>
      <c r="LLL21" s="156"/>
      <c r="LLM21" s="156"/>
      <c r="LLN21" s="156"/>
      <c r="LLO21" s="156"/>
      <c r="LLP21" s="156"/>
      <c r="LLQ21" s="156"/>
      <c r="LLR21" s="156"/>
      <c r="LLS21" s="156"/>
      <c r="LLT21" s="156"/>
      <c r="LLU21" s="156"/>
      <c r="LLV21" s="156"/>
      <c r="LLW21" s="156"/>
      <c r="LLX21" s="156"/>
      <c r="LLY21" s="156"/>
      <c r="LLZ21" s="156"/>
      <c r="LMA21" s="156"/>
      <c r="LMB21" s="156"/>
      <c r="LMC21" s="156"/>
      <c r="LMD21" s="156"/>
      <c r="LME21" s="156"/>
      <c r="LMF21" s="156"/>
      <c r="LMG21" s="156"/>
      <c r="LMH21" s="156"/>
      <c r="LMI21" s="156"/>
      <c r="LMJ21" s="156"/>
      <c r="LMK21" s="156"/>
      <c r="LML21" s="156"/>
      <c r="LMM21" s="156"/>
      <c r="LMN21" s="156"/>
      <c r="LMO21" s="156"/>
      <c r="LMP21" s="156"/>
      <c r="LMQ21" s="156"/>
      <c r="LMR21" s="156"/>
      <c r="LMS21" s="156"/>
      <c r="LMT21" s="156"/>
      <c r="LMU21" s="156"/>
      <c r="LMV21" s="156"/>
      <c r="LMW21" s="156"/>
      <c r="LMX21" s="156"/>
      <c r="LMY21" s="156"/>
      <c r="LMZ21" s="156"/>
      <c r="LNA21" s="156"/>
      <c r="LNB21" s="156"/>
      <c r="LNC21" s="156"/>
      <c r="LND21" s="156"/>
      <c r="LNE21" s="156"/>
      <c r="LNF21" s="156"/>
      <c r="LNG21" s="156"/>
      <c r="LNH21" s="156"/>
      <c r="LNI21" s="156"/>
      <c r="LNJ21" s="156"/>
      <c r="LNK21" s="156"/>
      <c r="LNL21" s="156"/>
      <c r="LNM21" s="156"/>
      <c r="LNN21" s="156"/>
      <c r="LNO21" s="156"/>
      <c r="LNP21" s="156"/>
      <c r="LNQ21" s="156"/>
      <c r="LNR21" s="156"/>
      <c r="LNS21" s="156"/>
      <c r="LNT21" s="156"/>
      <c r="LNU21" s="156"/>
      <c r="LNV21" s="156"/>
      <c r="LNW21" s="156"/>
      <c r="LNX21" s="156"/>
      <c r="LNY21" s="156"/>
      <c r="LNZ21" s="156"/>
      <c r="LOA21" s="156"/>
      <c r="LOB21" s="156"/>
      <c r="LOC21" s="156"/>
      <c r="LOD21" s="156"/>
      <c r="LOE21" s="156"/>
      <c r="LOF21" s="156"/>
      <c r="LOG21" s="156"/>
      <c r="LOH21" s="156"/>
      <c r="LOI21" s="156"/>
      <c r="LOJ21" s="156"/>
      <c r="LOK21" s="156"/>
      <c r="LOL21" s="156"/>
      <c r="LOM21" s="156"/>
      <c r="LON21" s="156"/>
      <c r="LOO21" s="156"/>
      <c r="LOP21" s="156"/>
      <c r="LOQ21" s="156"/>
      <c r="LOR21" s="156"/>
      <c r="LOS21" s="156"/>
      <c r="LOT21" s="156"/>
      <c r="LOU21" s="156"/>
      <c r="LOV21" s="156"/>
      <c r="LOW21" s="156"/>
      <c r="LOX21" s="156"/>
      <c r="LOY21" s="156"/>
      <c r="LOZ21" s="156"/>
      <c r="LPA21" s="156"/>
      <c r="LPB21" s="156"/>
      <c r="LPC21" s="156"/>
      <c r="LPD21" s="156"/>
      <c r="LPE21" s="156"/>
      <c r="LPF21" s="156"/>
      <c r="LPG21" s="156"/>
      <c r="LPH21" s="156"/>
      <c r="LPI21" s="156"/>
      <c r="LPJ21" s="156"/>
      <c r="LPK21" s="156"/>
      <c r="LPL21" s="156"/>
      <c r="LPM21" s="156"/>
      <c r="LPN21" s="156"/>
      <c r="LPO21" s="156"/>
      <c r="LPP21" s="156"/>
      <c r="LPQ21" s="156"/>
      <c r="LPR21" s="156"/>
      <c r="LPS21" s="156"/>
      <c r="LPT21" s="156"/>
      <c r="LPU21" s="156"/>
      <c r="LPV21" s="156"/>
      <c r="LPW21" s="156"/>
      <c r="LPX21" s="156"/>
      <c r="LPY21" s="156"/>
      <c r="LPZ21" s="156"/>
      <c r="LQA21" s="156"/>
      <c r="LQB21" s="156"/>
      <c r="LQC21" s="156"/>
      <c r="LQD21" s="156"/>
      <c r="LQE21" s="156"/>
      <c r="LQF21" s="156"/>
      <c r="LQG21" s="156"/>
      <c r="LQH21" s="156"/>
      <c r="LQI21" s="156"/>
      <c r="LQJ21" s="156"/>
      <c r="LQK21" s="156"/>
      <c r="LQL21" s="156"/>
      <c r="LQM21" s="156"/>
      <c r="LQN21" s="156"/>
      <c r="LQO21" s="156"/>
      <c r="LQP21" s="156"/>
      <c r="LQQ21" s="156"/>
      <c r="LQR21" s="156"/>
      <c r="LQS21" s="156"/>
      <c r="LQT21" s="156"/>
      <c r="LQU21" s="156"/>
      <c r="LQV21" s="156"/>
      <c r="LQW21" s="156"/>
      <c r="LQX21" s="156"/>
      <c r="LQY21" s="156"/>
      <c r="LQZ21" s="156"/>
      <c r="LRA21" s="156"/>
      <c r="LRB21" s="156"/>
      <c r="LRC21" s="156"/>
      <c r="LRD21" s="156"/>
      <c r="LRE21" s="156"/>
      <c r="LRF21" s="156"/>
      <c r="LRG21" s="156"/>
      <c r="LRH21" s="156"/>
      <c r="LRI21" s="156"/>
      <c r="LRJ21" s="156"/>
      <c r="LRK21" s="156"/>
      <c r="LRL21" s="156"/>
      <c r="LRM21" s="156"/>
      <c r="LRN21" s="156"/>
      <c r="LRO21" s="156"/>
      <c r="LRP21" s="156"/>
      <c r="LRQ21" s="156"/>
      <c r="LRR21" s="156"/>
      <c r="LRS21" s="156"/>
      <c r="LRT21" s="156"/>
      <c r="LRU21" s="156"/>
      <c r="LRV21" s="156"/>
      <c r="LRW21" s="156"/>
      <c r="LRX21" s="156"/>
      <c r="LRY21" s="156"/>
      <c r="LRZ21" s="156"/>
      <c r="LSA21" s="156"/>
      <c r="LSB21" s="156"/>
      <c r="LSC21" s="156"/>
      <c r="LSD21" s="156"/>
      <c r="LSE21" s="156"/>
      <c r="LSF21" s="156"/>
      <c r="LSG21" s="156"/>
      <c r="LSH21" s="156"/>
      <c r="LSI21" s="156"/>
      <c r="LSJ21" s="156"/>
      <c r="LSK21" s="156"/>
      <c r="LSL21" s="156"/>
      <c r="LSM21" s="156"/>
      <c r="LSN21" s="156"/>
      <c r="LSO21" s="156"/>
      <c r="LSP21" s="156"/>
      <c r="LSQ21" s="156"/>
      <c r="LSR21" s="156"/>
      <c r="LSS21" s="156"/>
      <c r="LST21" s="156"/>
      <c r="LSU21" s="156"/>
      <c r="LSV21" s="156"/>
      <c r="LSW21" s="156"/>
      <c r="LSX21" s="156"/>
      <c r="LSY21" s="156"/>
      <c r="LSZ21" s="156"/>
      <c r="LTA21" s="156"/>
      <c r="LTB21" s="156"/>
      <c r="LTC21" s="156"/>
      <c r="LTD21" s="156"/>
      <c r="LTE21" s="156"/>
      <c r="LTF21" s="156"/>
      <c r="LTG21" s="156"/>
      <c r="LTH21" s="156"/>
      <c r="LTI21" s="156"/>
      <c r="LTJ21" s="156"/>
      <c r="LTK21" s="156"/>
      <c r="LTL21" s="156"/>
      <c r="LTM21" s="156"/>
      <c r="LTN21" s="156"/>
      <c r="LTO21" s="156"/>
      <c r="LTP21" s="156"/>
      <c r="LTQ21" s="156"/>
      <c r="LTR21" s="156"/>
      <c r="LTS21" s="156"/>
      <c r="LTT21" s="156"/>
      <c r="LTU21" s="156"/>
      <c r="LTV21" s="156"/>
      <c r="LTW21" s="156"/>
      <c r="LTX21" s="156"/>
      <c r="LTY21" s="156"/>
      <c r="LTZ21" s="156"/>
      <c r="LUA21" s="156"/>
      <c r="LUB21" s="156"/>
      <c r="LUC21" s="156"/>
      <c r="LUD21" s="156"/>
      <c r="LUE21" s="156"/>
      <c r="LUF21" s="156"/>
      <c r="LUG21" s="156"/>
      <c r="LUH21" s="156"/>
      <c r="LUI21" s="156"/>
      <c r="LUJ21" s="156"/>
      <c r="LUK21" s="156"/>
      <c r="LUL21" s="156"/>
      <c r="LUM21" s="156"/>
      <c r="LUN21" s="156"/>
      <c r="LUO21" s="156"/>
      <c r="LUP21" s="156"/>
      <c r="LUQ21" s="156"/>
      <c r="LUR21" s="156"/>
      <c r="LUS21" s="156"/>
      <c r="LUT21" s="156"/>
      <c r="LUU21" s="156"/>
      <c r="LUV21" s="156"/>
      <c r="LUW21" s="156"/>
      <c r="LUX21" s="156"/>
      <c r="LUY21" s="156"/>
      <c r="LUZ21" s="156"/>
      <c r="LVA21" s="156"/>
      <c r="LVB21" s="156"/>
      <c r="LVC21" s="156"/>
      <c r="LVD21" s="156"/>
      <c r="LVE21" s="156"/>
      <c r="LVF21" s="156"/>
      <c r="LVG21" s="156"/>
      <c r="LVH21" s="156"/>
      <c r="LVI21" s="156"/>
      <c r="LVJ21" s="156"/>
      <c r="LVK21" s="156"/>
      <c r="LVL21" s="156"/>
      <c r="LVM21" s="156"/>
      <c r="LVN21" s="156"/>
      <c r="LVO21" s="156"/>
      <c r="LVP21" s="156"/>
      <c r="LVQ21" s="156"/>
      <c r="LVR21" s="156"/>
      <c r="LVS21" s="156"/>
      <c r="LVT21" s="156"/>
      <c r="LVU21" s="156"/>
      <c r="LVV21" s="156"/>
      <c r="LVW21" s="156"/>
      <c r="LVX21" s="156"/>
      <c r="LVY21" s="156"/>
      <c r="LVZ21" s="156"/>
      <c r="LWA21" s="156"/>
      <c r="LWB21" s="156"/>
      <c r="LWC21" s="156"/>
      <c r="LWD21" s="156"/>
      <c r="LWE21" s="156"/>
      <c r="LWF21" s="156"/>
      <c r="LWG21" s="156"/>
      <c r="LWH21" s="156"/>
      <c r="LWI21" s="156"/>
      <c r="LWJ21" s="156"/>
      <c r="LWK21" s="156"/>
      <c r="LWL21" s="156"/>
      <c r="LWM21" s="156"/>
      <c r="LWN21" s="156"/>
      <c r="LWO21" s="156"/>
      <c r="LWP21" s="156"/>
      <c r="LWQ21" s="156"/>
      <c r="LWR21" s="156"/>
      <c r="LWS21" s="156"/>
      <c r="LWT21" s="156"/>
      <c r="LWU21" s="156"/>
      <c r="LWV21" s="156"/>
      <c r="LWW21" s="156"/>
      <c r="LWX21" s="156"/>
      <c r="LWY21" s="156"/>
      <c r="LWZ21" s="156"/>
      <c r="LXA21" s="156"/>
      <c r="LXB21" s="156"/>
      <c r="LXC21" s="156"/>
      <c r="LXD21" s="156"/>
      <c r="LXE21" s="156"/>
      <c r="LXF21" s="156"/>
      <c r="LXG21" s="156"/>
      <c r="LXH21" s="156"/>
      <c r="LXI21" s="156"/>
      <c r="LXJ21" s="156"/>
      <c r="LXK21" s="156"/>
      <c r="LXL21" s="156"/>
      <c r="LXM21" s="156"/>
      <c r="LXN21" s="156"/>
      <c r="LXO21" s="156"/>
      <c r="LXP21" s="156"/>
      <c r="LXQ21" s="156"/>
      <c r="LXR21" s="156"/>
      <c r="LXS21" s="156"/>
      <c r="LXT21" s="156"/>
      <c r="LXU21" s="156"/>
      <c r="LXV21" s="156"/>
      <c r="LXW21" s="156"/>
      <c r="LXX21" s="156"/>
      <c r="LXY21" s="156"/>
      <c r="LXZ21" s="156"/>
      <c r="LYA21" s="156"/>
      <c r="LYB21" s="156"/>
      <c r="LYC21" s="156"/>
      <c r="LYD21" s="156"/>
      <c r="LYE21" s="156"/>
      <c r="LYF21" s="156"/>
      <c r="LYG21" s="156"/>
      <c r="LYH21" s="156"/>
      <c r="LYI21" s="156"/>
      <c r="LYJ21" s="156"/>
      <c r="LYK21" s="156"/>
      <c r="LYL21" s="156"/>
      <c r="LYM21" s="156"/>
      <c r="LYN21" s="156"/>
      <c r="LYO21" s="156"/>
      <c r="LYP21" s="156"/>
      <c r="LYQ21" s="156"/>
      <c r="LYR21" s="156"/>
      <c r="LYS21" s="156"/>
      <c r="LYT21" s="156"/>
      <c r="LYU21" s="156"/>
      <c r="LYV21" s="156"/>
      <c r="LYW21" s="156"/>
      <c r="LYX21" s="156"/>
      <c r="LYY21" s="156"/>
      <c r="LYZ21" s="156"/>
      <c r="LZA21" s="156"/>
      <c r="LZB21" s="156"/>
      <c r="LZC21" s="156"/>
      <c r="LZD21" s="156"/>
      <c r="LZE21" s="156"/>
      <c r="LZF21" s="156"/>
      <c r="LZG21" s="156"/>
      <c r="LZH21" s="156"/>
      <c r="LZI21" s="156"/>
      <c r="LZJ21" s="156"/>
      <c r="LZK21" s="156"/>
      <c r="LZL21" s="156"/>
      <c r="LZM21" s="156"/>
      <c r="LZN21" s="156"/>
      <c r="LZO21" s="156"/>
      <c r="LZP21" s="156"/>
      <c r="LZQ21" s="156"/>
      <c r="LZR21" s="156"/>
      <c r="LZS21" s="156"/>
      <c r="LZT21" s="156"/>
      <c r="LZU21" s="156"/>
      <c r="LZV21" s="156"/>
      <c r="LZW21" s="156"/>
      <c r="LZX21" s="156"/>
      <c r="LZY21" s="156"/>
      <c r="LZZ21" s="156"/>
      <c r="MAA21" s="156"/>
      <c r="MAB21" s="156"/>
      <c r="MAC21" s="156"/>
      <c r="MAD21" s="156"/>
      <c r="MAE21" s="156"/>
      <c r="MAF21" s="156"/>
      <c r="MAG21" s="156"/>
      <c r="MAH21" s="156"/>
      <c r="MAI21" s="156"/>
      <c r="MAJ21" s="156"/>
      <c r="MAK21" s="156"/>
      <c r="MAL21" s="156"/>
      <c r="MAM21" s="156"/>
      <c r="MAN21" s="156"/>
      <c r="MAO21" s="156"/>
      <c r="MAP21" s="156"/>
      <c r="MAQ21" s="156"/>
      <c r="MAR21" s="156"/>
      <c r="MAS21" s="156"/>
      <c r="MAT21" s="156"/>
      <c r="MAU21" s="156"/>
      <c r="MAV21" s="156"/>
      <c r="MAW21" s="156"/>
      <c r="MAX21" s="156"/>
      <c r="MAY21" s="156"/>
      <c r="MAZ21" s="156"/>
      <c r="MBA21" s="156"/>
      <c r="MBB21" s="156"/>
      <c r="MBC21" s="156"/>
      <c r="MBD21" s="156"/>
      <c r="MBE21" s="156"/>
      <c r="MBF21" s="156"/>
      <c r="MBG21" s="156"/>
      <c r="MBH21" s="156"/>
      <c r="MBI21" s="156"/>
      <c r="MBJ21" s="156"/>
      <c r="MBK21" s="156"/>
      <c r="MBL21" s="156"/>
      <c r="MBM21" s="156"/>
      <c r="MBN21" s="156"/>
      <c r="MBO21" s="156"/>
      <c r="MBP21" s="156"/>
      <c r="MBQ21" s="156"/>
      <c r="MBR21" s="156"/>
      <c r="MBS21" s="156"/>
      <c r="MBT21" s="156"/>
      <c r="MBU21" s="156"/>
      <c r="MBV21" s="156"/>
      <c r="MBW21" s="156"/>
      <c r="MBX21" s="156"/>
      <c r="MBY21" s="156"/>
      <c r="MBZ21" s="156"/>
      <c r="MCA21" s="156"/>
      <c r="MCB21" s="156"/>
      <c r="MCC21" s="156"/>
      <c r="MCD21" s="156"/>
      <c r="MCE21" s="156"/>
      <c r="MCF21" s="156"/>
      <c r="MCG21" s="156"/>
      <c r="MCH21" s="156"/>
      <c r="MCI21" s="156"/>
      <c r="MCJ21" s="156"/>
      <c r="MCK21" s="156"/>
      <c r="MCL21" s="156"/>
      <c r="MCM21" s="156"/>
      <c r="MCN21" s="156"/>
      <c r="MCO21" s="156"/>
      <c r="MCP21" s="156"/>
      <c r="MCQ21" s="156"/>
      <c r="MCR21" s="156"/>
      <c r="MCS21" s="156"/>
      <c r="MCT21" s="156"/>
      <c r="MCU21" s="156"/>
      <c r="MCV21" s="156"/>
      <c r="MCW21" s="156"/>
      <c r="MCX21" s="156"/>
      <c r="MCY21" s="156"/>
      <c r="MCZ21" s="156"/>
      <c r="MDA21" s="156"/>
      <c r="MDB21" s="156"/>
      <c r="MDC21" s="156"/>
      <c r="MDD21" s="156"/>
      <c r="MDE21" s="156"/>
      <c r="MDF21" s="156"/>
      <c r="MDG21" s="156"/>
      <c r="MDH21" s="156"/>
      <c r="MDI21" s="156"/>
      <c r="MDJ21" s="156"/>
      <c r="MDK21" s="156"/>
      <c r="MDL21" s="156"/>
      <c r="MDM21" s="156"/>
      <c r="MDN21" s="156"/>
      <c r="MDO21" s="156"/>
      <c r="MDP21" s="156"/>
      <c r="MDQ21" s="156"/>
      <c r="MDR21" s="156"/>
      <c r="MDS21" s="156"/>
      <c r="MDT21" s="156"/>
      <c r="MDU21" s="156"/>
      <c r="MDV21" s="156"/>
      <c r="MDW21" s="156"/>
      <c r="MDX21" s="156"/>
      <c r="MDY21" s="156"/>
      <c r="MDZ21" s="156"/>
      <c r="MEA21" s="156"/>
      <c r="MEB21" s="156"/>
      <c r="MEC21" s="156"/>
      <c r="MED21" s="156"/>
      <c r="MEE21" s="156"/>
      <c r="MEF21" s="156"/>
      <c r="MEG21" s="156"/>
      <c r="MEH21" s="156"/>
      <c r="MEI21" s="156"/>
      <c r="MEJ21" s="156"/>
      <c r="MEK21" s="156"/>
      <c r="MEL21" s="156"/>
      <c r="MEM21" s="156"/>
      <c r="MEN21" s="156"/>
      <c r="MEO21" s="156"/>
      <c r="MEP21" s="156"/>
      <c r="MEQ21" s="156"/>
      <c r="MER21" s="156"/>
      <c r="MES21" s="156"/>
      <c r="MET21" s="156"/>
      <c r="MEU21" s="156"/>
      <c r="MEV21" s="156"/>
      <c r="MEW21" s="156"/>
      <c r="MEX21" s="156"/>
      <c r="MEY21" s="156"/>
      <c r="MEZ21" s="156"/>
      <c r="MFA21" s="156"/>
      <c r="MFB21" s="156"/>
      <c r="MFC21" s="156"/>
      <c r="MFD21" s="156"/>
      <c r="MFE21" s="156"/>
      <c r="MFF21" s="156"/>
      <c r="MFG21" s="156"/>
      <c r="MFH21" s="156"/>
      <c r="MFI21" s="156"/>
      <c r="MFJ21" s="156"/>
      <c r="MFK21" s="156"/>
      <c r="MFL21" s="156"/>
      <c r="MFM21" s="156"/>
      <c r="MFN21" s="156"/>
      <c r="MFO21" s="156"/>
      <c r="MFP21" s="156"/>
      <c r="MFQ21" s="156"/>
      <c r="MFR21" s="156"/>
      <c r="MFS21" s="156"/>
      <c r="MFT21" s="156"/>
      <c r="MFU21" s="156"/>
      <c r="MFV21" s="156"/>
      <c r="MFW21" s="156"/>
      <c r="MFX21" s="156"/>
      <c r="MFY21" s="156"/>
      <c r="MFZ21" s="156"/>
      <c r="MGA21" s="156"/>
      <c r="MGB21" s="156"/>
      <c r="MGC21" s="156"/>
      <c r="MGD21" s="156"/>
      <c r="MGE21" s="156"/>
      <c r="MGF21" s="156"/>
      <c r="MGG21" s="156"/>
      <c r="MGH21" s="156"/>
      <c r="MGI21" s="156"/>
      <c r="MGJ21" s="156"/>
      <c r="MGK21" s="156"/>
      <c r="MGL21" s="156"/>
      <c r="MGM21" s="156"/>
      <c r="MGN21" s="156"/>
      <c r="MGO21" s="156"/>
      <c r="MGP21" s="156"/>
      <c r="MGQ21" s="156"/>
      <c r="MGR21" s="156"/>
      <c r="MGS21" s="156"/>
      <c r="MGT21" s="156"/>
      <c r="MGU21" s="156"/>
      <c r="MGV21" s="156"/>
      <c r="MGW21" s="156"/>
      <c r="MGX21" s="156"/>
      <c r="MGY21" s="156"/>
      <c r="MGZ21" s="156"/>
      <c r="MHA21" s="156"/>
      <c r="MHB21" s="156"/>
      <c r="MHC21" s="156"/>
      <c r="MHD21" s="156"/>
      <c r="MHE21" s="156"/>
      <c r="MHF21" s="156"/>
      <c r="MHG21" s="156"/>
      <c r="MHH21" s="156"/>
      <c r="MHI21" s="156"/>
      <c r="MHJ21" s="156"/>
      <c r="MHK21" s="156"/>
      <c r="MHL21" s="156"/>
      <c r="MHM21" s="156"/>
      <c r="MHN21" s="156"/>
      <c r="MHO21" s="156"/>
      <c r="MHP21" s="156"/>
      <c r="MHQ21" s="156"/>
      <c r="MHR21" s="156"/>
      <c r="MHS21" s="156"/>
      <c r="MHT21" s="156"/>
      <c r="MHU21" s="156"/>
      <c r="MHV21" s="156"/>
      <c r="MHW21" s="156"/>
      <c r="MHX21" s="156"/>
      <c r="MHY21" s="156"/>
      <c r="MHZ21" s="156"/>
      <c r="MIA21" s="156"/>
      <c r="MIB21" s="156"/>
      <c r="MIC21" s="156"/>
      <c r="MID21" s="156"/>
      <c r="MIE21" s="156"/>
      <c r="MIF21" s="156"/>
      <c r="MIG21" s="156"/>
      <c r="MIH21" s="156"/>
      <c r="MII21" s="156"/>
      <c r="MIJ21" s="156"/>
      <c r="MIK21" s="156"/>
      <c r="MIL21" s="156"/>
      <c r="MIM21" s="156"/>
      <c r="MIN21" s="156"/>
      <c r="MIO21" s="156"/>
      <c r="MIP21" s="156"/>
      <c r="MIQ21" s="156"/>
      <c r="MIR21" s="156"/>
      <c r="MIS21" s="156"/>
      <c r="MIT21" s="156"/>
      <c r="MIU21" s="156"/>
      <c r="MIV21" s="156"/>
      <c r="MIW21" s="156"/>
      <c r="MIX21" s="156"/>
      <c r="MIY21" s="156"/>
      <c r="MIZ21" s="156"/>
      <c r="MJA21" s="156"/>
      <c r="MJB21" s="156"/>
      <c r="MJC21" s="156"/>
      <c r="MJD21" s="156"/>
      <c r="MJE21" s="156"/>
      <c r="MJF21" s="156"/>
      <c r="MJG21" s="156"/>
      <c r="MJH21" s="156"/>
      <c r="MJI21" s="156"/>
      <c r="MJJ21" s="156"/>
      <c r="MJK21" s="156"/>
      <c r="MJL21" s="156"/>
      <c r="MJM21" s="156"/>
      <c r="MJN21" s="156"/>
      <c r="MJO21" s="156"/>
      <c r="MJP21" s="156"/>
      <c r="MJQ21" s="156"/>
      <c r="MJR21" s="156"/>
      <c r="MJS21" s="156"/>
      <c r="MJT21" s="156"/>
      <c r="MJU21" s="156"/>
      <c r="MJV21" s="156"/>
      <c r="MJW21" s="156"/>
      <c r="MJX21" s="156"/>
      <c r="MJY21" s="156"/>
      <c r="MJZ21" s="156"/>
      <c r="MKA21" s="156"/>
      <c r="MKB21" s="156"/>
      <c r="MKC21" s="156"/>
      <c r="MKD21" s="156"/>
      <c r="MKE21" s="156"/>
      <c r="MKF21" s="156"/>
      <c r="MKG21" s="156"/>
      <c r="MKH21" s="156"/>
      <c r="MKI21" s="156"/>
      <c r="MKJ21" s="156"/>
      <c r="MKK21" s="156"/>
      <c r="MKL21" s="156"/>
      <c r="MKM21" s="156"/>
      <c r="MKN21" s="156"/>
      <c r="MKO21" s="156"/>
      <c r="MKP21" s="156"/>
      <c r="MKQ21" s="156"/>
      <c r="MKR21" s="156"/>
      <c r="MKS21" s="156"/>
      <c r="MKT21" s="156"/>
      <c r="MKU21" s="156"/>
      <c r="MKV21" s="156"/>
      <c r="MKW21" s="156"/>
      <c r="MKX21" s="156"/>
      <c r="MKY21" s="156"/>
      <c r="MKZ21" s="156"/>
      <c r="MLA21" s="156"/>
      <c r="MLB21" s="156"/>
      <c r="MLC21" s="156"/>
      <c r="MLD21" s="156"/>
      <c r="MLE21" s="156"/>
      <c r="MLF21" s="156"/>
      <c r="MLG21" s="156"/>
      <c r="MLH21" s="156"/>
      <c r="MLI21" s="156"/>
      <c r="MLJ21" s="156"/>
      <c r="MLK21" s="156"/>
      <c r="MLL21" s="156"/>
      <c r="MLM21" s="156"/>
      <c r="MLN21" s="156"/>
      <c r="MLO21" s="156"/>
      <c r="MLP21" s="156"/>
      <c r="MLQ21" s="156"/>
      <c r="MLR21" s="156"/>
      <c r="MLS21" s="156"/>
      <c r="MLT21" s="156"/>
      <c r="MLU21" s="156"/>
      <c r="MLV21" s="156"/>
      <c r="MLW21" s="156"/>
      <c r="MLX21" s="156"/>
      <c r="MLY21" s="156"/>
      <c r="MLZ21" s="156"/>
      <c r="MMA21" s="156"/>
      <c r="MMB21" s="156"/>
      <c r="MMC21" s="156"/>
      <c r="MMD21" s="156"/>
      <c r="MME21" s="156"/>
      <c r="MMF21" s="156"/>
      <c r="MMG21" s="156"/>
      <c r="MMH21" s="156"/>
      <c r="MMI21" s="156"/>
      <c r="MMJ21" s="156"/>
      <c r="MMK21" s="156"/>
      <c r="MML21" s="156"/>
      <c r="MMM21" s="156"/>
      <c r="MMN21" s="156"/>
      <c r="MMO21" s="156"/>
      <c r="MMP21" s="156"/>
      <c r="MMQ21" s="156"/>
      <c r="MMR21" s="156"/>
      <c r="MMS21" s="156"/>
      <c r="MMT21" s="156"/>
      <c r="MMU21" s="156"/>
      <c r="MMV21" s="156"/>
      <c r="MMW21" s="156"/>
      <c r="MMX21" s="156"/>
      <c r="MMY21" s="156"/>
      <c r="MMZ21" s="156"/>
      <c r="MNA21" s="156"/>
      <c r="MNB21" s="156"/>
      <c r="MNC21" s="156"/>
      <c r="MND21" s="156"/>
      <c r="MNE21" s="156"/>
      <c r="MNF21" s="156"/>
      <c r="MNG21" s="156"/>
      <c r="MNH21" s="156"/>
      <c r="MNI21" s="156"/>
      <c r="MNJ21" s="156"/>
      <c r="MNK21" s="156"/>
      <c r="MNL21" s="156"/>
      <c r="MNM21" s="156"/>
      <c r="MNN21" s="156"/>
      <c r="MNO21" s="156"/>
      <c r="MNP21" s="156"/>
      <c r="MNQ21" s="156"/>
      <c r="MNR21" s="156"/>
      <c r="MNS21" s="156"/>
      <c r="MNT21" s="156"/>
      <c r="MNU21" s="156"/>
      <c r="MNV21" s="156"/>
      <c r="MNW21" s="156"/>
      <c r="MNX21" s="156"/>
      <c r="MNY21" s="156"/>
      <c r="MNZ21" s="156"/>
      <c r="MOA21" s="156"/>
      <c r="MOB21" s="156"/>
      <c r="MOC21" s="156"/>
      <c r="MOD21" s="156"/>
      <c r="MOE21" s="156"/>
      <c r="MOF21" s="156"/>
      <c r="MOG21" s="156"/>
      <c r="MOH21" s="156"/>
      <c r="MOI21" s="156"/>
      <c r="MOJ21" s="156"/>
      <c r="MOK21" s="156"/>
      <c r="MOL21" s="156"/>
      <c r="MOM21" s="156"/>
      <c r="MON21" s="156"/>
      <c r="MOO21" s="156"/>
      <c r="MOP21" s="156"/>
      <c r="MOQ21" s="156"/>
      <c r="MOR21" s="156"/>
      <c r="MOS21" s="156"/>
      <c r="MOT21" s="156"/>
      <c r="MOU21" s="156"/>
      <c r="MOV21" s="156"/>
      <c r="MOW21" s="156"/>
      <c r="MOX21" s="156"/>
      <c r="MOY21" s="156"/>
      <c r="MOZ21" s="156"/>
      <c r="MPA21" s="156"/>
      <c r="MPB21" s="156"/>
      <c r="MPC21" s="156"/>
      <c r="MPD21" s="156"/>
      <c r="MPE21" s="156"/>
      <c r="MPF21" s="156"/>
      <c r="MPG21" s="156"/>
      <c r="MPH21" s="156"/>
      <c r="MPI21" s="156"/>
      <c r="MPJ21" s="156"/>
      <c r="MPK21" s="156"/>
      <c r="MPL21" s="156"/>
      <c r="MPM21" s="156"/>
      <c r="MPN21" s="156"/>
      <c r="MPO21" s="156"/>
      <c r="MPP21" s="156"/>
      <c r="MPQ21" s="156"/>
      <c r="MPR21" s="156"/>
      <c r="MPS21" s="156"/>
      <c r="MPT21" s="156"/>
      <c r="MPU21" s="156"/>
      <c r="MPV21" s="156"/>
      <c r="MPW21" s="156"/>
      <c r="MPX21" s="156"/>
      <c r="MPY21" s="156"/>
      <c r="MPZ21" s="156"/>
      <c r="MQA21" s="156"/>
      <c r="MQB21" s="156"/>
      <c r="MQC21" s="156"/>
      <c r="MQD21" s="156"/>
      <c r="MQE21" s="156"/>
      <c r="MQF21" s="156"/>
      <c r="MQG21" s="156"/>
      <c r="MQH21" s="156"/>
      <c r="MQI21" s="156"/>
      <c r="MQJ21" s="156"/>
      <c r="MQK21" s="156"/>
      <c r="MQL21" s="156"/>
      <c r="MQM21" s="156"/>
      <c r="MQN21" s="156"/>
      <c r="MQO21" s="156"/>
      <c r="MQP21" s="156"/>
      <c r="MQQ21" s="156"/>
      <c r="MQR21" s="156"/>
      <c r="MQS21" s="156"/>
      <c r="MQT21" s="156"/>
      <c r="MQU21" s="156"/>
      <c r="MQV21" s="156"/>
      <c r="MQW21" s="156"/>
      <c r="MQX21" s="156"/>
      <c r="MQY21" s="156"/>
      <c r="MQZ21" s="156"/>
      <c r="MRA21" s="156"/>
      <c r="MRB21" s="156"/>
      <c r="MRC21" s="156"/>
      <c r="MRD21" s="156"/>
      <c r="MRE21" s="156"/>
      <c r="MRF21" s="156"/>
      <c r="MRG21" s="156"/>
      <c r="MRH21" s="156"/>
      <c r="MRI21" s="156"/>
      <c r="MRJ21" s="156"/>
      <c r="MRK21" s="156"/>
      <c r="MRL21" s="156"/>
      <c r="MRM21" s="156"/>
      <c r="MRN21" s="156"/>
      <c r="MRO21" s="156"/>
      <c r="MRP21" s="156"/>
      <c r="MRQ21" s="156"/>
      <c r="MRR21" s="156"/>
      <c r="MRS21" s="156"/>
      <c r="MRT21" s="156"/>
      <c r="MRU21" s="156"/>
      <c r="MRV21" s="156"/>
      <c r="MRW21" s="156"/>
      <c r="MRX21" s="156"/>
      <c r="MRY21" s="156"/>
      <c r="MRZ21" s="156"/>
      <c r="MSA21" s="156"/>
      <c r="MSB21" s="156"/>
      <c r="MSC21" s="156"/>
      <c r="MSD21" s="156"/>
      <c r="MSE21" s="156"/>
      <c r="MSF21" s="156"/>
      <c r="MSG21" s="156"/>
      <c r="MSH21" s="156"/>
      <c r="MSI21" s="156"/>
      <c r="MSJ21" s="156"/>
      <c r="MSK21" s="156"/>
      <c r="MSL21" s="156"/>
      <c r="MSM21" s="156"/>
      <c r="MSN21" s="156"/>
      <c r="MSO21" s="156"/>
      <c r="MSP21" s="156"/>
      <c r="MSQ21" s="156"/>
      <c r="MSR21" s="156"/>
      <c r="MSS21" s="156"/>
      <c r="MST21" s="156"/>
      <c r="MSU21" s="156"/>
      <c r="MSV21" s="156"/>
      <c r="MSW21" s="156"/>
      <c r="MSX21" s="156"/>
      <c r="MSY21" s="156"/>
      <c r="MSZ21" s="156"/>
      <c r="MTA21" s="156"/>
      <c r="MTB21" s="156"/>
      <c r="MTC21" s="156"/>
      <c r="MTD21" s="156"/>
      <c r="MTE21" s="156"/>
      <c r="MTF21" s="156"/>
      <c r="MTG21" s="156"/>
      <c r="MTH21" s="156"/>
      <c r="MTI21" s="156"/>
      <c r="MTJ21" s="156"/>
      <c r="MTK21" s="156"/>
      <c r="MTL21" s="156"/>
      <c r="MTM21" s="156"/>
      <c r="MTN21" s="156"/>
      <c r="MTO21" s="156"/>
      <c r="MTP21" s="156"/>
      <c r="MTQ21" s="156"/>
      <c r="MTR21" s="156"/>
      <c r="MTS21" s="156"/>
      <c r="MTT21" s="156"/>
      <c r="MTU21" s="156"/>
      <c r="MTV21" s="156"/>
      <c r="MTW21" s="156"/>
      <c r="MTX21" s="156"/>
      <c r="MTY21" s="156"/>
      <c r="MTZ21" s="156"/>
      <c r="MUA21" s="156"/>
      <c r="MUB21" s="156"/>
      <c r="MUC21" s="156"/>
      <c r="MUD21" s="156"/>
      <c r="MUE21" s="156"/>
      <c r="MUF21" s="156"/>
      <c r="MUG21" s="156"/>
      <c r="MUH21" s="156"/>
      <c r="MUI21" s="156"/>
      <c r="MUJ21" s="156"/>
      <c r="MUK21" s="156"/>
      <c r="MUL21" s="156"/>
      <c r="MUM21" s="156"/>
      <c r="MUN21" s="156"/>
      <c r="MUO21" s="156"/>
      <c r="MUP21" s="156"/>
      <c r="MUQ21" s="156"/>
      <c r="MUR21" s="156"/>
      <c r="MUS21" s="156"/>
      <c r="MUT21" s="156"/>
      <c r="MUU21" s="156"/>
      <c r="MUV21" s="156"/>
      <c r="MUW21" s="156"/>
      <c r="MUX21" s="156"/>
      <c r="MUY21" s="156"/>
      <c r="MUZ21" s="156"/>
      <c r="MVA21" s="156"/>
      <c r="MVB21" s="156"/>
      <c r="MVC21" s="156"/>
      <c r="MVD21" s="156"/>
      <c r="MVE21" s="156"/>
      <c r="MVF21" s="156"/>
      <c r="MVG21" s="156"/>
      <c r="MVH21" s="156"/>
      <c r="MVI21" s="156"/>
      <c r="MVJ21" s="156"/>
      <c r="MVK21" s="156"/>
      <c r="MVL21" s="156"/>
      <c r="MVM21" s="156"/>
      <c r="MVN21" s="156"/>
      <c r="MVO21" s="156"/>
      <c r="MVP21" s="156"/>
      <c r="MVQ21" s="156"/>
      <c r="MVR21" s="156"/>
      <c r="MVS21" s="156"/>
      <c r="MVT21" s="156"/>
      <c r="MVU21" s="156"/>
      <c r="MVV21" s="156"/>
      <c r="MVW21" s="156"/>
      <c r="MVX21" s="156"/>
      <c r="MVY21" s="156"/>
      <c r="MVZ21" s="156"/>
      <c r="MWA21" s="156"/>
      <c r="MWB21" s="156"/>
      <c r="MWC21" s="156"/>
      <c r="MWD21" s="156"/>
      <c r="MWE21" s="156"/>
      <c r="MWF21" s="156"/>
      <c r="MWG21" s="156"/>
      <c r="MWH21" s="156"/>
      <c r="MWI21" s="156"/>
      <c r="MWJ21" s="156"/>
      <c r="MWK21" s="156"/>
      <c r="MWL21" s="156"/>
      <c r="MWM21" s="156"/>
      <c r="MWN21" s="156"/>
      <c r="MWO21" s="156"/>
      <c r="MWP21" s="156"/>
      <c r="MWQ21" s="156"/>
      <c r="MWR21" s="156"/>
      <c r="MWS21" s="156"/>
      <c r="MWT21" s="156"/>
      <c r="MWU21" s="156"/>
      <c r="MWV21" s="156"/>
      <c r="MWW21" s="156"/>
      <c r="MWX21" s="156"/>
      <c r="MWY21" s="156"/>
      <c r="MWZ21" s="156"/>
      <c r="MXA21" s="156"/>
      <c r="MXB21" s="156"/>
      <c r="MXC21" s="156"/>
      <c r="MXD21" s="156"/>
      <c r="MXE21" s="156"/>
      <c r="MXF21" s="156"/>
      <c r="MXG21" s="156"/>
      <c r="MXH21" s="156"/>
      <c r="MXI21" s="156"/>
      <c r="MXJ21" s="156"/>
      <c r="MXK21" s="156"/>
      <c r="MXL21" s="156"/>
      <c r="MXM21" s="156"/>
      <c r="MXN21" s="156"/>
      <c r="MXO21" s="156"/>
      <c r="MXP21" s="156"/>
      <c r="MXQ21" s="156"/>
      <c r="MXR21" s="156"/>
      <c r="MXS21" s="156"/>
      <c r="MXT21" s="156"/>
      <c r="MXU21" s="156"/>
      <c r="MXV21" s="156"/>
      <c r="MXW21" s="156"/>
      <c r="MXX21" s="156"/>
      <c r="MXY21" s="156"/>
      <c r="MXZ21" s="156"/>
      <c r="MYA21" s="156"/>
      <c r="MYB21" s="156"/>
      <c r="MYC21" s="156"/>
      <c r="MYD21" s="156"/>
      <c r="MYE21" s="156"/>
      <c r="MYF21" s="156"/>
      <c r="MYG21" s="156"/>
      <c r="MYH21" s="156"/>
      <c r="MYI21" s="156"/>
      <c r="MYJ21" s="156"/>
      <c r="MYK21" s="156"/>
      <c r="MYL21" s="156"/>
      <c r="MYM21" s="156"/>
      <c r="MYN21" s="156"/>
      <c r="MYO21" s="156"/>
      <c r="MYP21" s="156"/>
      <c r="MYQ21" s="156"/>
      <c r="MYR21" s="156"/>
      <c r="MYS21" s="156"/>
      <c r="MYT21" s="156"/>
      <c r="MYU21" s="156"/>
      <c r="MYV21" s="156"/>
      <c r="MYW21" s="156"/>
      <c r="MYX21" s="156"/>
      <c r="MYY21" s="156"/>
      <c r="MYZ21" s="156"/>
      <c r="MZA21" s="156"/>
      <c r="MZB21" s="156"/>
      <c r="MZC21" s="156"/>
      <c r="MZD21" s="156"/>
      <c r="MZE21" s="156"/>
      <c r="MZF21" s="156"/>
      <c r="MZG21" s="156"/>
      <c r="MZH21" s="156"/>
      <c r="MZI21" s="156"/>
      <c r="MZJ21" s="156"/>
      <c r="MZK21" s="156"/>
      <c r="MZL21" s="156"/>
      <c r="MZM21" s="156"/>
      <c r="MZN21" s="156"/>
      <c r="MZO21" s="156"/>
      <c r="MZP21" s="156"/>
      <c r="MZQ21" s="156"/>
      <c r="MZR21" s="156"/>
      <c r="MZS21" s="156"/>
      <c r="MZT21" s="156"/>
      <c r="MZU21" s="156"/>
      <c r="MZV21" s="156"/>
      <c r="MZW21" s="156"/>
      <c r="MZX21" s="156"/>
      <c r="MZY21" s="156"/>
      <c r="MZZ21" s="156"/>
      <c r="NAA21" s="156"/>
      <c r="NAB21" s="156"/>
      <c r="NAC21" s="156"/>
      <c r="NAD21" s="156"/>
      <c r="NAE21" s="156"/>
      <c r="NAF21" s="156"/>
      <c r="NAG21" s="156"/>
      <c r="NAH21" s="156"/>
      <c r="NAI21" s="156"/>
      <c r="NAJ21" s="156"/>
      <c r="NAK21" s="156"/>
      <c r="NAL21" s="156"/>
      <c r="NAM21" s="156"/>
      <c r="NAN21" s="156"/>
      <c r="NAO21" s="156"/>
      <c r="NAP21" s="156"/>
      <c r="NAQ21" s="156"/>
      <c r="NAR21" s="156"/>
      <c r="NAS21" s="156"/>
      <c r="NAT21" s="156"/>
      <c r="NAU21" s="156"/>
      <c r="NAV21" s="156"/>
      <c r="NAW21" s="156"/>
      <c r="NAX21" s="156"/>
      <c r="NAY21" s="156"/>
      <c r="NAZ21" s="156"/>
      <c r="NBA21" s="156"/>
      <c r="NBB21" s="156"/>
      <c r="NBC21" s="156"/>
      <c r="NBD21" s="156"/>
      <c r="NBE21" s="156"/>
      <c r="NBF21" s="156"/>
      <c r="NBG21" s="156"/>
      <c r="NBH21" s="156"/>
      <c r="NBI21" s="156"/>
      <c r="NBJ21" s="156"/>
      <c r="NBK21" s="156"/>
      <c r="NBL21" s="156"/>
      <c r="NBM21" s="156"/>
      <c r="NBN21" s="156"/>
      <c r="NBO21" s="156"/>
      <c r="NBP21" s="156"/>
      <c r="NBQ21" s="156"/>
      <c r="NBR21" s="156"/>
      <c r="NBS21" s="156"/>
      <c r="NBT21" s="156"/>
      <c r="NBU21" s="156"/>
      <c r="NBV21" s="156"/>
      <c r="NBW21" s="156"/>
      <c r="NBX21" s="156"/>
      <c r="NBY21" s="156"/>
      <c r="NBZ21" s="156"/>
      <c r="NCA21" s="156"/>
      <c r="NCB21" s="156"/>
      <c r="NCC21" s="156"/>
      <c r="NCD21" s="156"/>
      <c r="NCE21" s="156"/>
      <c r="NCF21" s="156"/>
      <c r="NCG21" s="156"/>
      <c r="NCH21" s="156"/>
      <c r="NCI21" s="156"/>
      <c r="NCJ21" s="156"/>
      <c r="NCK21" s="156"/>
      <c r="NCL21" s="156"/>
      <c r="NCM21" s="156"/>
      <c r="NCN21" s="156"/>
      <c r="NCO21" s="156"/>
      <c r="NCP21" s="156"/>
      <c r="NCQ21" s="156"/>
      <c r="NCR21" s="156"/>
      <c r="NCS21" s="156"/>
      <c r="NCT21" s="156"/>
      <c r="NCU21" s="156"/>
      <c r="NCV21" s="156"/>
      <c r="NCW21" s="156"/>
      <c r="NCX21" s="156"/>
      <c r="NCY21" s="156"/>
      <c r="NCZ21" s="156"/>
      <c r="NDA21" s="156"/>
      <c r="NDB21" s="156"/>
      <c r="NDC21" s="156"/>
      <c r="NDD21" s="156"/>
      <c r="NDE21" s="156"/>
      <c r="NDF21" s="156"/>
      <c r="NDG21" s="156"/>
      <c r="NDH21" s="156"/>
      <c r="NDI21" s="156"/>
      <c r="NDJ21" s="156"/>
      <c r="NDK21" s="156"/>
      <c r="NDL21" s="156"/>
      <c r="NDM21" s="156"/>
      <c r="NDN21" s="156"/>
      <c r="NDO21" s="156"/>
      <c r="NDP21" s="156"/>
      <c r="NDQ21" s="156"/>
      <c r="NDR21" s="156"/>
      <c r="NDS21" s="156"/>
      <c r="NDT21" s="156"/>
      <c r="NDU21" s="156"/>
      <c r="NDV21" s="156"/>
      <c r="NDW21" s="156"/>
      <c r="NDX21" s="156"/>
      <c r="NDY21" s="156"/>
      <c r="NDZ21" s="156"/>
      <c r="NEA21" s="156"/>
      <c r="NEB21" s="156"/>
      <c r="NEC21" s="156"/>
      <c r="NED21" s="156"/>
      <c r="NEE21" s="156"/>
      <c r="NEF21" s="156"/>
      <c r="NEG21" s="156"/>
      <c r="NEH21" s="156"/>
      <c r="NEI21" s="156"/>
      <c r="NEJ21" s="156"/>
      <c r="NEK21" s="156"/>
      <c r="NEL21" s="156"/>
      <c r="NEM21" s="156"/>
      <c r="NEN21" s="156"/>
      <c r="NEO21" s="156"/>
      <c r="NEP21" s="156"/>
      <c r="NEQ21" s="156"/>
      <c r="NER21" s="156"/>
      <c r="NES21" s="156"/>
      <c r="NET21" s="156"/>
      <c r="NEU21" s="156"/>
      <c r="NEV21" s="156"/>
      <c r="NEW21" s="156"/>
      <c r="NEX21" s="156"/>
      <c r="NEY21" s="156"/>
      <c r="NEZ21" s="156"/>
      <c r="NFA21" s="156"/>
      <c r="NFB21" s="156"/>
      <c r="NFC21" s="156"/>
      <c r="NFD21" s="156"/>
      <c r="NFE21" s="156"/>
      <c r="NFF21" s="156"/>
      <c r="NFG21" s="156"/>
      <c r="NFH21" s="156"/>
      <c r="NFI21" s="156"/>
      <c r="NFJ21" s="156"/>
      <c r="NFK21" s="156"/>
      <c r="NFL21" s="156"/>
      <c r="NFM21" s="156"/>
      <c r="NFN21" s="156"/>
      <c r="NFO21" s="156"/>
      <c r="NFP21" s="156"/>
      <c r="NFQ21" s="156"/>
      <c r="NFR21" s="156"/>
      <c r="NFS21" s="156"/>
      <c r="NFT21" s="156"/>
      <c r="NFU21" s="156"/>
      <c r="NFV21" s="156"/>
      <c r="NFW21" s="156"/>
      <c r="NFX21" s="156"/>
      <c r="NFY21" s="156"/>
      <c r="NFZ21" s="156"/>
      <c r="NGA21" s="156"/>
      <c r="NGB21" s="156"/>
      <c r="NGC21" s="156"/>
      <c r="NGD21" s="156"/>
      <c r="NGE21" s="156"/>
      <c r="NGF21" s="156"/>
      <c r="NGG21" s="156"/>
      <c r="NGH21" s="156"/>
      <c r="NGI21" s="156"/>
      <c r="NGJ21" s="156"/>
      <c r="NGK21" s="156"/>
      <c r="NGL21" s="156"/>
      <c r="NGM21" s="156"/>
      <c r="NGN21" s="156"/>
      <c r="NGO21" s="156"/>
      <c r="NGP21" s="156"/>
      <c r="NGQ21" s="156"/>
      <c r="NGR21" s="156"/>
      <c r="NGS21" s="156"/>
      <c r="NGT21" s="156"/>
      <c r="NGU21" s="156"/>
      <c r="NGV21" s="156"/>
      <c r="NGW21" s="156"/>
      <c r="NGX21" s="156"/>
      <c r="NGY21" s="156"/>
      <c r="NGZ21" s="156"/>
      <c r="NHA21" s="156"/>
      <c r="NHB21" s="156"/>
      <c r="NHC21" s="156"/>
      <c r="NHD21" s="156"/>
      <c r="NHE21" s="156"/>
      <c r="NHF21" s="156"/>
      <c r="NHG21" s="156"/>
      <c r="NHH21" s="156"/>
      <c r="NHI21" s="156"/>
      <c r="NHJ21" s="156"/>
      <c r="NHK21" s="156"/>
      <c r="NHL21" s="156"/>
      <c r="NHM21" s="156"/>
      <c r="NHN21" s="156"/>
      <c r="NHO21" s="156"/>
      <c r="NHP21" s="156"/>
      <c r="NHQ21" s="156"/>
      <c r="NHR21" s="156"/>
      <c r="NHS21" s="156"/>
      <c r="NHT21" s="156"/>
      <c r="NHU21" s="156"/>
      <c r="NHV21" s="156"/>
      <c r="NHW21" s="156"/>
      <c r="NHX21" s="156"/>
      <c r="NHY21" s="156"/>
      <c r="NHZ21" s="156"/>
      <c r="NIA21" s="156"/>
      <c r="NIB21" s="156"/>
      <c r="NIC21" s="156"/>
      <c r="NID21" s="156"/>
      <c r="NIE21" s="156"/>
      <c r="NIF21" s="156"/>
      <c r="NIG21" s="156"/>
      <c r="NIH21" s="156"/>
      <c r="NII21" s="156"/>
      <c r="NIJ21" s="156"/>
      <c r="NIK21" s="156"/>
      <c r="NIL21" s="156"/>
      <c r="NIM21" s="156"/>
      <c r="NIN21" s="156"/>
      <c r="NIO21" s="156"/>
      <c r="NIP21" s="156"/>
      <c r="NIQ21" s="156"/>
      <c r="NIR21" s="156"/>
      <c r="NIS21" s="156"/>
      <c r="NIT21" s="156"/>
      <c r="NIU21" s="156"/>
      <c r="NIV21" s="156"/>
      <c r="NIW21" s="156"/>
      <c r="NIX21" s="156"/>
      <c r="NIY21" s="156"/>
      <c r="NIZ21" s="156"/>
      <c r="NJA21" s="156"/>
      <c r="NJB21" s="156"/>
      <c r="NJC21" s="156"/>
      <c r="NJD21" s="156"/>
      <c r="NJE21" s="156"/>
      <c r="NJF21" s="156"/>
      <c r="NJG21" s="156"/>
      <c r="NJH21" s="156"/>
      <c r="NJI21" s="156"/>
      <c r="NJJ21" s="156"/>
      <c r="NJK21" s="156"/>
      <c r="NJL21" s="156"/>
      <c r="NJM21" s="156"/>
      <c r="NJN21" s="156"/>
      <c r="NJO21" s="156"/>
      <c r="NJP21" s="156"/>
      <c r="NJQ21" s="156"/>
      <c r="NJR21" s="156"/>
      <c r="NJS21" s="156"/>
      <c r="NJT21" s="156"/>
      <c r="NJU21" s="156"/>
      <c r="NJV21" s="156"/>
      <c r="NJW21" s="156"/>
      <c r="NJX21" s="156"/>
      <c r="NJY21" s="156"/>
      <c r="NJZ21" s="156"/>
      <c r="NKA21" s="156"/>
      <c r="NKB21" s="156"/>
      <c r="NKC21" s="156"/>
      <c r="NKD21" s="156"/>
      <c r="NKE21" s="156"/>
      <c r="NKF21" s="156"/>
      <c r="NKG21" s="156"/>
      <c r="NKH21" s="156"/>
      <c r="NKI21" s="156"/>
      <c r="NKJ21" s="156"/>
      <c r="NKK21" s="156"/>
      <c r="NKL21" s="156"/>
      <c r="NKM21" s="156"/>
      <c r="NKN21" s="156"/>
      <c r="NKO21" s="156"/>
      <c r="NKP21" s="156"/>
      <c r="NKQ21" s="156"/>
      <c r="NKR21" s="156"/>
      <c r="NKS21" s="156"/>
      <c r="NKT21" s="156"/>
      <c r="NKU21" s="156"/>
      <c r="NKV21" s="156"/>
      <c r="NKW21" s="156"/>
      <c r="NKX21" s="156"/>
      <c r="NKY21" s="156"/>
      <c r="NKZ21" s="156"/>
      <c r="NLA21" s="156"/>
      <c r="NLB21" s="156"/>
      <c r="NLC21" s="156"/>
      <c r="NLD21" s="156"/>
      <c r="NLE21" s="156"/>
      <c r="NLF21" s="156"/>
      <c r="NLG21" s="156"/>
      <c r="NLH21" s="156"/>
      <c r="NLI21" s="156"/>
      <c r="NLJ21" s="156"/>
      <c r="NLK21" s="156"/>
      <c r="NLL21" s="156"/>
      <c r="NLM21" s="156"/>
      <c r="NLN21" s="156"/>
      <c r="NLO21" s="156"/>
      <c r="NLP21" s="156"/>
      <c r="NLQ21" s="156"/>
      <c r="NLR21" s="156"/>
      <c r="NLS21" s="156"/>
      <c r="NLT21" s="156"/>
      <c r="NLU21" s="156"/>
      <c r="NLV21" s="156"/>
      <c r="NLW21" s="156"/>
      <c r="NLX21" s="156"/>
      <c r="NLY21" s="156"/>
      <c r="NLZ21" s="156"/>
      <c r="NMA21" s="156"/>
      <c r="NMB21" s="156"/>
      <c r="NMC21" s="156"/>
      <c r="NMD21" s="156"/>
      <c r="NME21" s="156"/>
      <c r="NMF21" s="156"/>
      <c r="NMG21" s="156"/>
      <c r="NMH21" s="156"/>
      <c r="NMI21" s="156"/>
      <c r="NMJ21" s="156"/>
      <c r="NMK21" s="156"/>
      <c r="NML21" s="156"/>
      <c r="NMM21" s="156"/>
      <c r="NMN21" s="156"/>
      <c r="NMO21" s="156"/>
      <c r="NMP21" s="156"/>
      <c r="NMQ21" s="156"/>
      <c r="NMR21" s="156"/>
      <c r="NMS21" s="156"/>
      <c r="NMT21" s="156"/>
      <c r="NMU21" s="156"/>
      <c r="NMV21" s="156"/>
      <c r="NMW21" s="156"/>
      <c r="NMX21" s="156"/>
      <c r="NMY21" s="156"/>
      <c r="NMZ21" s="156"/>
      <c r="NNA21" s="156"/>
      <c r="NNB21" s="156"/>
      <c r="NNC21" s="156"/>
      <c r="NND21" s="156"/>
      <c r="NNE21" s="156"/>
      <c r="NNF21" s="156"/>
      <c r="NNG21" s="156"/>
      <c r="NNH21" s="156"/>
      <c r="NNI21" s="156"/>
      <c r="NNJ21" s="156"/>
      <c r="NNK21" s="156"/>
      <c r="NNL21" s="156"/>
      <c r="NNM21" s="156"/>
      <c r="NNN21" s="156"/>
      <c r="NNO21" s="156"/>
      <c r="NNP21" s="156"/>
      <c r="NNQ21" s="156"/>
      <c r="NNR21" s="156"/>
      <c r="NNS21" s="156"/>
      <c r="NNT21" s="156"/>
      <c r="NNU21" s="156"/>
      <c r="NNV21" s="156"/>
      <c r="NNW21" s="156"/>
      <c r="NNX21" s="156"/>
      <c r="NNY21" s="156"/>
      <c r="NNZ21" s="156"/>
      <c r="NOA21" s="156"/>
      <c r="NOB21" s="156"/>
      <c r="NOC21" s="156"/>
      <c r="NOD21" s="156"/>
      <c r="NOE21" s="156"/>
      <c r="NOF21" s="156"/>
      <c r="NOG21" s="156"/>
      <c r="NOH21" s="156"/>
      <c r="NOI21" s="156"/>
      <c r="NOJ21" s="156"/>
      <c r="NOK21" s="156"/>
      <c r="NOL21" s="156"/>
      <c r="NOM21" s="156"/>
      <c r="NON21" s="156"/>
      <c r="NOO21" s="156"/>
      <c r="NOP21" s="156"/>
      <c r="NOQ21" s="156"/>
      <c r="NOR21" s="156"/>
      <c r="NOS21" s="156"/>
      <c r="NOT21" s="156"/>
      <c r="NOU21" s="156"/>
      <c r="NOV21" s="156"/>
      <c r="NOW21" s="156"/>
      <c r="NOX21" s="156"/>
      <c r="NOY21" s="156"/>
      <c r="NOZ21" s="156"/>
      <c r="NPA21" s="156"/>
      <c r="NPB21" s="156"/>
      <c r="NPC21" s="156"/>
      <c r="NPD21" s="156"/>
      <c r="NPE21" s="156"/>
      <c r="NPF21" s="156"/>
      <c r="NPG21" s="156"/>
      <c r="NPH21" s="156"/>
      <c r="NPI21" s="156"/>
      <c r="NPJ21" s="156"/>
      <c r="NPK21" s="156"/>
      <c r="NPL21" s="156"/>
      <c r="NPM21" s="156"/>
      <c r="NPN21" s="156"/>
      <c r="NPO21" s="156"/>
      <c r="NPP21" s="156"/>
      <c r="NPQ21" s="156"/>
      <c r="NPR21" s="156"/>
      <c r="NPS21" s="156"/>
      <c r="NPT21" s="156"/>
      <c r="NPU21" s="156"/>
      <c r="NPV21" s="156"/>
      <c r="NPW21" s="156"/>
      <c r="NPX21" s="156"/>
      <c r="NPY21" s="156"/>
      <c r="NPZ21" s="156"/>
      <c r="NQA21" s="156"/>
      <c r="NQB21" s="156"/>
      <c r="NQC21" s="156"/>
      <c r="NQD21" s="156"/>
      <c r="NQE21" s="156"/>
      <c r="NQF21" s="156"/>
      <c r="NQG21" s="156"/>
      <c r="NQH21" s="156"/>
      <c r="NQI21" s="156"/>
      <c r="NQJ21" s="156"/>
      <c r="NQK21" s="156"/>
      <c r="NQL21" s="156"/>
      <c r="NQM21" s="156"/>
      <c r="NQN21" s="156"/>
      <c r="NQO21" s="156"/>
      <c r="NQP21" s="156"/>
      <c r="NQQ21" s="156"/>
      <c r="NQR21" s="156"/>
      <c r="NQS21" s="156"/>
      <c r="NQT21" s="156"/>
      <c r="NQU21" s="156"/>
      <c r="NQV21" s="156"/>
      <c r="NQW21" s="156"/>
      <c r="NQX21" s="156"/>
      <c r="NQY21" s="156"/>
      <c r="NQZ21" s="156"/>
      <c r="NRA21" s="156"/>
      <c r="NRB21" s="156"/>
      <c r="NRC21" s="156"/>
      <c r="NRD21" s="156"/>
      <c r="NRE21" s="156"/>
      <c r="NRF21" s="156"/>
      <c r="NRG21" s="156"/>
      <c r="NRH21" s="156"/>
      <c r="NRI21" s="156"/>
      <c r="NRJ21" s="156"/>
      <c r="NRK21" s="156"/>
      <c r="NRL21" s="156"/>
      <c r="NRM21" s="156"/>
      <c r="NRN21" s="156"/>
      <c r="NRO21" s="156"/>
      <c r="NRP21" s="156"/>
      <c r="NRQ21" s="156"/>
      <c r="NRR21" s="156"/>
      <c r="NRS21" s="156"/>
      <c r="NRT21" s="156"/>
      <c r="NRU21" s="156"/>
      <c r="NRV21" s="156"/>
      <c r="NRW21" s="156"/>
      <c r="NRX21" s="156"/>
      <c r="NRY21" s="156"/>
      <c r="NRZ21" s="156"/>
      <c r="NSA21" s="156"/>
      <c r="NSB21" s="156"/>
      <c r="NSC21" s="156"/>
      <c r="NSD21" s="156"/>
      <c r="NSE21" s="156"/>
      <c r="NSF21" s="156"/>
      <c r="NSG21" s="156"/>
      <c r="NSH21" s="156"/>
      <c r="NSI21" s="156"/>
      <c r="NSJ21" s="156"/>
      <c r="NSK21" s="156"/>
      <c r="NSL21" s="156"/>
      <c r="NSM21" s="156"/>
      <c r="NSN21" s="156"/>
      <c r="NSO21" s="156"/>
      <c r="NSP21" s="156"/>
      <c r="NSQ21" s="156"/>
      <c r="NSR21" s="156"/>
      <c r="NSS21" s="156"/>
      <c r="NST21" s="156"/>
      <c r="NSU21" s="156"/>
      <c r="NSV21" s="156"/>
      <c r="NSW21" s="156"/>
      <c r="NSX21" s="156"/>
      <c r="NSY21" s="156"/>
      <c r="NSZ21" s="156"/>
      <c r="NTA21" s="156"/>
      <c r="NTB21" s="156"/>
      <c r="NTC21" s="156"/>
      <c r="NTD21" s="156"/>
      <c r="NTE21" s="156"/>
      <c r="NTF21" s="156"/>
      <c r="NTG21" s="156"/>
      <c r="NTH21" s="156"/>
      <c r="NTI21" s="156"/>
      <c r="NTJ21" s="156"/>
      <c r="NTK21" s="156"/>
      <c r="NTL21" s="156"/>
      <c r="NTM21" s="156"/>
      <c r="NTN21" s="156"/>
      <c r="NTO21" s="156"/>
      <c r="NTP21" s="156"/>
      <c r="NTQ21" s="156"/>
      <c r="NTR21" s="156"/>
      <c r="NTS21" s="156"/>
      <c r="NTT21" s="156"/>
      <c r="NTU21" s="156"/>
      <c r="NTV21" s="156"/>
      <c r="NTW21" s="156"/>
      <c r="NTX21" s="156"/>
      <c r="NTY21" s="156"/>
      <c r="NTZ21" s="156"/>
      <c r="NUA21" s="156"/>
      <c r="NUB21" s="156"/>
      <c r="NUC21" s="156"/>
      <c r="NUD21" s="156"/>
      <c r="NUE21" s="156"/>
      <c r="NUF21" s="156"/>
      <c r="NUG21" s="156"/>
      <c r="NUH21" s="156"/>
      <c r="NUI21" s="156"/>
      <c r="NUJ21" s="156"/>
      <c r="NUK21" s="156"/>
      <c r="NUL21" s="156"/>
      <c r="NUM21" s="156"/>
      <c r="NUN21" s="156"/>
      <c r="NUO21" s="156"/>
      <c r="NUP21" s="156"/>
      <c r="NUQ21" s="156"/>
      <c r="NUR21" s="156"/>
      <c r="NUS21" s="156"/>
      <c r="NUT21" s="156"/>
      <c r="NUU21" s="156"/>
      <c r="NUV21" s="156"/>
      <c r="NUW21" s="156"/>
      <c r="NUX21" s="156"/>
      <c r="NUY21" s="156"/>
      <c r="NUZ21" s="156"/>
      <c r="NVA21" s="156"/>
      <c r="NVB21" s="156"/>
      <c r="NVC21" s="156"/>
      <c r="NVD21" s="156"/>
      <c r="NVE21" s="156"/>
      <c r="NVF21" s="156"/>
      <c r="NVG21" s="156"/>
      <c r="NVH21" s="156"/>
      <c r="NVI21" s="156"/>
      <c r="NVJ21" s="156"/>
      <c r="NVK21" s="156"/>
      <c r="NVL21" s="156"/>
      <c r="NVM21" s="156"/>
      <c r="NVN21" s="156"/>
      <c r="NVO21" s="156"/>
      <c r="NVP21" s="156"/>
      <c r="NVQ21" s="156"/>
      <c r="NVR21" s="156"/>
      <c r="NVS21" s="156"/>
      <c r="NVT21" s="156"/>
      <c r="NVU21" s="156"/>
      <c r="NVV21" s="156"/>
      <c r="NVW21" s="156"/>
      <c r="NVX21" s="156"/>
      <c r="NVY21" s="156"/>
      <c r="NVZ21" s="156"/>
      <c r="NWA21" s="156"/>
      <c r="NWB21" s="156"/>
      <c r="NWC21" s="156"/>
      <c r="NWD21" s="156"/>
      <c r="NWE21" s="156"/>
      <c r="NWF21" s="156"/>
      <c r="NWG21" s="156"/>
      <c r="NWH21" s="156"/>
      <c r="NWI21" s="156"/>
      <c r="NWJ21" s="156"/>
      <c r="NWK21" s="156"/>
      <c r="NWL21" s="156"/>
      <c r="NWM21" s="156"/>
      <c r="NWN21" s="156"/>
      <c r="NWO21" s="156"/>
      <c r="NWP21" s="156"/>
      <c r="NWQ21" s="156"/>
      <c r="NWR21" s="156"/>
      <c r="NWS21" s="156"/>
      <c r="NWT21" s="156"/>
      <c r="NWU21" s="156"/>
      <c r="NWV21" s="156"/>
      <c r="NWW21" s="156"/>
      <c r="NWX21" s="156"/>
      <c r="NWY21" s="156"/>
      <c r="NWZ21" s="156"/>
      <c r="NXA21" s="156"/>
      <c r="NXB21" s="156"/>
      <c r="NXC21" s="156"/>
      <c r="NXD21" s="156"/>
      <c r="NXE21" s="156"/>
      <c r="NXF21" s="156"/>
      <c r="NXG21" s="156"/>
      <c r="NXH21" s="156"/>
      <c r="NXI21" s="156"/>
      <c r="NXJ21" s="156"/>
      <c r="NXK21" s="156"/>
      <c r="NXL21" s="156"/>
      <c r="NXM21" s="156"/>
      <c r="NXN21" s="156"/>
      <c r="NXO21" s="156"/>
      <c r="NXP21" s="156"/>
      <c r="NXQ21" s="156"/>
      <c r="NXR21" s="156"/>
      <c r="NXS21" s="156"/>
      <c r="NXT21" s="156"/>
      <c r="NXU21" s="156"/>
      <c r="NXV21" s="156"/>
      <c r="NXW21" s="156"/>
      <c r="NXX21" s="156"/>
      <c r="NXY21" s="156"/>
      <c r="NXZ21" s="156"/>
      <c r="NYA21" s="156"/>
      <c r="NYB21" s="156"/>
      <c r="NYC21" s="156"/>
      <c r="NYD21" s="156"/>
      <c r="NYE21" s="156"/>
      <c r="NYF21" s="156"/>
      <c r="NYG21" s="156"/>
      <c r="NYH21" s="156"/>
      <c r="NYI21" s="156"/>
      <c r="NYJ21" s="156"/>
      <c r="NYK21" s="156"/>
      <c r="NYL21" s="156"/>
      <c r="NYM21" s="156"/>
      <c r="NYN21" s="156"/>
      <c r="NYO21" s="156"/>
      <c r="NYP21" s="156"/>
      <c r="NYQ21" s="156"/>
      <c r="NYR21" s="156"/>
      <c r="NYS21" s="156"/>
      <c r="NYT21" s="156"/>
      <c r="NYU21" s="156"/>
      <c r="NYV21" s="156"/>
      <c r="NYW21" s="156"/>
      <c r="NYX21" s="156"/>
      <c r="NYY21" s="156"/>
      <c r="NYZ21" s="156"/>
      <c r="NZA21" s="156"/>
      <c r="NZB21" s="156"/>
      <c r="NZC21" s="156"/>
      <c r="NZD21" s="156"/>
      <c r="NZE21" s="156"/>
      <c r="NZF21" s="156"/>
      <c r="NZG21" s="156"/>
      <c r="NZH21" s="156"/>
      <c r="NZI21" s="156"/>
      <c r="NZJ21" s="156"/>
      <c r="NZK21" s="156"/>
      <c r="NZL21" s="156"/>
      <c r="NZM21" s="156"/>
      <c r="NZN21" s="156"/>
      <c r="NZO21" s="156"/>
      <c r="NZP21" s="156"/>
      <c r="NZQ21" s="156"/>
      <c r="NZR21" s="156"/>
      <c r="NZS21" s="156"/>
      <c r="NZT21" s="156"/>
      <c r="NZU21" s="156"/>
      <c r="NZV21" s="156"/>
      <c r="NZW21" s="156"/>
      <c r="NZX21" s="156"/>
      <c r="NZY21" s="156"/>
      <c r="NZZ21" s="156"/>
      <c r="OAA21" s="156"/>
      <c r="OAB21" s="156"/>
      <c r="OAC21" s="156"/>
      <c r="OAD21" s="156"/>
      <c r="OAE21" s="156"/>
      <c r="OAF21" s="156"/>
      <c r="OAG21" s="156"/>
      <c r="OAH21" s="156"/>
      <c r="OAI21" s="156"/>
      <c r="OAJ21" s="156"/>
      <c r="OAK21" s="156"/>
      <c r="OAL21" s="156"/>
      <c r="OAM21" s="156"/>
      <c r="OAN21" s="156"/>
      <c r="OAO21" s="156"/>
      <c r="OAP21" s="156"/>
      <c r="OAQ21" s="156"/>
      <c r="OAR21" s="156"/>
      <c r="OAS21" s="156"/>
      <c r="OAT21" s="156"/>
      <c r="OAU21" s="156"/>
      <c r="OAV21" s="156"/>
      <c r="OAW21" s="156"/>
      <c r="OAX21" s="156"/>
      <c r="OAY21" s="156"/>
      <c r="OAZ21" s="156"/>
      <c r="OBA21" s="156"/>
      <c r="OBB21" s="156"/>
      <c r="OBC21" s="156"/>
      <c r="OBD21" s="156"/>
      <c r="OBE21" s="156"/>
      <c r="OBF21" s="156"/>
      <c r="OBG21" s="156"/>
      <c r="OBH21" s="156"/>
      <c r="OBI21" s="156"/>
      <c r="OBJ21" s="156"/>
      <c r="OBK21" s="156"/>
      <c r="OBL21" s="156"/>
      <c r="OBM21" s="156"/>
      <c r="OBN21" s="156"/>
      <c r="OBO21" s="156"/>
      <c r="OBP21" s="156"/>
      <c r="OBQ21" s="156"/>
      <c r="OBR21" s="156"/>
      <c r="OBS21" s="156"/>
      <c r="OBT21" s="156"/>
      <c r="OBU21" s="156"/>
      <c r="OBV21" s="156"/>
      <c r="OBW21" s="156"/>
      <c r="OBX21" s="156"/>
      <c r="OBY21" s="156"/>
      <c r="OBZ21" s="156"/>
      <c r="OCA21" s="156"/>
      <c r="OCB21" s="156"/>
      <c r="OCC21" s="156"/>
      <c r="OCD21" s="156"/>
      <c r="OCE21" s="156"/>
      <c r="OCF21" s="156"/>
      <c r="OCG21" s="156"/>
      <c r="OCH21" s="156"/>
      <c r="OCI21" s="156"/>
      <c r="OCJ21" s="156"/>
      <c r="OCK21" s="156"/>
      <c r="OCL21" s="156"/>
      <c r="OCM21" s="156"/>
      <c r="OCN21" s="156"/>
      <c r="OCO21" s="156"/>
      <c r="OCP21" s="156"/>
      <c r="OCQ21" s="156"/>
      <c r="OCR21" s="156"/>
      <c r="OCS21" s="156"/>
      <c r="OCT21" s="156"/>
      <c r="OCU21" s="156"/>
      <c r="OCV21" s="156"/>
      <c r="OCW21" s="156"/>
      <c r="OCX21" s="156"/>
      <c r="OCY21" s="156"/>
      <c r="OCZ21" s="156"/>
      <c r="ODA21" s="156"/>
      <c r="ODB21" s="156"/>
      <c r="ODC21" s="156"/>
      <c r="ODD21" s="156"/>
      <c r="ODE21" s="156"/>
      <c r="ODF21" s="156"/>
      <c r="ODG21" s="156"/>
      <c r="ODH21" s="156"/>
      <c r="ODI21" s="156"/>
      <c r="ODJ21" s="156"/>
      <c r="ODK21" s="156"/>
      <c r="ODL21" s="156"/>
      <c r="ODM21" s="156"/>
      <c r="ODN21" s="156"/>
      <c r="ODO21" s="156"/>
      <c r="ODP21" s="156"/>
      <c r="ODQ21" s="156"/>
      <c r="ODR21" s="156"/>
      <c r="ODS21" s="156"/>
      <c r="ODT21" s="156"/>
      <c r="ODU21" s="156"/>
      <c r="ODV21" s="156"/>
      <c r="ODW21" s="156"/>
      <c r="ODX21" s="156"/>
      <c r="ODY21" s="156"/>
      <c r="ODZ21" s="156"/>
      <c r="OEA21" s="156"/>
      <c r="OEB21" s="156"/>
      <c r="OEC21" s="156"/>
      <c r="OED21" s="156"/>
      <c r="OEE21" s="156"/>
      <c r="OEF21" s="156"/>
      <c r="OEG21" s="156"/>
      <c r="OEH21" s="156"/>
      <c r="OEI21" s="156"/>
      <c r="OEJ21" s="156"/>
      <c r="OEK21" s="156"/>
      <c r="OEL21" s="156"/>
      <c r="OEM21" s="156"/>
      <c r="OEN21" s="156"/>
      <c r="OEO21" s="156"/>
      <c r="OEP21" s="156"/>
      <c r="OEQ21" s="156"/>
      <c r="OER21" s="156"/>
      <c r="OES21" s="156"/>
      <c r="OET21" s="156"/>
      <c r="OEU21" s="156"/>
      <c r="OEV21" s="156"/>
      <c r="OEW21" s="156"/>
      <c r="OEX21" s="156"/>
      <c r="OEY21" s="156"/>
      <c r="OEZ21" s="156"/>
      <c r="OFA21" s="156"/>
      <c r="OFB21" s="156"/>
      <c r="OFC21" s="156"/>
      <c r="OFD21" s="156"/>
      <c r="OFE21" s="156"/>
      <c r="OFF21" s="156"/>
      <c r="OFG21" s="156"/>
      <c r="OFH21" s="156"/>
      <c r="OFI21" s="156"/>
      <c r="OFJ21" s="156"/>
      <c r="OFK21" s="156"/>
      <c r="OFL21" s="156"/>
      <c r="OFM21" s="156"/>
      <c r="OFN21" s="156"/>
      <c r="OFO21" s="156"/>
      <c r="OFP21" s="156"/>
      <c r="OFQ21" s="156"/>
      <c r="OFR21" s="156"/>
      <c r="OFS21" s="156"/>
      <c r="OFT21" s="156"/>
      <c r="OFU21" s="156"/>
      <c r="OFV21" s="156"/>
      <c r="OFW21" s="156"/>
      <c r="OFX21" s="156"/>
      <c r="OFY21" s="156"/>
      <c r="OFZ21" s="156"/>
      <c r="OGA21" s="156"/>
      <c r="OGB21" s="156"/>
      <c r="OGC21" s="156"/>
      <c r="OGD21" s="156"/>
      <c r="OGE21" s="156"/>
      <c r="OGF21" s="156"/>
      <c r="OGG21" s="156"/>
      <c r="OGH21" s="156"/>
      <c r="OGI21" s="156"/>
      <c r="OGJ21" s="156"/>
      <c r="OGK21" s="156"/>
      <c r="OGL21" s="156"/>
      <c r="OGM21" s="156"/>
      <c r="OGN21" s="156"/>
      <c r="OGO21" s="156"/>
      <c r="OGP21" s="156"/>
      <c r="OGQ21" s="156"/>
      <c r="OGR21" s="156"/>
      <c r="OGS21" s="156"/>
      <c r="OGT21" s="156"/>
      <c r="OGU21" s="156"/>
      <c r="OGV21" s="156"/>
      <c r="OGW21" s="156"/>
      <c r="OGX21" s="156"/>
      <c r="OGY21" s="156"/>
      <c r="OGZ21" s="156"/>
      <c r="OHA21" s="156"/>
      <c r="OHB21" s="156"/>
      <c r="OHC21" s="156"/>
      <c r="OHD21" s="156"/>
      <c r="OHE21" s="156"/>
      <c r="OHF21" s="156"/>
      <c r="OHG21" s="156"/>
      <c r="OHH21" s="156"/>
      <c r="OHI21" s="156"/>
      <c r="OHJ21" s="156"/>
      <c r="OHK21" s="156"/>
      <c r="OHL21" s="156"/>
      <c r="OHM21" s="156"/>
      <c r="OHN21" s="156"/>
      <c r="OHO21" s="156"/>
      <c r="OHP21" s="156"/>
      <c r="OHQ21" s="156"/>
      <c r="OHR21" s="156"/>
      <c r="OHS21" s="156"/>
      <c r="OHT21" s="156"/>
      <c r="OHU21" s="156"/>
      <c r="OHV21" s="156"/>
      <c r="OHW21" s="156"/>
      <c r="OHX21" s="156"/>
      <c r="OHY21" s="156"/>
      <c r="OHZ21" s="156"/>
      <c r="OIA21" s="156"/>
      <c r="OIB21" s="156"/>
      <c r="OIC21" s="156"/>
      <c r="OID21" s="156"/>
      <c r="OIE21" s="156"/>
      <c r="OIF21" s="156"/>
      <c r="OIG21" s="156"/>
      <c r="OIH21" s="156"/>
      <c r="OII21" s="156"/>
      <c r="OIJ21" s="156"/>
      <c r="OIK21" s="156"/>
      <c r="OIL21" s="156"/>
      <c r="OIM21" s="156"/>
      <c r="OIN21" s="156"/>
      <c r="OIO21" s="156"/>
      <c r="OIP21" s="156"/>
      <c r="OIQ21" s="156"/>
      <c r="OIR21" s="156"/>
      <c r="OIS21" s="156"/>
      <c r="OIT21" s="156"/>
      <c r="OIU21" s="156"/>
      <c r="OIV21" s="156"/>
      <c r="OIW21" s="156"/>
      <c r="OIX21" s="156"/>
      <c r="OIY21" s="156"/>
      <c r="OIZ21" s="156"/>
      <c r="OJA21" s="156"/>
      <c r="OJB21" s="156"/>
      <c r="OJC21" s="156"/>
      <c r="OJD21" s="156"/>
      <c r="OJE21" s="156"/>
      <c r="OJF21" s="156"/>
      <c r="OJG21" s="156"/>
      <c r="OJH21" s="156"/>
      <c r="OJI21" s="156"/>
      <c r="OJJ21" s="156"/>
      <c r="OJK21" s="156"/>
      <c r="OJL21" s="156"/>
      <c r="OJM21" s="156"/>
      <c r="OJN21" s="156"/>
      <c r="OJO21" s="156"/>
      <c r="OJP21" s="156"/>
      <c r="OJQ21" s="156"/>
      <c r="OJR21" s="156"/>
      <c r="OJS21" s="156"/>
      <c r="OJT21" s="156"/>
      <c r="OJU21" s="156"/>
      <c r="OJV21" s="156"/>
      <c r="OJW21" s="156"/>
      <c r="OJX21" s="156"/>
      <c r="OJY21" s="156"/>
      <c r="OJZ21" s="156"/>
      <c r="OKA21" s="156"/>
      <c r="OKB21" s="156"/>
      <c r="OKC21" s="156"/>
      <c r="OKD21" s="156"/>
      <c r="OKE21" s="156"/>
      <c r="OKF21" s="156"/>
      <c r="OKG21" s="156"/>
      <c r="OKH21" s="156"/>
      <c r="OKI21" s="156"/>
      <c r="OKJ21" s="156"/>
      <c r="OKK21" s="156"/>
      <c r="OKL21" s="156"/>
      <c r="OKM21" s="156"/>
      <c r="OKN21" s="156"/>
      <c r="OKO21" s="156"/>
      <c r="OKP21" s="156"/>
      <c r="OKQ21" s="156"/>
      <c r="OKR21" s="156"/>
      <c r="OKS21" s="156"/>
      <c r="OKT21" s="156"/>
      <c r="OKU21" s="156"/>
      <c r="OKV21" s="156"/>
      <c r="OKW21" s="156"/>
      <c r="OKX21" s="156"/>
      <c r="OKY21" s="156"/>
      <c r="OKZ21" s="156"/>
      <c r="OLA21" s="156"/>
      <c r="OLB21" s="156"/>
      <c r="OLC21" s="156"/>
      <c r="OLD21" s="156"/>
      <c r="OLE21" s="156"/>
      <c r="OLF21" s="156"/>
      <c r="OLG21" s="156"/>
      <c r="OLH21" s="156"/>
      <c r="OLI21" s="156"/>
      <c r="OLJ21" s="156"/>
      <c r="OLK21" s="156"/>
      <c r="OLL21" s="156"/>
      <c r="OLM21" s="156"/>
      <c r="OLN21" s="156"/>
      <c r="OLO21" s="156"/>
      <c r="OLP21" s="156"/>
      <c r="OLQ21" s="156"/>
      <c r="OLR21" s="156"/>
      <c r="OLS21" s="156"/>
      <c r="OLT21" s="156"/>
      <c r="OLU21" s="156"/>
      <c r="OLV21" s="156"/>
      <c r="OLW21" s="156"/>
      <c r="OLX21" s="156"/>
      <c r="OLY21" s="156"/>
      <c r="OLZ21" s="156"/>
      <c r="OMA21" s="156"/>
      <c r="OMB21" s="156"/>
      <c r="OMC21" s="156"/>
      <c r="OMD21" s="156"/>
      <c r="OME21" s="156"/>
      <c r="OMF21" s="156"/>
      <c r="OMG21" s="156"/>
      <c r="OMH21" s="156"/>
      <c r="OMI21" s="156"/>
      <c r="OMJ21" s="156"/>
      <c r="OMK21" s="156"/>
      <c r="OML21" s="156"/>
      <c r="OMM21" s="156"/>
      <c r="OMN21" s="156"/>
      <c r="OMO21" s="156"/>
      <c r="OMP21" s="156"/>
      <c r="OMQ21" s="156"/>
      <c r="OMR21" s="156"/>
      <c r="OMS21" s="156"/>
      <c r="OMT21" s="156"/>
      <c r="OMU21" s="156"/>
      <c r="OMV21" s="156"/>
      <c r="OMW21" s="156"/>
      <c r="OMX21" s="156"/>
      <c r="OMY21" s="156"/>
      <c r="OMZ21" s="156"/>
      <c r="ONA21" s="156"/>
      <c r="ONB21" s="156"/>
      <c r="ONC21" s="156"/>
      <c r="OND21" s="156"/>
      <c r="ONE21" s="156"/>
      <c r="ONF21" s="156"/>
      <c r="ONG21" s="156"/>
      <c r="ONH21" s="156"/>
      <c r="ONI21" s="156"/>
      <c r="ONJ21" s="156"/>
      <c r="ONK21" s="156"/>
      <c r="ONL21" s="156"/>
      <c r="ONM21" s="156"/>
      <c r="ONN21" s="156"/>
      <c r="ONO21" s="156"/>
      <c r="ONP21" s="156"/>
      <c r="ONQ21" s="156"/>
      <c r="ONR21" s="156"/>
      <c r="ONS21" s="156"/>
      <c r="ONT21" s="156"/>
      <c r="ONU21" s="156"/>
      <c r="ONV21" s="156"/>
      <c r="ONW21" s="156"/>
      <c r="ONX21" s="156"/>
      <c r="ONY21" s="156"/>
      <c r="ONZ21" s="156"/>
      <c r="OOA21" s="156"/>
      <c r="OOB21" s="156"/>
      <c r="OOC21" s="156"/>
      <c r="OOD21" s="156"/>
      <c r="OOE21" s="156"/>
      <c r="OOF21" s="156"/>
      <c r="OOG21" s="156"/>
      <c r="OOH21" s="156"/>
      <c r="OOI21" s="156"/>
      <c r="OOJ21" s="156"/>
      <c r="OOK21" s="156"/>
      <c r="OOL21" s="156"/>
      <c r="OOM21" s="156"/>
      <c r="OON21" s="156"/>
      <c r="OOO21" s="156"/>
      <c r="OOP21" s="156"/>
      <c r="OOQ21" s="156"/>
      <c r="OOR21" s="156"/>
      <c r="OOS21" s="156"/>
      <c r="OOT21" s="156"/>
      <c r="OOU21" s="156"/>
      <c r="OOV21" s="156"/>
      <c r="OOW21" s="156"/>
      <c r="OOX21" s="156"/>
      <c r="OOY21" s="156"/>
      <c r="OOZ21" s="156"/>
      <c r="OPA21" s="156"/>
      <c r="OPB21" s="156"/>
      <c r="OPC21" s="156"/>
      <c r="OPD21" s="156"/>
      <c r="OPE21" s="156"/>
      <c r="OPF21" s="156"/>
      <c r="OPG21" s="156"/>
      <c r="OPH21" s="156"/>
      <c r="OPI21" s="156"/>
      <c r="OPJ21" s="156"/>
      <c r="OPK21" s="156"/>
      <c r="OPL21" s="156"/>
      <c r="OPM21" s="156"/>
      <c r="OPN21" s="156"/>
      <c r="OPO21" s="156"/>
      <c r="OPP21" s="156"/>
      <c r="OPQ21" s="156"/>
      <c r="OPR21" s="156"/>
      <c r="OPS21" s="156"/>
      <c r="OPT21" s="156"/>
      <c r="OPU21" s="156"/>
      <c r="OPV21" s="156"/>
      <c r="OPW21" s="156"/>
      <c r="OPX21" s="156"/>
      <c r="OPY21" s="156"/>
      <c r="OPZ21" s="156"/>
      <c r="OQA21" s="156"/>
      <c r="OQB21" s="156"/>
      <c r="OQC21" s="156"/>
      <c r="OQD21" s="156"/>
      <c r="OQE21" s="156"/>
      <c r="OQF21" s="156"/>
      <c r="OQG21" s="156"/>
      <c r="OQH21" s="156"/>
      <c r="OQI21" s="156"/>
      <c r="OQJ21" s="156"/>
      <c r="OQK21" s="156"/>
      <c r="OQL21" s="156"/>
      <c r="OQM21" s="156"/>
      <c r="OQN21" s="156"/>
      <c r="OQO21" s="156"/>
      <c r="OQP21" s="156"/>
      <c r="OQQ21" s="156"/>
      <c r="OQR21" s="156"/>
      <c r="OQS21" s="156"/>
      <c r="OQT21" s="156"/>
      <c r="OQU21" s="156"/>
      <c r="OQV21" s="156"/>
      <c r="OQW21" s="156"/>
      <c r="OQX21" s="156"/>
      <c r="OQY21" s="156"/>
      <c r="OQZ21" s="156"/>
      <c r="ORA21" s="156"/>
      <c r="ORB21" s="156"/>
      <c r="ORC21" s="156"/>
      <c r="ORD21" s="156"/>
      <c r="ORE21" s="156"/>
      <c r="ORF21" s="156"/>
      <c r="ORG21" s="156"/>
      <c r="ORH21" s="156"/>
      <c r="ORI21" s="156"/>
      <c r="ORJ21" s="156"/>
      <c r="ORK21" s="156"/>
      <c r="ORL21" s="156"/>
      <c r="ORM21" s="156"/>
      <c r="ORN21" s="156"/>
      <c r="ORO21" s="156"/>
      <c r="ORP21" s="156"/>
      <c r="ORQ21" s="156"/>
      <c r="ORR21" s="156"/>
      <c r="ORS21" s="156"/>
      <c r="ORT21" s="156"/>
      <c r="ORU21" s="156"/>
      <c r="ORV21" s="156"/>
      <c r="ORW21" s="156"/>
      <c r="ORX21" s="156"/>
      <c r="ORY21" s="156"/>
      <c r="ORZ21" s="156"/>
      <c r="OSA21" s="156"/>
      <c r="OSB21" s="156"/>
      <c r="OSC21" s="156"/>
      <c r="OSD21" s="156"/>
      <c r="OSE21" s="156"/>
      <c r="OSF21" s="156"/>
      <c r="OSG21" s="156"/>
      <c r="OSH21" s="156"/>
      <c r="OSI21" s="156"/>
      <c r="OSJ21" s="156"/>
      <c r="OSK21" s="156"/>
      <c r="OSL21" s="156"/>
      <c r="OSM21" s="156"/>
      <c r="OSN21" s="156"/>
      <c r="OSO21" s="156"/>
      <c r="OSP21" s="156"/>
      <c r="OSQ21" s="156"/>
      <c r="OSR21" s="156"/>
      <c r="OSS21" s="156"/>
      <c r="OST21" s="156"/>
      <c r="OSU21" s="156"/>
      <c r="OSV21" s="156"/>
      <c r="OSW21" s="156"/>
      <c r="OSX21" s="156"/>
      <c r="OSY21" s="156"/>
      <c r="OSZ21" s="156"/>
      <c r="OTA21" s="156"/>
      <c r="OTB21" s="156"/>
      <c r="OTC21" s="156"/>
      <c r="OTD21" s="156"/>
      <c r="OTE21" s="156"/>
      <c r="OTF21" s="156"/>
      <c r="OTG21" s="156"/>
      <c r="OTH21" s="156"/>
      <c r="OTI21" s="156"/>
      <c r="OTJ21" s="156"/>
      <c r="OTK21" s="156"/>
      <c r="OTL21" s="156"/>
      <c r="OTM21" s="156"/>
      <c r="OTN21" s="156"/>
      <c r="OTO21" s="156"/>
      <c r="OTP21" s="156"/>
      <c r="OTQ21" s="156"/>
      <c r="OTR21" s="156"/>
      <c r="OTS21" s="156"/>
      <c r="OTT21" s="156"/>
      <c r="OTU21" s="156"/>
      <c r="OTV21" s="156"/>
      <c r="OTW21" s="156"/>
      <c r="OTX21" s="156"/>
      <c r="OTY21" s="156"/>
      <c r="OTZ21" s="156"/>
      <c r="OUA21" s="156"/>
      <c r="OUB21" s="156"/>
      <c r="OUC21" s="156"/>
      <c r="OUD21" s="156"/>
      <c r="OUE21" s="156"/>
      <c r="OUF21" s="156"/>
      <c r="OUG21" s="156"/>
      <c r="OUH21" s="156"/>
      <c r="OUI21" s="156"/>
      <c r="OUJ21" s="156"/>
      <c r="OUK21" s="156"/>
      <c r="OUL21" s="156"/>
      <c r="OUM21" s="156"/>
      <c r="OUN21" s="156"/>
      <c r="OUO21" s="156"/>
      <c r="OUP21" s="156"/>
      <c r="OUQ21" s="156"/>
      <c r="OUR21" s="156"/>
      <c r="OUS21" s="156"/>
      <c r="OUT21" s="156"/>
      <c r="OUU21" s="156"/>
      <c r="OUV21" s="156"/>
      <c r="OUW21" s="156"/>
      <c r="OUX21" s="156"/>
      <c r="OUY21" s="156"/>
      <c r="OUZ21" s="156"/>
      <c r="OVA21" s="156"/>
      <c r="OVB21" s="156"/>
      <c r="OVC21" s="156"/>
      <c r="OVD21" s="156"/>
      <c r="OVE21" s="156"/>
      <c r="OVF21" s="156"/>
      <c r="OVG21" s="156"/>
      <c r="OVH21" s="156"/>
      <c r="OVI21" s="156"/>
      <c r="OVJ21" s="156"/>
      <c r="OVK21" s="156"/>
      <c r="OVL21" s="156"/>
      <c r="OVM21" s="156"/>
      <c r="OVN21" s="156"/>
      <c r="OVO21" s="156"/>
      <c r="OVP21" s="156"/>
      <c r="OVQ21" s="156"/>
      <c r="OVR21" s="156"/>
      <c r="OVS21" s="156"/>
      <c r="OVT21" s="156"/>
      <c r="OVU21" s="156"/>
      <c r="OVV21" s="156"/>
      <c r="OVW21" s="156"/>
      <c r="OVX21" s="156"/>
      <c r="OVY21" s="156"/>
      <c r="OVZ21" s="156"/>
      <c r="OWA21" s="156"/>
      <c r="OWB21" s="156"/>
      <c r="OWC21" s="156"/>
      <c r="OWD21" s="156"/>
      <c r="OWE21" s="156"/>
      <c r="OWF21" s="156"/>
      <c r="OWG21" s="156"/>
      <c r="OWH21" s="156"/>
      <c r="OWI21" s="156"/>
      <c r="OWJ21" s="156"/>
      <c r="OWK21" s="156"/>
      <c r="OWL21" s="156"/>
      <c r="OWM21" s="156"/>
      <c r="OWN21" s="156"/>
      <c r="OWO21" s="156"/>
      <c r="OWP21" s="156"/>
      <c r="OWQ21" s="156"/>
      <c r="OWR21" s="156"/>
      <c r="OWS21" s="156"/>
      <c r="OWT21" s="156"/>
      <c r="OWU21" s="156"/>
      <c r="OWV21" s="156"/>
      <c r="OWW21" s="156"/>
      <c r="OWX21" s="156"/>
      <c r="OWY21" s="156"/>
      <c r="OWZ21" s="156"/>
      <c r="OXA21" s="156"/>
      <c r="OXB21" s="156"/>
      <c r="OXC21" s="156"/>
      <c r="OXD21" s="156"/>
      <c r="OXE21" s="156"/>
      <c r="OXF21" s="156"/>
      <c r="OXG21" s="156"/>
      <c r="OXH21" s="156"/>
      <c r="OXI21" s="156"/>
      <c r="OXJ21" s="156"/>
      <c r="OXK21" s="156"/>
      <c r="OXL21" s="156"/>
      <c r="OXM21" s="156"/>
      <c r="OXN21" s="156"/>
      <c r="OXO21" s="156"/>
      <c r="OXP21" s="156"/>
      <c r="OXQ21" s="156"/>
      <c r="OXR21" s="156"/>
      <c r="OXS21" s="156"/>
      <c r="OXT21" s="156"/>
      <c r="OXU21" s="156"/>
      <c r="OXV21" s="156"/>
      <c r="OXW21" s="156"/>
      <c r="OXX21" s="156"/>
      <c r="OXY21" s="156"/>
      <c r="OXZ21" s="156"/>
      <c r="OYA21" s="156"/>
      <c r="OYB21" s="156"/>
      <c r="OYC21" s="156"/>
      <c r="OYD21" s="156"/>
      <c r="OYE21" s="156"/>
      <c r="OYF21" s="156"/>
      <c r="OYG21" s="156"/>
      <c r="OYH21" s="156"/>
      <c r="OYI21" s="156"/>
      <c r="OYJ21" s="156"/>
      <c r="OYK21" s="156"/>
      <c r="OYL21" s="156"/>
      <c r="OYM21" s="156"/>
      <c r="OYN21" s="156"/>
      <c r="OYO21" s="156"/>
      <c r="OYP21" s="156"/>
      <c r="OYQ21" s="156"/>
      <c r="OYR21" s="156"/>
      <c r="OYS21" s="156"/>
      <c r="OYT21" s="156"/>
      <c r="OYU21" s="156"/>
      <c r="OYV21" s="156"/>
      <c r="OYW21" s="156"/>
      <c r="OYX21" s="156"/>
      <c r="OYY21" s="156"/>
      <c r="OYZ21" s="156"/>
      <c r="OZA21" s="156"/>
      <c r="OZB21" s="156"/>
      <c r="OZC21" s="156"/>
      <c r="OZD21" s="156"/>
      <c r="OZE21" s="156"/>
      <c r="OZF21" s="156"/>
      <c r="OZG21" s="156"/>
      <c r="OZH21" s="156"/>
      <c r="OZI21" s="156"/>
      <c r="OZJ21" s="156"/>
      <c r="OZK21" s="156"/>
      <c r="OZL21" s="156"/>
      <c r="OZM21" s="156"/>
      <c r="OZN21" s="156"/>
      <c r="OZO21" s="156"/>
      <c r="OZP21" s="156"/>
      <c r="OZQ21" s="156"/>
      <c r="OZR21" s="156"/>
      <c r="OZS21" s="156"/>
      <c r="OZT21" s="156"/>
      <c r="OZU21" s="156"/>
      <c r="OZV21" s="156"/>
      <c r="OZW21" s="156"/>
      <c r="OZX21" s="156"/>
      <c r="OZY21" s="156"/>
      <c r="OZZ21" s="156"/>
      <c r="PAA21" s="156"/>
      <c r="PAB21" s="156"/>
      <c r="PAC21" s="156"/>
      <c r="PAD21" s="156"/>
      <c r="PAE21" s="156"/>
      <c r="PAF21" s="156"/>
      <c r="PAG21" s="156"/>
      <c r="PAH21" s="156"/>
      <c r="PAI21" s="156"/>
      <c r="PAJ21" s="156"/>
      <c r="PAK21" s="156"/>
      <c r="PAL21" s="156"/>
      <c r="PAM21" s="156"/>
      <c r="PAN21" s="156"/>
      <c r="PAO21" s="156"/>
      <c r="PAP21" s="156"/>
      <c r="PAQ21" s="156"/>
      <c r="PAR21" s="156"/>
      <c r="PAS21" s="156"/>
      <c r="PAT21" s="156"/>
      <c r="PAU21" s="156"/>
      <c r="PAV21" s="156"/>
      <c r="PAW21" s="156"/>
      <c r="PAX21" s="156"/>
      <c r="PAY21" s="156"/>
      <c r="PAZ21" s="156"/>
      <c r="PBA21" s="156"/>
      <c r="PBB21" s="156"/>
      <c r="PBC21" s="156"/>
      <c r="PBD21" s="156"/>
      <c r="PBE21" s="156"/>
      <c r="PBF21" s="156"/>
      <c r="PBG21" s="156"/>
      <c r="PBH21" s="156"/>
      <c r="PBI21" s="156"/>
      <c r="PBJ21" s="156"/>
      <c r="PBK21" s="156"/>
      <c r="PBL21" s="156"/>
      <c r="PBM21" s="156"/>
      <c r="PBN21" s="156"/>
      <c r="PBO21" s="156"/>
      <c r="PBP21" s="156"/>
      <c r="PBQ21" s="156"/>
      <c r="PBR21" s="156"/>
      <c r="PBS21" s="156"/>
      <c r="PBT21" s="156"/>
      <c r="PBU21" s="156"/>
      <c r="PBV21" s="156"/>
      <c r="PBW21" s="156"/>
      <c r="PBX21" s="156"/>
      <c r="PBY21" s="156"/>
      <c r="PBZ21" s="156"/>
      <c r="PCA21" s="156"/>
      <c r="PCB21" s="156"/>
      <c r="PCC21" s="156"/>
      <c r="PCD21" s="156"/>
      <c r="PCE21" s="156"/>
      <c r="PCF21" s="156"/>
      <c r="PCG21" s="156"/>
      <c r="PCH21" s="156"/>
      <c r="PCI21" s="156"/>
      <c r="PCJ21" s="156"/>
      <c r="PCK21" s="156"/>
      <c r="PCL21" s="156"/>
      <c r="PCM21" s="156"/>
      <c r="PCN21" s="156"/>
      <c r="PCO21" s="156"/>
      <c r="PCP21" s="156"/>
      <c r="PCQ21" s="156"/>
      <c r="PCR21" s="156"/>
      <c r="PCS21" s="156"/>
      <c r="PCT21" s="156"/>
      <c r="PCU21" s="156"/>
      <c r="PCV21" s="156"/>
      <c r="PCW21" s="156"/>
      <c r="PCX21" s="156"/>
      <c r="PCY21" s="156"/>
      <c r="PCZ21" s="156"/>
      <c r="PDA21" s="156"/>
      <c r="PDB21" s="156"/>
      <c r="PDC21" s="156"/>
      <c r="PDD21" s="156"/>
      <c r="PDE21" s="156"/>
      <c r="PDF21" s="156"/>
      <c r="PDG21" s="156"/>
      <c r="PDH21" s="156"/>
      <c r="PDI21" s="156"/>
      <c r="PDJ21" s="156"/>
      <c r="PDK21" s="156"/>
      <c r="PDL21" s="156"/>
      <c r="PDM21" s="156"/>
      <c r="PDN21" s="156"/>
      <c r="PDO21" s="156"/>
      <c r="PDP21" s="156"/>
      <c r="PDQ21" s="156"/>
      <c r="PDR21" s="156"/>
      <c r="PDS21" s="156"/>
      <c r="PDT21" s="156"/>
      <c r="PDU21" s="156"/>
      <c r="PDV21" s="156"/>
      <c r="PDW21" s="156"/>
      <c r="PDX21" s="156"/>
      <c r="PDY21" s="156"/>
      <c r="PDZ21" s="156"/>
      <c r="PEA21" s="156"/>
      <c r="PEB21" s="156"/>
      <c r="PEC21" s="156"/>
      <c r="PED21" s="156"/>
      <c r="PEE21" s="156"/>
      <c r="PEF21" s="156"/>
      <c r="PEG21" s="156"/>
      <c r="PEH21" s="156"/>
      <c r="PEI21" s="156"/>
      <c r="PEJ21" s="156"/>
      <c r="PEK21" s="156"/>
      <c r="PEL21" s="156"/>
      <c r="PEM21" s="156"/>
      <c r="PEN21" s="156"/>
      <c r="PEO21" s="156"/>
      <c r="PEP21" s="156"/>
      <c r="PEQ21" s="156"/>
      <c r="PER21" s="156"/>
      <c r="PES21" s="156"/>
      <c r="PET21" s="156"/>
      <c r="PEU21" s="156"/>
      <c r="PEV21" s="156"/>
      <c r="PEW21" s="156"/>
      <c r="PEX21" s="156"/>
      <c r="PEY21" s="156"/>
      <c r="PEZ21" s="156"/>
      <c r="PFA21" s="156"/>
      <c r="PFB21" s="156"/>
      <c r="PFC21" s="156"/>
      <c r="PFD21" s="156"/>
      <c r="PFE21" s="156"/>
      <c r="PFF21" s="156"/>
      <c r="PFG21" s="156"/>
      <c r="PFH21" s="156"/>
      <c r="PFI21" s="156"/>
      <c r="PFJ21" s="156"/>
      <c r="PFK21" s="156"/>
      <c r="PFL21" s="156"/>
      <c r="PFM21" s="156"/>
      <c r="PFN21" s="156"/>
      <c r="PFO21" s="156"/>
      <c r="PFP21" s="156"/>
      <c r="PFQ21" s="156"/>
      <c r="PFR21" s="156"/>
      <c r="PFS21" s="156"/>
      <c r="PFT21" s="156"/>
      <c r="PFU21" s="156"/>
      <c r="PFV21" s="156"/>
      <c r="PFW21" s="156"/>
      <c r="PFX21" s="156"/>
      <c r="PFY21" s="156"/>
      <c r="PFZ21" s="156"/>
      <c r="PGA21" s="156"/>
      <c r="PGB21" s="156"/>
      <c r="PGC21" s="156"/>
      <c r="PGD21" s="156"/>
      <c r="PGE21" s="156"/>
      <c r="PGF21" s="156"/>
      <c r="PGG21" s="156"/>
      <c r="PGH21" s="156"/>
      <c r="PGI21" s="156"/>
      <c r="PGJ21" s="156"/>
      <c r="PGK21" s="156"/>
      <c r="PGL21" s="156"/>
      <c r="PGM21" s="156"/>
      <c r="PGN21" s="156"/>
      <c r="PGO21" s="156"/>
      <c r="PGP21" s="156"/>
      <c r="PGQ21" s="156"/>
      <c r="PGR21" s="156"/>
      <c r="PGS21" s="156"/>
      <c r="PGT21" s="156"/>
      <c r="PGU21" s="156"/>
      <c r="PGV21" s="156"/>
      <c r="PGW21" s="156"/>
      <c r="PGX21" s="156"/>
      <c r="PGY21" s="156"/>
      <c r="PGZ21" s="156"/>
      <c r="PHA21" s="156"/>
      <c r="PHB21" s="156"/>
      <c r="PHC21" s="156"/>
      <c r="PHD21" s="156"/>
      <c r="PHE21" s="156"/>
      <c r="PHF21" s="156"/>
      <c r="PHG21" s="156"/>
      <c r="PHH21" s="156"/>
      <c r="PHI21" s="156"/>
      <c r="PHJ21" s="156"/>
      <c r="PHK21" s="156"/>
      <c r="PHL21" s="156"/>
      <c r="PHM21" s="156"/>
      <c r="PHN21" s="156"/>
      <c r="PHO21" s="156"/>
      <c r="PHP21" s="156"/>
      <c r="PHQ21" s="156"/>
      <c r="PHR21" s="156"/>
      <c r="PHS21" s="156"/>
      <c r="PHT21" s="156"/>
      <c r="PHU21" s="156"/>
      <c r="PHV21" s="156"/>
      <c r="PHW21" s="156"/>
      <c r="PHX21" s="156"/>
      <c r="PHY21" s="156"/>
      <c r="PHZ21" s="156"/>
      <c r="PIA21" s="156"/>
      <c r="PIB21" s="156"/>
      <c r="PIC21" s="156"/>
      <c r="PID21" s="156"/>
      <c r="PIE21" s="156"/>
      <c r="PIF21" s="156"/>
      <c r="PIG21" s="156"/>
      <c r="PIH21" s="156"/>
      <c r="PII21" s="156"/>
      <c r="PIJ21" s="156"/>
      <c r="PIK21" s="156"/>
      <c r="PIL21" s="156"/>
      <c r="PIM21" s="156"/>
      <c r="PIN21" s="156"/>
      <c r="PIO21" s="156"/>
      <c r="PIP21" s="156"/>
      <c r="PIQ21" s="156"/>
      <c r="PIR21" s="156"/>
      <c r="PIS21" s="156"/>
      <c r="PIT21" s="156"/>
      <c r="PIU21" s="156"/>
      <c r="PIV21" s="156"/>
      <c r="PIW21" s="156"/>
      <c r="PIX21" s="156"/>
      <c r="PIY21" s="156"/>
      <c r="PIZ21" s="156"/>
      <c r="PJA21" s="156"/>
      <c r="PJB21" s="156"/>
      <c r="PJC21" s="156"/>
      <c r="PJD21" s="156"/>
      <c r="PJE21" s="156"/>
      <c r="PJF21" s="156"/>
      <c r="PJG21" s="156"/>
      <c r="PJH21" s="156"/>
      <c r="PJI21" s="156"/>
      <c r="PJJ21" s="156"/>
      <c r="PJK21" s="156"/>
      <c r="PJL21" s="156"/>
      <c r="PJM21" s="156"/>
      <c r="PJN21" s="156"/>
      <c r="PJO21" s="156"/>
      <c r="PJP21" s="156"/>
      <c r="PJQ21" s="156"/>
      <c r="PJR21" s="156"/>
      <c r="PJS21" s="156"/>
      <c r="PJT21" s="156"/>
      <c r="PJU21" s="156"/>
      <c r="PJV21" s="156"/>
      <c r="PJW21" s="156"/>
      <c r="PJX21" s="156"/>
      <c r="PJY21" s="156"/>
      <c r="PJZ21" s="156"/>
      <c r="PKA21" s="156"/>
      <c r="PKB21" s="156"/>
      <c r="PKC21" s="156"/>
      <c r="PKD21" s="156"/>
      <c r="PKE21" s="156"/>
      <c r="PKF21" s="156"/>
      <c r="PKG21" s="156"/>
      <c r="PKH21" s="156"/>
      <c r="PKI21" s="156"/>
      <c r="PKJ21" s="156"/>
      <c r="PKK21" s="156"/>
      <c r="PKL21" s="156"/>
      <c r="PKM21" s="156"/>
      <c r="PKN21" s="156"/>
      <c r="PKO21" s="156"/>
      <c r="PKP21" s="156"/>
      <c r="PKQ21" s="156"/>
      <c r="PKR21" s="156"/>
      <c r="PKS21" s="156"/>
      <c r="PKT21" s="156"/>
      <c r="PKU21" s="156"/>
      <c r="PKV21" s="156"/>
      <c r="PKW21" s="156"/>
      <c r="PKX21" s="156"/>
      <c r="PKY21" s="156"/>
      <c r="PKZ21" s="156"/>
      <c r="PLA21" s="156"/>
      <c r="PLB21" s="156"/>
      <c r="PLC21" s="156"/>
      <c r="PLD21" s="156"/>
      <c r="PLE21" s="156"/>
      <c r="PLF21" s="156"/>
      <c r="PLG21" s="156"/>
      <c r="PLH21" s="156"/>
      <c r="PLI21" s="156"/>
      <c r="PLJ21" s="156"/>
      <c r="PLK21" s="156"/>
      <c r="PLL21" s="156"/>
      <c r="PLM21" s="156"/>
      <c r="PLN21" s="156"/>
      <c r="PLO21" s="156"/>
      <c r="PLP21" s="156"/>
      <c r="PLQ21" s="156"/>
      <c r="PLR21" s="156"/>
      <c r="PLS21" s="156"/>
      <c r="PLT21" s="156"/>
      <c r="PLU21" s="156"/>
      <c r="PLV21" s="156"/>
      <c r="PLW21" s="156"/>
      <c r="PLX21" s="156"/>
      <c r="PLY21" s="156"/>
      <c r="PLZ21" s="156"/>
      <c r="PMA21" s="156"/>
      <c r="PMB21" s="156"/>
      <c r="PMC21" s="156"/>
      <c r="PMD21" s="156"/>
      <c r="PME21" s="156"/>
      <c r="PMF21" s="156"/>
      <c r="PMG21" s="156"/>
      <c r="PMH21" s="156"/>
      <c r="PMI21" s="156"/>
      <c r="PMJ21" s="156"/>
      <c r="PMK21" s="156"/>
      <c r="PML21" s="156"/>
      <c r="PMM21" s="156"/>
      <c r="PMN21" s="156"/>
      <c r="PMO21" s="156"/>
      <c r="PMP21" s="156"/>
      <c r="PMQ21" s="156"/>
      <c r="PMR21" s="156"/>
      <c r="PMS21" s="156"/>
      <c r="PMT21" s="156"/>
      <c r="PMU21" s="156"/>
      <c r="PMV21" s="156"/>
      <c r="PMW21" s="156"/>
      <c r="PMX21" s="156"/>
      <c r="PMY21" s="156"/>
      <c r="PMZ21" s="156"/>
      <c r="PNA21" s="156"/>
      <c r="PNB21" s="156"/>
      <c r="PNC21" s="156"/>
      <c r="PND21" s="156"/>
      <c r="PNE21" s="156"/>
      <c r="PNF21" s="156"/>
      <c r="PNG21" s="156"/>
      <c r="PNH21" s="156"/>
      <c r="PNI21" s="156"/>
      <c r="PNJ21" s="156"/>
      <c r="PNK21" s="156"/>
      <c r="PNL21" s="156"/>
      <c r="PNM21" s="156"/>
      <c r="PNN21" s="156"/>
      <c r="PNO21" s="156"/>
      <c r="PNP21" s="156"/>
      <c r="PNQ21" s="156"/>
      <c r="PNR21" s="156"/>
      <c r="PNS21" s="156"/>
      <c r="PNT21" s="156"/>
      <c r="PNU21" s="156"/>
      <c r="PNV21" s="156"/>
      <c r="PNW21" s="156"/>
      <c r="PNX21" s="156"/>
      <c r="PNY21" s="156"/>
      <c r="PNZ21" s="156"/>
      <c r="POA21" s="156"/>
      <c r="POB21" s="156"/>
      <c r="POC21" s="156"/>
      <c r="POD21" s="156"/>
      <c r="POE21" s="156"/>
      <c r="POF21" s="156"/>
      <c r="POG21" s="156"/>
      <c r="POH21" s="156"/>
      <c r="POI21" s="156"/>
      <c r="POJ21" s="156"/>
      <c r="POK21" s="156"/>
      <c r="POL21" s="156"/>
      <c r="POM21" s="156"/>
      <c r="PON21" s="156"/>
      <c r="POO21" s="156"/>
      <c r="POP21" s="156"/>
      <c r="POQ21" s="156"/>
      <c r="POR21" s="156"/>
      <c r="POS21" s="156"/>
      <c r="POT21" s="156"/>
      <c r="POU21" s="156"/>
      <c r="POV21" s="156"/>
      <c r="POW21" s="156"/>
      <c r="POX21" s="156"/>
      <c r="POY21" s="156"/>
      <c r="POZ21" s="156"/>
      <c r="PPA21" s="156"/>
      <c r="PPB21" s="156"/>
      <c r="PPC21" s="156"/>
      <c r="PPD21" s="156"/>
      <c r="PPE21" s="156"/>
      <c r="PPF21" s="156"/>
      <c r="PPG21" s="156"/>
      <c r="PPH21" s="156"/>
      <c r="PPI21" s="156"/>
      <c r="PPJ21" s="156"/>
      <c r="PPK21" s="156"/>
      <c r="PPL21" s="156"/>
      <c r="PPM21" s="156"/>
      <c r="PPN21" s="156"/>
      <c r="PPO21" s="156"/>
      <c r="PPP21" s="156"/>
      <c r="PPQ21" s="156"/>
      <c r="PPR21" s="156"/>
      <c r="PPS21" s="156"/>
      <c r="PPT21" s="156"/>
      <c r="PPU21" s="156"/>
      <c r="PPV21" s="156"/>
      <c r="PPW21" s="156"/>
      <c r="PPX21" s="156"/>
      <c r="PPY21" s="156"/>
      <c r="PPZ21" s="156"/>
      <c r="PQA21" s="156"/>
      <c r="PQB21" s="156"/>
      <c r="PQC21" s="156"/>
      <c r="PQD21" s="156"/>
      <c r="PQE21" s="156"/>
      <c r="PQF21" s="156"/>
      <c r="PQG21" s="156"/>
      <c r="PQH21" s="156"/>
      <c r="PQI21" s="156"/>
      <c r="PQJ21" s="156"/>
      <c r="PQK21" s="156"/>
      <c r="PQL21" s="156"/>
      <c r="PQM21" s="156"/>
      <c r="PQN21" s="156"/>
      <c r="PQO21" s="156"/>
      <c r="PQP21" s="156"/>
      <c r="PQQ21" s="156"/>
      <c r="PQR21" s="156"/>
      <c r="PQS21" s="156"/>
      <c r="PQT21" s="156"/>
      <c r="PQU21" s="156"/>
      <c r="PQV21" s="156"/>
      <c r="PQW21" s="156"/>
      <c r="PQX21" s="156"/>
      <c r="PQY21" s="156"/>
      <c r="PQZ21" s="156"/>
      <c r="PRA21" s="156"/>
      <c r="PRB21" s="156"/>
      <c r="PRC21" s="156"/>
      <c r="PRD21" s="156"/>
      <c r="PRE21" s="156"/>
      <c r="PRF21" s="156"/>
      <c r="PRG21" s="156"/>
      <c r="PRH21" s="156"/>
      <c r="PRI21" s="156"/>
      <c r="PRJ21" s="156"/>
      <c r="PRK21" s="156"/>
      <c r="PRL21" s="156"/>
      <c r="PRM21" s="156"/>
      <c r="PRN21" s="156"/>
      <c r="PRO21" s="156"/>
      <c r="PRP21" s="156"/>
      <c r="PRQ21" s="156"/>
      <c r="PRR21" s="156"/>
      <c r="PRS21" s="156"/>
      <c r="PRT21" s="156"/>
      <c r="PRU21" s="156"/>
      <c r="PRV21" s="156"/>
      <c r="PRW21" s="156"/>
      <c r="PRX21" s="156"/>
      <c r="PRY21" s="156"/>
      <c r="PRZ21" s="156"/>
      <c r="PSA21" s="156"/>
      <c r="PSB21" s="156"/>
      <c r="PSC21" s="156"/>
      <c r="PSD21" s="156"/>
      <c r="PSE21" s="156"/>
      <c r="PSF21" s="156"/>
      <c r="PSG21" s="156"/>
      <c r="PSH21" s="156"/>
      <c r="PSI21" s="156"/>
      <c r="PSJ21" s="156"/>
      <c r="PSK21" s="156"/>
      <c r="PSL21" s="156"/>
      <c r="PSM21" s="156"/>
      <c r="PSN21" s="156"/>
      <c r="PSO21" s="156"/>
      <c r="PSP21" s="156"/>
      <c r="PSQ21" s="156"/>
      <c r="PSR21" s="156"/>
      <c r="PSS21" s="156"/>
      <c r="PST21" s="156"/>
      <c r="PSU21" s="156"/>
      <c r="PSV21" s="156"/>
      <c r="PSW21" s="156"/>
      <c r="PSX21" s="156"/>
      <c r="PSY21" s="156"/>
      <c r="PSZ21" s="156"/>
      <c r="PTA21" s="156"/>
      <c r="PTB21" s="156"/>
      <c r="PTC21" s="156"/>
      <c r="PTD21" s="156"/>
      <c r="PTE21" s="156"/>
      <c r="PTF21" s="156"/>
      <c r="PTG21" s="156"/>
      <c r="PTH21" s="156"/>
      <c r="PTI21" s="156"/>
      <c r="PTJ21" s="156"/>
      <c r="PTK21" s="156"/>
      <c r="PTL21" s="156"/>
      <c r="PTM21" s="156"/>
      <c r="PTN21" s="156"/>
      <c r="PTO21" s="156"/>
      <c r="PTP21" s="156"/>
      <c r="PTQ21" s="156"/>
      <c r="PTR21" s="156"/>
      <c r="PTS21" s="156"/>
      <c r="PTT21" s="156"/>
      <c r="PTU21" s="156"/>
      <c r="PTV21" s="156"/>
      <c r="PTW21" s="156"/>
      <c r="PTX21" s="156"/>
      <c r="PTY21" s="156"/>
      <c r="PTZ21" s="156"/>
      <c r="PUA21" s="156"/>
      <c r="PUB21" s="156"/>
      <c r="PUC21" s="156"/>
      <c r="PUD21" s="156"/>
      <c r="PUE21" s="156"/>
      <c r="PUF21" s="156"/>
      <c r="PUG21" s="156"/>
      <c r="PUH21" s="156"/>
      <c r="PUI21" s="156"/>
      <c r="PUJ21" s="156"/>
      <c r="PUK21" s="156"/>
      <c r="PUL21" s="156"/>
      <c r="PUM21" s="156"/>
      <c r="PUN21" s="156"/>
      <c r="PUO21" s="156"/>
      <c r="PUP21" s="156"/>
      <c r="PUQ21" s="156"/>
      <c r="PUR21" s="156"/>
      <c r="PUS21" s="156"/>
      <c r="PUT21" s="156"/>
      <c r="PUU21" s="156"/>
      <c r="PUV21" s="156"/>
      <c r="PUW21" s="156"/>
      <c r="PUX21" s="156"/>
      <c r="PUY21" s="156"/>
      <c r="PUZ21" s="156"/>
      <c r="PVA21" s="156"/>
      <c r="PVB21" s="156"/>
      <c r="PVC21" s="156"/>
      <c r="PVD21" s="156"/>
      <c r="PVE21" s="156"/>
      <c r="PVF21" s="156"/>
      <c r="PVG21" s="156"/>
      <c r="PVH21" s="156"/>
      <c r="PVI21" s="156"/>
      <c r="PVJ21" s="156"/>
      <c r="PVK21" s="156"/>
      <c r="PVL21" s="156"/>
      <c r="PVM21" s="156"/>
      <c r="PVN21" s="156"/>
      <c r="PVO21" s="156"/>
      <c r="PVP21" s="156"/>
      <c r="PVQ21" s="156"/>
      <c r="PVR21" s="156"/>
      <c r="PVS21" s="156"/>
      <c r="PVT21" s="156"/>
      <c r="PVU21" s="156"/>
      <c r="PVV21" s="156"/>
      <c r="PVW21" s="156"/>
      <c r="PVX21" s="156"/>
      <c r="PVY21" s="156"/>
      <c r="PVZ21" s="156"/>
      <c r="PWA21" s="156"/>
      <c r="PWB21" s="156"/>
      <c r="PWC21" s="156"/>
      <c r="PWD21" s="156"/>
      <c r="PWE21" s="156"/>
      <c r="PWF21" s="156"/>
      <c r="PWG21" s="156"/>
      <c r="PWH21" s="156"/>
      <c r="PWI21" s="156"/>
      <c r="PWJ21" s="156"/>
      <c r="PWK21" s="156"/>
      <c r="PWL21" s="156"/>
      <c r="PWM21" s="156"/>
      <c r="PWN21" s="156"/>
      <c r="PWO21" s="156"/>
      <c r="PWP21" s="156"/>
      <c r="PWQ21" s="156"/>
      <c r="PWR21" s="156"/>
      <c r="PWS21" s="156"/>
      <c r="PWT21" s="156"/>
      <c r="PWU21" s="156"/>
      <c r="PWV21" s="156"/>
      <c r="PWW21" s="156"/>
      <c r="PWX21" s="156"/>
      <c r="PWY21" s="156"/>
      <c r="PWZ21" s="156"/>
      <c r="PXA21" s="156"/>
      <c r="PXB21" s="156"/>
      <c r="PXC21" s="156"/>
      <c r="PXD21" s="156"/>
      <c r="PXE21" s="156"/>
      <c r="PXF21" s="156"/>
      <c r="PXG21" s="156"/>
      <c r="PXH21" s="156"/>
      <c r="PXI21" s="156"/>
      <c r="PXJ21" s="156"/>
      <c r="PXK21" s="156"/>
      <c r="PXL21" s="156"/>
      <c r="PXM21" s="156"/>
      <c r="PXN21" s="156"/>
      <c r="PXO21" s="156"/>
      <c r="PXP21" s="156"/>
      <c r="PXQ21" s="156"/>
      <c r="PXR21" s="156"/>
      <c r="PXS21" s="156"/>
      <c r="PXT21" s="156"/>
      <c r="PXU21" s="156"/>
      <c r="PXV21" s="156"/>
      <c r="PXW21" s="156"/>
      <c r="PXX21" s="156"/>
      <c r="PXY21" s="156"/>
      <c r="PXZ21" s="156"/>
      <c r="PYA21" s="156"/>
      <c r="PYB21" s="156"/>
      <c r="PYC21" s="156"/>
      <c r="PYD21" s="156"/>
      <c r="PYE21" s="156"/>
      <c r="PYF21" s="156"/>
      <c r="PYG21" s="156"/>
      <c r="PYH21" s="156"/>
      <c r="PYI21" s="156"/>
      <c r="PYJ21" s="156"/>
      <c r="PYK21" s="156"/>
      <c r="PYL21" s="156"/>
      <c r="PYM21" s="156"/>
      <c r="PYN21" s="156"/>
      <c r="PYO21" s="156"/>
      <c r="PYP21" s="156"/>
      <c r="PYQ21" s="156"/>
      <c r="PYR21" s="156"/>
      <c r="PYS21" s="156"/>
      <c r="PYT21" s="156"/>
      <c r="PYU21" s="156"/>
      <c r="PYV21" s="156"/>
      <c r="PYW21" s="156"/>
      <c r="PYX21" s="156"/>
      <c r="PYY21" s="156"/>
      <c r="PYZ21" s="156"/>
      <c r="PZA21" s="156"/>
      <c r="PZB21" s="156"/>
      <c r="PZC21" s="156"/>
      <c r="PZD21" s="156"/>
      <c r="PZE21" s="156"/>
      <c r="PZF21" s="156"/>
      <c r="PZG21" s="156"/>
      <c r="PZH21" s="156"/>
      <c r="PZI21" s="156"/>
      <c r="PZJ21" s="156"/>
      <c r="PZK21" s="156"/>
      <c r="PZL21" s="156"/>
      <c r="PZM21" s="156"/>
      <c r="PZN21" s="156"/>
      <c r="PZO21" s="156"/>
      <c r="PZP21" s="156"/>
      <c r="PZQ21" s="156"/>
      <c r="PZR21" s="156"/>
      <c r="PZS21" s="156"/>
      <c r="PZT21" s="156"/>
      <c r="PZU21" s="156"/>
      <c r="PZV21" s="156"/>
      <c r="PZW21" s="156"/>
      <c r="PZX21" s="156"/>
      <c r="PZY21" s="156"/>
      <c r="PZZ21" s="156"/>
      <c r="QAA21" s="156"/>
      <c r="QAB21" s="156"/>
      <c r="QAC21" s="156"/>
      <c r="QAD21" s="156"/>
      <c r="QAE21" s="156"/>
      <c r="QAF21" s="156"/>
      <c r="QAG21" s="156"/>
      <c r="QAH21" s="156"/>
      <c r="QAI21" s="156"/>
      <c r="QAJ21" s="156"/>
      <c r="QAK21" s="156"/>
      <c r="QAL21" s="156"/>
      <c r="QAM21" s="156"/>
      <c r="QAN21" s="156"/>
      <c r="QAO21" s="156"/>
      <c r="QAP21" s="156"/>
      <c r="QAQ21" s="156"/>
      <c r="QAR21" s="156"/>
      <c r="QAS21" s="156"/>
      <c r="QAT21" s="156"/>
      <c r="QAU21" s="156"/>
      <c r="QAV21" s="156"/>
      <c r="QAW21" s="156"/>
      <c r="QAX21" s="156"/>
      <c r="QAY21" s="156"/>
      <c r="QAZ21" s="156"/>
      <c r="QBA21" s="156"/>
      <c r="QBB21" s="156"/>
      <c r="QBC21" s="156"/>
      <c r="QBD21" s="156"/>
      <c r="QBE21" s="156"/>
      <c r="QBF21" s="156"/>
      <c r="QBG21" s="156"/>
      <c r="QBH21" s="156"/>
      <c r="QBI21" s="156"/>
      <c r="QBJ21" s="156"/>
      <c r="QBK21" s="156"/>
      <c r="QBL21" s="156"/>
      <c r="QBM21" s="156"/>
      <c r="QBN21" s="156"/>
      <c r="QBO21" s="156"/>
      <c r="QBP21" s="156"/>
      <c r="QBQ21" s="156"/>
      <c r="QBR21" s="156"/>
      <c r="QBS21" s="156"/>
      <c r="QBT21" s="156"/>
      <c r="QBU21" s="156"/>
      <c r="QBV21" s="156"/>
      <c r="QBW21" s="156"/>
      <c r="QBX21" s="156"/>
      <c r="QBY21" s="156"/>
      <c r="QBZ21" s="156"/>
      <c r="QCA21" s="156"/>
      <c r="QCB21" s="156"/>
      <c r="QCC21" s="156"/>
      <c r="QCD21" s="156"/>
      <c r="QCE21" s="156"/>
      <c r="QCF21" s="156"/>
      <c r="QCG21" s="156"/>
      <c r="QCH21" s="156"/>
      <c r="QCI21" s="156"/>
      <c r="QCJ21" s="156"/>
      <c r="QCK21" s="156"/>
      <c r="QCL21" s="156"/>
      <c r="QCM21" s="156"/>
      <c r="QCN21" s="156"/>
      <c r="QCO21" s="156"/>
      <c r="QCP21" s="156"/>
      <c r="QCQ21" s="156"/>
      <c r="QCR21" s="156"/>
      <c r="QCS21" s="156"/>
      <c r="QCT21" s="156"/>
      <c r="QCU21" s="156"/>
      <c r="QCV21" s="156"/>
      <c r="QCW21" s="156"/>
      <c r="QCX21" s="156"/>
      <c r="QCY21" s="156"/>
      <c r="QCZ21" s="156"/>
      <c r="QDA21" s="156"/>
      <c r="QDB21" s="156"/>
      <c r="QDC21" s="156"/>
      <c r="QDD21" s="156"/>
      <c r="QDE21" s="156"/>
      <c r="QDF21" s="156"/>
      <c r="QDG21" s="156"/>
      <c r="QDH21" s="156"/>
      <c r="QDI21" s="156"/>
      <c r="QDJ21" s="156"/>
      <c r="QDK21" s="156"/>
      <c r="QDL21" s="156"/>
      <c r="QDM21" s="156"/>
      <c r="QDN21" s="156"/>
      <c r="QDO21" s="156"/>
      <c r="QDP21" s="156"/>
      <c r="QDQ21" s="156"/>
      <c r="QDR21" s="156"/>
      <c r="QDS21" s="156"/>
      <c r="QDT21" s="156"/>
      <c r="QDU21" s="156"/>
      <c r="QDV21" s="156"/>
      <c r="QDW21" s="156"/>
      <c r="QDX21" s="156"/>
      <c r="QDY21" s="156"/>
      <c r="QDZ21" s="156"/>
      <c r="QEA21" s="156"/>
      <c r="QEB21" s="156"/>
      <c r="QEC21" s="156"/>
      <c r="QED21" s="156"/>
      <c r="QEE21" s="156"/>
      <c r="QEF21" s="156"/>
      <c r="QEG21" s="156"/>
      <c r="QEH21" s="156"/>
      <c r="QEI21" s="156"/>
      <c r="QEJ21" s="156"/>
      <c r="QEK21" s="156"/>
      <c r="QEL21" s="156"/>
      <c r="QEM21" s="156"/>
      <c r="QEN21" s="156"/>
      <c r="QEO21" s="156"/>
      <c r="QEP21" s="156"/>
      <c r="QEQ21" s="156"/>
      <c r="QER21" s="156"/>
      <c r="QES21" s="156"/>
      <c r="QET21" s="156"/>
      <c r="QEU21" s="156"/>
      <c r="QEV21" s="156"/>
      <c r="QEW21" s="156"/>
      <c r="QEX21" s="156"/>
      <c r="QEY21" s="156"/>
      <c r="QEZ21" s="156"/>
      <c r="QFA21" s="156"/>
      <c r="QFB21" s="156"/>
      <c r="QFC21" s="156"/>
      <c r="QFD21" s="156"/>
      <c r="QFE21" s="156"/>
      <c r="QFF21" s="156"/>
      <c r="QFG21" s="156"/>
      <c r="QFH21" s="156"/>
      <c r="QFI21" s="156"/>
      <c r="QFJ21" s="156"/>
      <c r="QFK21" s="156"/>
      <c r="QFL21" s="156"/>
      <c r="QFM21" s="156"/>
      <c r="QFN21" s="156"/>
      <c r="QFO21" s="156"/>
      <c r="QFP21" s="156"/>
      <c r="QFQ21" s="156"/>
      <c r="QFR21" s="156"/>
      <c r="QFS21" s="156"/>
      <c r="QFT21" s="156"/>
      <c r="QFU21" s="156"/>
      <c r="QFV21" s="156"/>
      <c r="QFW21" s="156"/>
      <c r="QFX21" s="156"/>
      <c r="QFY21" s="156"/>
      <c r="QFZ21" s="156"/>
      <c r="QGA21" s="156"/>
      <c r="QGB21" s="156"/>
      <c r="QGC21" s="156"/>
      <c r="QGD21" s="156"/>
      <c r="QGE21" s="156"/>
      <c r="QGF21" s="156"/>
      <c r="QGG21" s="156"/>
      <c r="QGH21" s="156"/>
      <c r="QGI21" s="156"/>
      <c r="QGJ21" s="156"/>
      <c r="QGK21" s="156"/>
      <c r="QGL21" s="156"/>
      <c r="QGM21" s="156"/>
      <c r="QGN21" s="156"/>
      <c r="QGO21" s="156"/>
      <c r="QGP21" s="156"/>
      <c r="QGQ21" s="156"/>
      <c r="QGR21" s="156"/>
      <c r="QGS21" s="156"/>
      <c r="QGT21" s="156"/>
      <c r="QGU21" s="156"/>
      <c r="QGV21" s="156"/>
      <c r="QGW21" s="156"/>
      <c r="QGX21" s="156"/>
      <c r="QGY21" s="156"/>
      <c r="QGZ21" s="156"/>
      <c r="QHA21" s="156"/>
      <c r="QHB21" s="156"/>
      <c r="QHC21" s="156"/>
      <c r="QHD21" s="156"/>
      <c r="QHE21" s="156"/>
      <c r="QHF21" s="156"/>
      <c r="QHG21" s="156"/>
      <c r="QHH21" s="156"/>
      <c r="QHI21" s="156"/>
      <c r="QHJ21" s="156"/>
      <c r="QHK21" s="156"/>
      <c r="QHL21" s="156"/>
      <c r="QHM21" s="156"/>
      <c r="QHN21" s="156"/>
      <c r="QHO21" s="156"/>
      <c r="QHP21" s="156"/>
      <c r="QHQ21" s="156"/>
      <c r="QHR21" s="156"/>
      <c r="QHS21" s="156"/>
      <c r="QHT21" s="156"/>
      <c r="QHU21" s="156"/>
      <c r="QHV21" s="156"/>
      <c r="QHW21" s="156"/>
      <c r="QHX21" s="156"/>
      <c r="QHY21" s="156"/>
      <c r="QHZ21" s="156"/>
      <c r="QIA21" s="156"/>
      <c r="QIB21" s="156"/>
      <c r="QIC21" s="156"/>
      <c r="QID21" s="156"/>
      <c r="QIE21" s="156"/>
      <c r="QIF21" s="156"/>
      <c r="QIG21" s="156"/>
      <c r="QIH21" s="156"/>
      <c r="QII21" s="156"/>
      <c r="QIJ21" s="156"/>
      <c r="QIK21" s="156"/>
      <c r="QIL21" s="156"/>
      <c r="QIM21" s="156"/>
      <c r="QIN21" s="156"/>
      <c r="QIO21" s="156"/>
      <c r="QIP21" s="156"/>
      <c r="QIQ21" s="156"/>
      <c r="QIR21" s="156"/>
      <c r="QIS21" s="156"/>
      <c r="QIT21" s="156"/>
      <c r="QIU21" s="156"/>
      <c r="QIV21" s="156"/>
      <c r="QIW21" s="156"/>
      <c r="QIX21" s="156"/>
      <c r="QIY21" s="156"/>
      <c r="QIZ21" s="156"/>
      <c r="QJA21" s="156"/>
      <c r="QJB21" s="156"/>
      <c r="QJC21" s="156"/>
      <c r="QJD21" s="156"/>
      <c r="QJE21" s="156"/>
      <c r="QJF21" s="156"/>
      <c r="QJG21" s="156"/>
      <c r="QJH21" s="156"/>
      <c r="QJI21" s="156"/>
      <c r="QJJ21" s="156"/>
      <c r="QJK21" s="156"/>
      <c r="QJL21" s="156"/>
      <c r="QJM21" s="156"/>
      <c r="QJN21" s="156"/>
      <c r="QJO21" s="156"/>
      <c r="QJP21" s="156"/>
      <c r="QJQ21" s="156"/>
      <c r="QJR21" s="156"/>
      <c r="QJS21" s="156"/>
      <c r="QJT21" s="156"/>
      <c r="QJU21" s="156"/>
      <c r="QJV21" s="156"/>
      <c r="QJW21" s="156"/>
      <c r="QJX21" s="156"/>
      <c r="QJY21" s="156"/>
      <c r="QJZ21" s="156"/>
      <c r="QKA21" s="156"/>
      <c r="QKB21" s="156"/>
      <c r="QKC21" s="156"/>
      <c r="QKD21" s="156"/>
      <c r="QKE21" s="156"/>
      <c r="QKF21" s="156"/>
      <c r="QKG21" s="156"/>
      <c r="QKH21" s="156"/>
      <c r="QKI21" s="156"/>
      <c r="QKJ21" s="156"/>
      <c r="QKK21" s="156"/>
      <c r="QKL21" s="156"/>
      <c r="QKM21" s="156"/>
      <c r="QKN21" s="156"/>
      <c r="QKO21" s="156"/>
      <c r="QKP21" s="156"/>
      <c r="QKQ21" s="156"/>
      <c r="QKR21" s="156"/>
      <c r="QKS21" s="156"/>
      <c r="QKT21" s="156"/>
      <c r="QKU21" s="156"/>
      <c r="QKV21" s="156"/>
      <c r="QKW21" s="156"/>
      <c r="QKX21" s="156"/>
      <c r="QKY21" s="156"/>
      <c r="QKZ21" s="156"/>
      <c r="QLA21" s="156"/>
      <c r="QLB21" s="156"/>
      <c r="QLC21" s="156"/>
      <c r="QLD21" s="156"/>
      <c r="QLE21" s="156"/>
      <c r="QLF21" s="156"/>
      <c r="QLG21" s="156"/>
      <c r="QLH21" s="156"/>
      <c r="QLI21" s="156"/>
      <c r="QLJ21" s="156"/>
      <c r="QLK21" s="156"/>
      <c r="QLL21" s="156"/>
      <c r="QLM21" s="156"/>
      <c r="QLN21" s="156"/>
      <c r="QLO21" s="156"/>
      <c r="QLP21" s="156"/>
      <c r="QLQ21" s="156"/>
      <c r="QLR21" s="156"/>
      <c r="QLS21" s="156"/>
      <c r="QLT21" s="156"/>
      <c r="QLU21" s="156"/>
      <c r="QLV21" s="156"/>
      <c r="QLW21" s="156"/>
      <c r="QLX21" s="156"/>
      <c r="QLY21" s="156"/>
      <c r="QLZ21" s="156"/>
      <c r="QMA21" s="156"/>
      <c r="QMB21" s="156"/>
      <c r="QMC21" s="156"/>
      <c r="QMD21" s="156"/>
      <c r="QME21" s="156"/>
      <c r="QMF21" s="156"/>
      <c r="QMG21" s="156"/>
      <c r="QMH21" s="156"/>
      <c r="QMI21" s="156"/>
      <c r="QMJ21" s="156"/>
      <c r="QMK21" s="156"/>
      <c r="QML21" s="156"/>
      <c r="QMM21" s="156"/>
      <c r="QMN21" s="156"/>
      <c r="QMO21" s="156"/>
      <c r="QMP21" s="156"/>
      <c r="QMQ21" s="156"/>
      <c r="QMR21" s="156"/>
      <c r="QMS21" s="156"/>
      <c r="QMT21" s="156"/>
      <c r="QMU21" s="156"/>
      <c r="QMV21" s="156"/>
      <c r="QMW21" s="156"/>
      <c r="QMX21" s="156"/>
      <c r="QMY21" s="156"/>
      <c r="QMZ21" s="156"/>
      <c r="QNA21" s="156"/>
      <c r="QNB21" s="156"/>
      <c r="QNC21" s="156"/>
      <c r="QND21" s="156"/>
      <c r="QNE21" s="156"/>
      <c r="QNF21" s="156"/>
      <c r="QNG21" s="156"/>
      <c r="QNH21" s="156"/>
      <c r="QNI21" s="156"/>
      <c r="QNJ21" s="156"/>
      <c r="QNK21" s="156"/>
      <c r="QNL21" s="156"/>
      <c r="QNM21" s="156"/>
      <c r="QNN21" s="156"/>
      <c r="QNO21" s="156"/>
      <c r="QNP21" s="156"/>
      <c r="QNQ21" s="156"/>
      <c r="QNR21" s="156"/>
      <c r="QNS21" s="156"/>
      <c r="QNT21" s="156"/>
      <c r="QNU21" s="156"/>
      <c r="QNV21" s="156"/>
      <c r="QNW21" s="156"/>
      <c r="QNX21" s="156"/>
      <c r="QNY21" s="156"/>
      <c r="QNZ21" s="156"/>
      <c r="QOA21" s="156"/>
      <c r="QOB21" s="156"/>
      <c r="QOC21" s="156"/>
      <c r="QOD21" s="156"/>
      <c r="QOE21" s="156"/>
      <c r="QOF21" s="156"/>
      <c r="QOG21" s="156"/>
      <c r="QOH21" s="156"/>
      <c r="QOI21" s="156"/>
      <c r="QOJ21" s="156"/>
      <c r="QOK21" s="156"/>
      <c r="QOL21" s="156"/>
      <c r="QOM21" s="156"/>
      <c r="QON21" s="156"/>
      <c r="QOO21" s="156"/>
      <c r="QOP21" s="156"/>
      <c r="QOQ21" s="156"/>
      <c r="QOR21" s="156"/>
      <c r="QOS21" s="156"/>
      <c r="QOT21" s="156"/>
      <c r="QOU21" s="156"/>
      <c r="QOV21" s="156"/>
      <c r="QOW21" s="156"/>
      <c r="QOX21" s="156"/>
      <c r="QOY21" s="156"/>
      <c r="QOZ21" s="156"/>
      <c r="QPA21" s="156"/>
      <c r="QPB21" s="156"/>
      <c r="QPC21" s="156"/>
      <c r="QPD21" s="156"/>
      <c r="QPE21" s="156"/>
      <c r="QPF21" s="156"/>
      <c r="QPG21" s="156"/>
      <c r="QPH21" s="156"/>
      <c r="QPI21" s="156"/>
      <c r="QPJ21" s="156"/>
      <c r="QPK21" s="156"/>
      <c r="QPL21" s="156"/>
      <c r="QPM21" s="156"/>
      <c r="QPN21" s="156"/>
      <c r="QPO21" s="156"/>
      <c r="QPP21" s="156"/>
      <c r="QPQ21" s="156"/>
      <c r="QPR21" s="156"/>
      <c r="QPS21" s="156"/>
      <c r="QPT21" s="156"/>
      <c r="QPU21" s="156"/>
      <c r="QPV21" s="156"/>
      <c r="QPW21" s="156"/>
      <c r="QPX21" s="156"/>
      <c r="QPY21" s="156"/>
      <c r="QPZ21" s="156"/>
      <c r="QQA21" s="156"/>
      <c r="QQB21" s="156"/>
      <c r="QQC21" s="156"/>
      <c r="QQD21" s="156"/>
      <c r="QQE21" s="156"/>
      <c r="QQF21" s="156"/>
      <c r="QQG21" s="156"/>
      <c r="QQH21" s="156"/>
      <c r="QQI21" s="156"/>
      <c r="QQJ21" s="156"/>
      <c r="QQK21" s="156"/>
      <c r="QQL21" s="156"/>
      <c r="QQM21" s="156"/>
      <c r="QQN21" s="156"/>
      <c r="QQO21" s="156"/>
      <c r="QQP21" s="156"/>
      <c r="QQQ21" s="156"/>
      <c r="QQR21" s="156"/>
      <c r="QQS21" s="156"/>
      <c r="QQT21" s="156"/>
      <c r="QQU21" s="156"/>
      <c r="QQV21" s="156"/>
      <c r="QQW21" s="156"/>
      <c r="QQX21" s="156"/>
      <c r="QQY21" s="156"/>
      <c r="QQZ21" s="156"/>
      <c r="QRA21" s="156"/>
      <c r="QRB21" s="156"/>
      <c r="QRC21" s="156"/>
      <c r="QRD21" s="156"/>
      <c r="QRE21" s="156"/>
      <c r="QRF21" s="156"/>
      <c r="QRG21" s="156"/>
      <c r="QRH21" s="156"/>
      <c r="QRI21" s="156"/>
      <c r="QRJ21" s="156"/>
      <c r="QRK21" s="156"/>
      <c r="QRL21" s="156"/>
      <c r="QRM21" s="156"/>
      <c r="QRN21" s="156"/>
      <c r="QRO21" s="156"/>
      <c r="QRP21" s="156"/>
      <c r="QRQ21" s="156"/>
      <c r="QRR21" s="156"/>
      <c r="QRS21" s="156"/>
      <c r="QRT21" s="156"/>
      <c r="QRU21" s="156"/>
      <c r="QRV21" s="156"/>
      <c r="QRW21" s="156"/>
      <c r="QRX21" s="156"/>
      <c r="QRY21" s="156"/>
      <c r="QRZ21" s="156"/>
      <c r="QSA21" s="156"/>
      <c r="QSB21" s="156"/>
      <c r="QSC21" s="156"/>
      <c r="QSD21" s="156"/>
      <c r="QSE21" s="156"/>
      <c r="QSF21" s="156"/>
      <c r="QSG21" s="156"/>
      <c r="QSH21" s="156"/>
      <c r="QSI21" s="156"/>
      <c r="QSJ21" s="156"/>
      <c r="QSK21" s="156"/>
      <c r="QSL21" s="156"/>
      <c r="QSM21" s="156"/>
      <c r="QSN21" s="156"/>
      <c r="QSO21" s="156"/>
      <c r="QSP21" s="156"/>
      <c r="QSQ21" s="156"/>
      <c r="QSR21" s="156"/>
      <c r="QSS21" s="156"/>
      <c r="QST21" s="156"/>
      <c r="QSU21" s="156"/>
      <c r="QSV21" s="156"/>
      <c r="QSW21" s="156"/>
      <c r="QSX21" s="156"/>
      <c r="QSY21" s="156"/>
      <c r="QSZ21" s="156"/>
      <c r="QTA21" s="156"/>
      <c r="QTB21" s="156"/>
      <c r="QTC21" s="156"/>
      <c r="QTD21" s="156"/>
      <c r="QTE21" s="156"/>
      <c r="QTF21" s="156"/>
      <c r="QTG21" s="156"/>
      <c r="QTH21" s="156"/>
      <c r="QTI21" s="156"/>
      <c r="QTJ21" s="156"/>
      <c r="QTK21" s="156"/>
      <c r="QTL21" s="156"/>
      <c r="QTM21" s="156"/>
      <c r="QTN21" s="156"/>
      <c r="QTO21" s="156"/>
      <c r="QTP21" s="156"/>
      <c r="QTQ21" s="156"/>
      <c r="QTR21" s="156"/>
      <c r="QTS21" s="156"/>
      <c r="QTT21" s="156"/>
      <c r="QTU21" s="156"/>
      <c r="QTV21" s="156"/>
      <c r="QTW21" s="156"/>
      <c r="QTX21" s="156"/>
      <c r="QTY21" s="156"/>
      <c r="QTZ21" s="156"/>
      <c r="QUA21" s="156"/>
      <c r="QUB21" s="156"/>
      <c r="QUC21" s="156"/>
      <c r="QUD21" s="156"/>
      <c r="QUE21" s="156"/>
      <c r="QUF21" s="156"/>
      <c r="QUG21" s="156"/>
      <c r="QUH21" s="156"/>
      <c r="QUI21" s="156"/>
      <c r="QUJ21" s="156"/>
      <c r="QUK21" s="156"/>
      <c r="QUL21" s="156"/>
      <c r="QUM21" s="156"/>
      <c r="QUN21" s="156"/>
      <c r="QUO21" s="156"/>
      <c r="QUP21" s="156"/>
      <c r="QUQ21" s="156"/>
      <c r="QUR21" s="156"/>
      <c r="QUS21" s="156"/>
      <c r="QUT21" s="156"/>
      <c r="QUU21" s="156"/>
      <c r="QUV21" s="156"/>
      <c r="QUW21" s="156"/>
      <c r="QUX21" s="156"/>
      <c r="QUY21" s="156"/>
      <c r="QUZ21" s="156"/>
      <c r="QVA21" s="156"/>
      <c r="QVB21" s="156"/>
      <c r="QVC21" s="156"/>
      <c r="QVD21" s="156"/>
      <c r="QVE21" s="156"/>
      <c r="QVF21" s="156"/>
      <c r="QVG21" s="156"/>
      <c r="QVH21" s="156"/>
      <c r="QVI21" s="156"/>
      <c r="QVJ21" s="156"/>
      <c r="QVK21" s="156"/>
      <c r="QVL21" s="156"/>
      <c r="QVM21" s="156"/>
      <c r="QVN21" s="156"/>
      <c r="QVO21" s="156"/>
      <c r="QVP21" s="156"/>
      <c r="QVQ21" s="156"/>
      <c r="QVR21" s="156"/>
      <c r="QVS21" s="156"/>
      <c r="QVT21" s="156"/>
      <c r="QVU21" s="156"/>
      <c r="QVV21" s="156"/>
      <c r="QVW21" s="156"/>
      <c r="QVX21" s="156"/>
      <c r="QVY21" s="156"/>
      <c r="QVZ21" s="156"/>
      <c r="QWA21" s="156"/>
      <c r="QWB21" s="156"/>
      <c r="QWC21" s="156"/>
      <c r="QWD21" s="156"/>
      <c r="QWE21" s="156"/>
      <c r="QWF21" s="156"/>
      <c r="QWG21" s="156"/>
      <c r="QWH21" s="156"/>
      <c r="QWI21" s="156"/>
      <c r="QWJ21" s="156"/>
      <c r="QWK21" s="156"/>
      <c r="QWL21" s="156"/>
      <c r="QWM21" s="156"/>
      <c r="QWN21" s="156"/>
      <c r="QWO21" s="156"/>
      <c r="QWP21" s="156"/>
      <c r="QWQ21" s="156"/>
      <c r="QWR21" s="156"/>
      <c r="QWS21" s="156"/>
      <c r="QWT21" s="156"/>
      <c r="QWU21" s="156"/>
      <c r="QWV21" s="156"/>
      <c r="QWW21" s="156"/>
      <c r="QWX21" s="156"/>
      <c r="QWY21" s="156"/>
      <c r="QWZ21" s="156"/>
      <c r="QXA21" s="156"/>
      <c r="QXB21" s="156"/>
      <c r="QXC21" s="156"/>
      <c r="QXD21" s="156"/>
      <c r="QXE21" s="156"/>
      <c r="QXF21" s="156"/>
      <c r="QXG21" s="156"/>
      <c r="QXH21" s="156"/>
      <c r="QXI21" s="156"/>
      <c r="QXJ21" s="156"/>
      <c r="QXK21" s="156"/>
      <c r="QXL21" s="156"/>
      <c r="QXM21" s="156"/>
      <c r="QXN21" s="156"/>
      <c r="QXO21" s="156"/>
      <c r="QXP21" s="156"/>
      <c r="QXQ21" s="156"/>
      <c r="QXR21" s="156"/>
      <c r="QXS21" s="156"/>
      <c r="QXT21" s="156"/>
      <c r="QXU21" s="156"/>
      <c r="QXV21" s="156"/>
      <c r="QXW21" s="156"/>
      <c r="QXX21" s="156"/>
      <c r="QXY21" s="156"/>
      <c r="QXZ21" s="156"/>
      <c r="QYA21" s="156"/>
      <c r="QYB21" s="156"/>
      <c r="QYC21" s="156"/>
      <c r="QYD21" s="156"/>
      <c r="QYE21" s="156"/>
      <c r="QYF21" s="156"/>
      <c r="QYG21" s="156"/>
      <c r="QYH21" s="156"/>
      <c r="QYI21" s="156"/>
      <c r="QYJ21" s="156"/>
      <c r="QYK21" s="156"/>
      <c r="QYL21" s="156"/>
      <c r="QYM21" s="156"/>
      <c r="QYN21" s="156"/>
      <c r="QYO21" s="156"/>
      <c r="QYP21" s="156"/>
      <c r="QYQ21" s="156"/>
      <c r="QYR21" s="156"/>
      <c r="QYS21" s="156"/>
      <c r="QYT21" s="156"/>
      <c r="QYU21" s="156"/>
      <c r="QYV21" s="156"/>
      <c r="QYW21" s="156"/>
      <c r="QYX21" s="156"/>
      <c r="QYY21" s="156"/>
      <c r="QYZ21" s="156"/>
      <c r="QZA21" s="156"/>
      <c r="QZB21" s="156"/>
      <c r="QZC21" s="156"/>
      <c r="QZD21" s="156"/>
      <c r="QZE21" s="156"/>
      <c r="QZF21" s="156"/>
      <c r="QZG21" s="156"/>
      <c r="QZH21" s="156"/>
      <c r="QZI21" s="156"/>
      <c r="QZJ21" s="156"/>
      <c r="QZK21" s="156"/>
      <c r="QZL21" s="156"/>
      <c r="QZM21" s="156"/>
      <c r="QZN21" s="156"/>
      <c r="QZO21" s="156"/>
      <c r="QZP21" s="156"/>
      <c r="QZQ21" s="156"/>
      <c r="QZR21" s="156"/>
      <c r="QZS21" s="156"/>
      <c r="QZT21" s="156"/>
      <c r="QZU21" s="156"/>
      <c r="QZV21" s="156"/>
      <c r="QZW21" s="156"/>
      <c r="QZX21" s="156"/>
      <c r="QZY21" s="156"/>
      <c r="QZZ21" s="156"/>
      <c r="RAA21" s="156"/>
      <c r="RAB21" s="156"/>
      <c r="RAC21" s="156"/>
      <c r="RAD21" s="156"/>
      <c r="RAE21" s="156"/>
      <c r="RAF21" s="156"/>
      <c r="RAG21" s="156"/>
      <c r="RAH21" s="156"/>
      <c r="RAI21" s="156"/>
      <c r="RAJ21" s="156"/>
      <c r="RAK21" s="156"/>
      <c r="RAL21" s="156"/>
      <c r="RAM21" s="156"/>
      <c r="RAN21" s="156"/>
      <c r="RAO21" s="156"/>
      <c r="RAP21" s="156"/>
      <c r="RAQ21" s="156"/>
      <c r="RAR21" s="156"/>
      <c r="RAS21" s="156"/>
      <c r="RAT21" s="156"/>
      <c r="RAU21" s="156"/>
      <c r="RAV21" s="156"/>
      <c r="RAW21" s="156"/>
      <c r="RAX21" s="156"/>
      <c r="RAY21" s="156"/>
      <c r="RAZ21" s="156"/>
      <c r="RBA21" s="156"/>
      <c r="RBB21" s="156"/>
      <c r="RBC21" s="156"/>
      <c r="RBD21" s="156"/>
      <c r="RBE21" s="156"/>
      <c r="RBF21" s="156"/>
      <c r="RBG21" s="156"/>
      <c r="RBH21" s="156"/>
      <c r="RBI21" s="156"/>
      <c r="RBJ21" s="156"/>
      <c r="RBK21" s="156"/>
      <c r="RBL21" s="156"/>
      <c r="RBM21" s="156"/>
      <c r="RBN21" s="156"/>
      <c r="RBO21" s="156"/>
      <c r="RBP21" s="156"/>
      <c r="RBQ21" s="156"/>
      <c r="RBR21" s="156"/>
      <c r="RBS21" s="156"/>
      <c r="RBT21" s="156"/>
      <c r="RBU21" s="156"/>
      <c r="RBV21" s="156"/>
      <c r="RBW21" s="156"/>
      <c r="RBX21" s="156"/>
      <c r="RBY21" s="156"/>
      <c r="RBZ21" s="156"/>
      <c r="RCA21" s="156"/>
      <c r="RCB21" s="156"/>
      <c r="RCC21" s="156"/>
      <c r="RCD21" s="156"/>
      <c r="RCE21" s="156"/>
      <c r="RCF21" s="156"/>
      <c r="RCG21" s="156"/>
      <c r="RCH21" s="156"/>
      <c r="RCI21" s="156"/>
      <c r="RCJ21" s="156"/>
      <c r="RCK21" s="156"/>
      <c r="RCL21" s="156"/>
      <c r="RCM21" s="156"/>
      <c r="RCN21" s="156"/>
      <c r="RCO21" s="156"/>
      <c r="RCP21" s="156"/>
      <c r="RCQ21" s="156"/>
      <c r="RCR21" s="156"/>
      <c r="RCS21" s="156"/>
      <c r="RCT21" s="156"/>
      <c r="RCU21" s="156"/>
      <c r="RCV21" s="156"/>
      <c r="RCW21" s="156"/>
      <c r="RCX21" s="156"/>
      <c r="RCY21" s="156"/>
      <c r="RCZ21" s="156"/>
      <c r="RDA21" s="156"/>
      <c r="RDB21" s="156"/>
      <c r="RDC21" s="156"/>
      <c r="RDD21" s="156"/>
      <c r="RDE21" s="156"/>
      <c r="RDF21" s="156"/>
      <c r="RDG21" s="156"/>
      <c r="RDH21" s="156"/>
      <c r="RDI21" s="156"/>
      <c r="RDJ21" s="156"/>
      <c r="RDK21" s="156"/>
      <c r="RDL21" s="156"/>
      <c r="RDM21" s="156"/>
      <c r="RDN21" s="156"/>
      <c r="RDO21" s="156"/>
      <c r="RDP21" s="156"/>
      <c r="RDQ21" s="156"/>
      <c r="RDR21" s="156"/>
      <c r="RDS21" s="156"/>
      <c r="RDT21" s="156"/>
      <c r="RDU21" s="156"/>
      <c r="RDV21" s="156"/>
      <c r="RDW21" s="156"/>
      <c r="RDX21" s="156"/>
      <c r="RDY21" s="156"/>
      <c r="RDZ21" s="156"/>
      <c r="REA21" s="156"/>
      <c r="REB21" s="156"/>
      <c r="REC21" s="156"/>
      <c r="RED21" s="156"/>
      <c r="REE21" s="156"/>
      <c r="REF21" s="156"/>
      <c r="REG21" s="156"/>
      <c r="REH21" s="156"/>
      <c r="REI21" s="156"/>
      <c r="REJ21" s="156"/>
      <c r="REK21" s="156"/>
      <c r="REL21" s="156"/>
      <c r="REM21" s="156"/>
      <c r="REN21" s="156"/>
      <c r="REO21" s="156"/>
      <c r="REP21" s="156"/>
      <c r="REQ21" s="156"/>
      <c r="RER21" s="156"/>
      <c r="RES21" s="156"/>
      <c r="RET21" s="156"/>
      <c r="REU21" s="156"/>
      <c r="REV21" s="156"/>
      <c r="REW21" s="156"/>
      <c r="REX21" s="156"/>
      <c r="REY21" s="156"/>
      <c r="REZ21" s="156"/>
      <c r="RFA21" s="156"/>
      <c r="RFB21" s="156"/>
      <c r="RFC21" s="156"/>
      <c r="RFD21" s="156"/>
      <c r="RFE21" s="156"/>
      <c r="RFF21" s="156"/>
      <c r="RFG21" s="156"/>
      <c r="RFH21" s="156"/>
      <c r="RFI21" s="156"/>
      <c r="RFJ21" s="156"/>
      <c r="RFK21" s="156"/>
      <c r="RFL21" s="156"/>
      <c r="RFM21" s="156"/>
      <c r="RFN21" s="156"/>
      <c r="RFO21" s="156"/>
      <c r="RFP21" s="156"/>
      <c r="RFQ21" s="156"/>
      <c r="RFR21" s="156"/>
      <c r="RFS21" s="156"/>
      <c r="RFT21" s="156"/>
      <c r="RFU21" s="156"/>
      <c r="RFV21" s="156"/>
      <c r="RFW21" s="156"/>
      <c r="RFX21" s="156"/>
      <c r="RFY21" s="156"/>
      <c r="RFZ21" s="156"/>
      <c r="RGA21" s="156"/>
      <c r="RGB21" s="156"/>
      <c r="RGC21" s="156"/>
      <c r="RGD21" s="156"/>
      <c r="RGE21" s="156"/>
      <c r="RGF21" s="156"/>
      <c r="RGG21" s="156"/>
      <c r="RGH21" s="156"/>
      <c r="RGI21" s="156"/>
      <c r="RGJ21" s="156"/>
      <c r="RGK21" s="156"/>
      <c r="RGL21" s="156"/>
      <c r="RGM21" s="156"/>
      <c r="RGN21" s="156"/>
      <c r="RGO21" s="156"/>
      <c r="RGP21" s="156"/>
      <c r="RGQ21" s="156"/>
      <c r="RGR21" s="156"/>
      <c r="RGS21" s="156"/>
      <c r="RGT21" s="156"/>
      <c r="RGU21" s="156"/>
      <c r="RGV21" s="156"/>
      <c r="RGW21" s="156"/>
      <c r="RGX21" s="156"/>
      <c r="RGY21" s="156"/>
      <c r="RGZ21" s="156"/>
      <c r="RHA21" s="156"/>
      <c r="RHB21" s="156"/>
      <c r="RHC21" s="156"/>
      <c r="RHD21" s="156"/>
      <c r="RHE21" s="156"/>
      <c r="RHF21" s="156"/>
      <c r="RHG21" s="156"/>
      <c r="RHH21" s="156"/>
      <c r="RHI21" s="156"/>
      <c r="RHJ21" s="156"/>
      <c r="RHK21" s="156"/>
      <c r="RHL21" s="156"/>
      <c r="RHM21" s="156"/>
      <c r="RHN21" s="156"/>
      <c r="RHO21" s="156"/>
      <c r="RHP21" s="156"/>
      <c r="RHQ21" s="156"/>
      <c r="RHR21" s="156"/>
      <c r="RHS21" s="156"/>
      <c r="RHT21" s="156"/>
      <c r="RHU21" s="156"/>
      <c r="RHV21" s="156"/>
      <c r="RHW21" s="156"/>
      <c r="RHX21" s="156"/>
      <c r="RHY21" s="156"/>
      <c r="RHZ21" s="156"/>
      <c r="RIA21" s="156"/>
      <c r="RIB21" s="156"/>
      <c r="RIC21" s="156"/>
      <c r="RID21" s="156"/>
      <c r="RIE21" s="156"/>
      <c r="RIF21" s="156"/>
      <c r="RIG21" s="156"/>
      <c r="RIH21" s="156"/>
      <c r="RII21" s="156"/>
      <c r="RIJ21" s="156"/>
      <c r="RIK21" s="156"/>
      <c r="RIL21" s="156"/>
      <c r="RIM21" s="156"/>
      <c r="RIN21" s="156"/>
      <c r="RIO21" s="156"/>
      <c r="RIP21" s="156"/>
      <c r="RIQ21" s="156"/>
      <c r="RIR21" s="156"/>
      <c r="RIS21" s="156"/>
      <c r="RIT21" s="156"/>
      <c r="RIU21" s="156"/>
      <c r="RIV21" s="156"/>
      <c r="RIW21" s="156"/>
      <c r="RIX21" s="156"/>
      <c r="RIY21" s="156"/>
      <c r="RIZ21" s="156"/>
      <c r="RJA21" s="156"/>
      <c r="RJB21" s="156"/>
      <c r="RJC21" s="156"/>
      <c r="RJD21" s="156"/>
      <c r="RJE21" s="156"/>
      <c r="RJF21" s="156"/>
      <c r="RJG21" s="156"/>
      <c r="RJH21" s="156"/>
      <c r="RJI21" s="156"/>
      <c r="RJJ21" s="156"/>
      <c r="RJK21" s="156"/>
      <c r="RJL21" s="156"/>
      <c r="RJM21" s="156"/>
      <c r="RJN21" s="156"/>
      <c r="RJO21" s="156"/>
      <c r="RJP21" s="156"/>
      <c r="RJQ21" s="156"/>
      <c r="RJR21" s="156"/>
      <c r="RJS21" s="156"/>
      <c r="RJT21" s="156"/>
      <c r="RJU21" s="156"/>
      <c r="RJV21" s="156"/>
      <c r="RJW21" s="156"/>
      <c r="RJX21" s="156"/>
      <c r="RJY21" s="156"/>
      <c r="RJZ21" s="156"/>
      <c r="RKA21" s="156"/>
      <c r="RKB21" s="156"/>
      <c r="RKC21" s="156"/>
      <c r="RKD21" s="156"/>
      <c r="RKE21" s="156"/>
      <c r="RKF21" s="156"/>
      <c r="RKG21" s="156"/>
      <c r="RKH21" s="156"/>
      <c r="RKI21" s="156"/>
      <c r="RKJ21" s="156"/>
      <c r="RKK21" s="156"/>
      <c r="RKL21" s="156"/>
      <c r="RKM21" s="156"/>
      <c r="RKN21" s="156"/>
      <c r="RKO21" s="156"/>
      <c r="RKP21" s="156"/>
      <c r="RKQ21" s="156"/>
      <c r="RKR21" s="156"/>
      <c r="RKS21" s="156"/>
      <c r="RKT21" s="156"/>
      <c r="RKU21" s="156"/>
      <c r="RKV21" s="156"/>
      <c r="RKW21" s="156"/>
      <c r="RKX21" s="156"/>
      <c r="RKY21" s="156"/>
      <c r="RKZ21" s="156"/>
      <c r="RLA21" s="156"/>
      <c r="RLB21" s="156"/>
      <c r="RLC21" s="156"/>
      <c r="RLD21" s="156"/>
      <c r="RLE21" s="156"/>
      <c r="RLF21" s="156"/>
      <c r="RLG21" s="156"/>
      <c r="RLH21" s="156"/>
      <c r="RLI21" s="156"/>
      <c r="RLJ21" s="156"/>
      <c r="RLK21" s="156"/>
      <c r="RLL21" s="156"/>
      <c r="RLM21" s="156"/>
      <c r="RLN21" s="156"/>
      <c r="RLO21" s="156"/>
      <c r="RLP21" s="156"/>
      <c r="RLQ21" s="156"/>
      <c r="RLR21" s="156"/>
      <c r="RLS21" s="156"/>
      <c r="RLT21" s="156"/>
      <c r="RLU21" s="156"/>
      <c r="RLV21" s="156"/>
      <c r="RLW21" s="156"/>
      <c r="RLX21" s="156"/>
      <c r="RLY21" s="156"/>
      <c r="RLZ21" s="156"/>
      <c r="RMA21" s="156"/>
      <c r="RMB21" s="156"/>
      <c r="RMC21" s="156"/>
      <c r="RMD21" s="156"/>
      <c r="RME21" s="156"/>
      <c r="RMF21" s="156"/>
      <c r="RMG21" s="156"/>
      <c r="RMH21" s="156"/>
      <c r="RMI21" s="156"/>
      <c r="RMJ21" s="156"/>
      <c r="RMK21" s="156"/>
      <c r="RML21" s="156"/>
      <c r="RMM21" s="156"/>
      <c r="RMN21" s="156"/>
      <c r="RMO21" s="156"/>
      <c r="RMP21" s="156"/>
      <c r="RMQ21" s="156"/>
      <c r="RMR21" s="156"/>
      <c r="RMS21" s="156"/>
      <c r="RMT21" s="156"/>
      <c r="RMU21" s="156"/>
      <c r="RMV21" s="156"/>
      <c r="RMW21" s="156"/>
      <c r="RMX21" s="156"/>
      <c r="RMY21" s="156"/>
      <c r="RMZ21" s="156"/>
      <c r="RNA21" s="156"/>
      <c r="RNB21" s="156"/>
      <c r="RNC21" s="156"/>
      <c r="RND21" s="156"/>
      <c r="RNE21" s="156"/>
      <c r="RNF21" s="156"/>
      <c r="RNG21" s="156"/>
      <c r="RNH21" s="156"/>
      <c r="RNI21" s="156"/>
      <c r="RNJ21" s="156"/>
      <c r="RNK21" s="156"/>
      <c r="RNL21" s="156"/>
      <c r="RNM21" s="156"/>
      <c r="RNN21" s="156"/>
      <c r="RNO21" s="156"/>
      <c r="RNP21" s="156"/>
      <c r="RNQ21" s="156"/>
      <c r="RNR21" s="156"/>
      <c r="RNS21" s="156"/>
      <c r="RNT21" s="156"/>
      <c r="RNU21" s="156"/>
      <c r="RNV21" s="156"/>
      <c r="RNW21" s="156"/>
      <c r="RNX21" s="156"/>
      <c r="RNY21" s="156"/>
      <c r="RNZ21" s="156"/>
      <c r="ROA21" s="156"/>
      <c r="ROB21" s="156"/>
      <c r="ROC21" s="156"/>
      <c r="ROD21" s="156"/>
      <c r="ROE21" s="156"/>
      <c r="ROF21" s="156"/>
      <c r="ROG21" s="156"/>
      <c r="ROH21" s="156"/>
      <c r="ROI21" s="156"/>
      <c r="ROJ21" s="156"/>
      <c r="ROK21" s="156"/>
      <c r="ROL21" s="156"/>
      <c r="ROM21" s="156"/>
      <c r="RON21" s="156"/>
      <c r="ROO21" s="156"/>
      <c r="ROP21" s="156"/>
      <c r="ROQ21" s="156"/>
      <c r="ROR21" s="156"/>
      <c r="ROS21" s="156"/>
      <c r="ROT21" s="156"/>
      <c r="ROU21" s="156"/>
      <c r="ROV21" s="156"/>
      <c r="ROW21" s="156"/>
      <c r="ROX21" s="156"/>
      <c r="ROY21" s="156"/>
      <c r="ROZ21" s="156"/>
      <c r="RPA21" s="156"/>
      <c r="RPB21" s="156"/>
      <c r="RPC21" s="156"/>
      <c r="RPD21" s="156"/>
      <c r="RPE21" s="156"/>
      <c r="RPF21" s="156"/>
      <c r="RPG21" s="156"/>
      <c r="RPH21" s="156"/>
      <c r="RPI21" s="156"/>
      <c r="RPJ21" s="156"/>
      <c r="RPK21" s="156"/>
      <c r="RPL21" s="156"/>
      <c r="RPM21" s="156"/>
      <c r="RPN21" s="156"/>
      <c r="RPO21" s="156"/>
      <c r="RPP21" s="156"/>
      <c r="RPQ21" s="156"/>
      <c r="RPR21" s="156"/>
      <c r="RPS21" s="156"/>
      <c r="RPT21" s="156"/>
      <c r="RPU21" s="156"/>
      <c r="RPV21" s="156"/>
      <c r="RPW21" s="156"/>
      <c r="RPX21" s="156"/>
      <c r="RPY21" s="156"/>
      <c r="RPZ21" s="156"/>
      <c r="RQA21" s="156"/>
      <c r="RQB21" s="156"/>
      <c r="RQC21" s="156"/>
      <c r="RQD21" s="156"/>
      <c r="RQE21" s="156"/>
      <c r="RQF21" s="156"/>
      <c r="RQG21" s="156"/>
      <c r="RQH21" s="156"/>
      <c r="RQI21" s="156"/>
      <c r="RQJ21" s="156"/>
      <c r="RQK21" s="156"/>
      <c r="RQL21" s="156"/>
      <c r="RQM21" s="156"/>
      <c r="RQN21" s="156"/>
      <c r="RQO21" s="156"/>
      <c r="RQP21" s="156"/>
      <c r="RQQ21" s="156"/>
      <c r="RQR21" s="156"/>
      <c r="RQS21" s="156"/>
      <c r="RQT21" s="156"/>
      <c r="RQU21" s="156"/>
      <c r="RQV21" s="156"/>
      <c r="RQW21" s="156"/>
      <c r="RQX21" s="156"/>
      <c r="RQY21" s="156"/>
      <c r="RQZ21" s="156"/>
      <c r="RRA21" s="156"/>
      <c r="RRB21" s="156"/>
      <c r="RRC21" s="156"/>
      <c r="RRD21" s="156"/>
      <c r="RRE21" s="156"/>
      <c r="RRF21" s="156"/>
      <c r="RRG21" s="156"/>
      <c r="RRH21" s="156"/>
      <c r="RRI21" s="156"/>
      <c r="RRJ21" s="156"/>
      <c r="RRK21" s="156"/>
      <c r="RRL21" s="156"/>
      <c r="RRM21" s="156"/>
      <c r="RRN21" s="156"/>
      <c r="RRO21" s="156"/>
      <c r="RRP21" s="156"/>
      <c r="RRQ21" s="156"/>
      <c r="RRR21" s="156"/>
      <c r="RRS21" s="156"/>
      <c r="RRT21" s="156"/>
      <c r="RRU21" s="156"/>
      <c r="RRV21" s="156"/>
      <c r="RRW21" s="156"/>
      <c r="RRX21" s="156"/>
      <c r="RRY21" s="156"/>
      <c r="RRZ21" s="156"/>
      <c r="RSA21" s="156"/>
      <c r="RSB21" s="156"/>
      <c r="RSC21" s="156"/>
      <c r="RSD21" s="156"/>
      <c r="RSE21" s="156"/>
      <c r="RSF21" s="156"/>
      <c r="RSG21" s="156"/>
      <c r="RSH21" s="156"/>
      <c r="RSI21" s="156"/>
      <c r="RSJ21" s="156"/>
      <c r="RSK21" s="156"/>
      <c r="RSL21" s="156"/>
      <c r="RSM21" s="156"/>
      <c r="RSN21" s="156"/>
      <c r="RSO21" s="156"/>
      <c r="RSP21" s="156"/>
      <c r="RSQ21" s="156"/>
      <c r="RSR21" s="156"/>
      <c r="RSS21" s="156"/>
      <c r="RST21" s="156"/>
      <c r="RSU21" s="156"/>
      <c r="RSV21" s="156"/>
      <c r="RSW21" s="156"/>
      <c r="RSX21" s="156"/>
      <c r="RSY21" s="156"/>
      <c r="RSZ21" s="156"/>
      <c r="RTA21" s="156"/>
      <c r="RTB21" s="156"/>
      <c r="RTC21" s="156"/>
      <c r="RTD21" s="156"/>
      <c r="RTE21" s="156"/>
      <c r="RTF21" s="156"/>
      <c r="RTG21" s="156"/>
      <c r="RTH21" s="156"/>
      <c r="RTI21" s="156"/>
      <c r="RTJ21" s="156"/>
      <c r="RTK21" s="156"/>
      <c r="RTL21" s="156"/>
      <c r="RTM21" s="156"/>
      <c r="RTN21" s="156"/>
      <c r="RTO21" s="156"/>
      <c r="RTP21" s="156"/>
      <c r="RTQ21" s="156"/>
      <c r="RTR21" s="156"/>
      <c r="RTS21" s="156"/>
      <c r="RTT21" s="156"/>
      <c r="RTU21" s="156"/>
      <c r="RTV21" s="156"/>
      <c r="RTW21" s="156"/>
      <c r="RTX21" s="156"/>
      <c r="RTY21" s="156"/>
      <c r="RTZ21" s="156"/>
      <c r="RUA21" s="156"/>
      <c r="RUB21" s="156"/>
      <c r="RUC21" s="156"/>
      <c r="RUD21" s="156"/>
      <c r="RUE21" s="156"/>
      <c r="RUF21" s="156"/>
      <c r="RUG21" s="156"/>
      <c r="RUH21" s="156"/>
      <c r="RUI21" s="156"/>
      <c r="RUJ21" s="156"/>
      <c r="RUK21" s="156"/>
      <c r="RUL21" s="156"/>
      <c r="RUM21" s="156"/>
      <c r="RUN21" s="156"/>
      <c r="RUO21" s="156"/>
      <c r="RUP21" s="156"/>
      <c r="RUQ21" s="156"/>
      <c r="RUR21" s="156"/>
      <c r="RUS21" s="156"/>
      <c r="RUT21" s="156"/>
      <c r="RUU21" s="156"/>
      <c r="RUV21" s="156"/>
      <c r="RUW21" s="156"/>
      <c r="RUX21" s="156"/>
      <c r="RUY21" s="156"/>
      <c r="RUZ21" s="156"/>
      <c r="RVA21" s="156"/>
      <c r="RVB21" s="156"/>
      <c r="RVC21" s="156"/>
      <c r="RVD21" s="156"/>
      <c r="RVE21" s="156"/>
      <c r="RVF21" s="156"/>
      <c r="RVG21" s="156"/>
      <c r="RVH21" s="156"/>
      <c r="RVI21" s="156"/>
      <c r="RVJ21" s="156"/>
      <c r="RVK21" s="156"/>
      <c r="RVL21" s="156"/>
      <c r="RVM21" s="156"/>
      <c r="RVN21" s="156"/>
      <c r="RVO21" s="156"/>
      <c r="RVP21" s="156"/>
      <c r="RVQ21" s="156"/>
      <c r="RVR21" s="156"/>
      <c r="RVS21" s="156"/>
      <c r="RVT21" s="156"/>
      <c r="RVU21" s="156"/>
      <c r="RVV21" s="156"/>
      <c r="RVW21" s="156"/>
      <c r="RVX21" s="156"/>
      <c r="RVY21" s="156"/>
      <c r="RVZ21" s="156"/>
      <c r="RWA21" s="156"/>
      <c r="RWB21" s="156"/>
      <c r="RWC21" s="156"/>
      <c r="RWD21" s="156"/>
      <c r="RWE21" s="156"/>
      <c r="RWF21" s="156"/>
      <c r="RWG21" s="156"/>
      <c r="RWH21" s="156"/>
      <c r="RWI21" s="156"/>
      <c r="RWJ21" s="156"/>
      <c r="RWK21" s="156"/>
      <c r="RWL21" s="156"/>
      <c r="RWM21" s="156"/>
      <c r="RWN21" s="156"/>
      <c r="RWO21" s="156"/>
      <c r="RWP21" s="156"/>
      <c r="RWQ21" s="156"/>
      <c r="RWR21" s="156"/>
      <c r="RWS21" s="156"/>
      <c r="RWT21" s="156"/>
      <c r="RWU21" s="156"/>
      <c r="RWV21" s="156"/>
      <c r="RWW21" s="156"/>
      <c r="RWX21" s="156"/>
      <c r="RWY21" s="156"/>
      <c r="RWZ21" s="156"/>
      <c r="RXA21" s="156"/>
      <c r="RXB21" s="156"/>
      <c r="RXC21" s="156"/>
      <c r="RXD21" s="156"/>
      <c r="RXE21" s="156"/>
      <c r="RXF21" s="156"/>
      <c r="RXG21" s="156"/>
      <c r="RXH21" s="156"/>
      <c r="RXI21" s="156"/>
      <c r="RXJ21" s="156"/>
      <c r="RXK21" s="156"/>
      <c r="RXL21" s="156"/>
      <c r="RXM21" s="156"/>
      <c r="RXN21" s="156"/>
      <c r="RXO21" s="156"/>
      <c r="RXP21" s="156"/>
      <c r="RXQ21" s="156"/>
      <c r="RXR21" s="156"/>
      <c r="RXS21" s="156"/>
      <c r="RXT21" s="156"/>
      <c r="RXU21" s="156"/>
      <c r="RXV21" s="156"/>
      <c r="RXW21" s="156"/>
      <c r="RXX21" s="156"/>
      <c r="RXY21" s="156"/>
      <c r="RXZ21" s="156"/>
      <c r="RYA21" s="156"/>
      <c r="RYB21" s="156"/>
      <c r="RYC21" s="156"/>
      <c r="RYD21" s="156"/>
      <c r="RYE21" s="156"/>
      <c r="RYF21" s="156"/>
      <c r="RYG21" s="156"/>
      <c r="RYH21" s="156"/>
      <c r="RYI21" s="156"/>
      <c r="RYJ21" s="156"/>
      <c r="RYK21" s="156"/>
      <c r="RYL21" s="156"/>
      <c r="RYM21" s="156"/>
      <c r="RYN21" s="156"/>
      <c r="RYO21" s="156"/>
      <c r="RYP21" s="156"/>
      <c r="RYQ21" s="156"/>
      <c r="RYR21" s="156"/>
      <c r="RYS21" s="156"/>
      <c r="RYT21" s="156"/>
      <c r="RYU21" s="156"/>
      <c r="RYV21" s="156"/>
      <c r="RYW21" s="156"/>
      <c r="RYX21" s="156"/>
      <c r="RYY21" s="156"/>
      <c r="RYZ21" s="156"/>
      <c r="RZA21" s="156"/>
      <c r="RZB21" s="156"/>
      <c r="RZC21" s="156"/>
      <c r="RZD21" s="156"/>
      <c r="RZE21" s="156"/>
      <c r="RZF21" s="156"/>
      <c r="RZG21" s="156"/>
      <c r="RZH21" s="156"/>
      <c r="RZI21" s="156"/>
      <c r="RZJ21" s="156"/>
      <c r="RZK21" s="156"/>
      <c r="RZL21" s="156"/>
      <c r="RZM21" s="156"/>
      <c r="RZN21" s="156"/>
      <c r="RZO21" s="156"/>
      <c r="RZP21" s="156"/>
      <c r="RZQ21" s="156"/>
      <c r="RZR21" s="156"/>
      <c r="RZS21" s="156"/>
      <c r="RZT21" s="156"/>
      <c r="RZU21" s="156"/>
      <c r="RZV21" s="156"/>
      <c r="RZW21" s="156"/>
      <c r="RZX21" s="156"/>
      <c r="RZY21" s="156"/>
      <c r="RZZ21" s="156"/>
      <c r="SAA21" s="156"/>
      <c r="SAB21" s="156"/>
      <c r="SAC21" s="156"/>
      <c r="SAD21" s="156"/>
      <c r="SAE21" s="156"/>
      <c r="SAF21" s="156"/>
      <c r="SAG21" s="156"/>
      <c r="SAH21" s="156"/>
      <c r="SAI21" s="156"/>
      <c r="SAJ21" s="156"/>
      <c r="SAK21" s="156"/>
      <c r="SAL21" s="156"/>
      <c r="SAM21" s="156"/>
      <c r="SAN21" s="156"/>
      <c r="SAO21" s="156"/>
      <c r="SAP21" s="156"/>
      <c r="SAQ21" s="156"/>
      <c r="SAR21" s="156"/>
      <c r="SAS21" s="156"/>
      <c r="SAT21" s="156"/>
      <c r="SAU21" s="156"/>
      <c r="SAV21" s="156"/>
      <c r="SAW21" s="156"/>
      <c r="SAX21" s="156"/>
      <c r="SAY21" s="156"/>
      <c r="SAZ21" s="156"/>
      <c r="SBA21" s="156"/>
      <c r="SBB21" s="156"/>
      <c r="SBC21" s="156"/>
      <c r="SBD21" s="156"/>
      <c r="SBE21" s="156"/>
      <c r="SBF21" s="156"/>
      <c r="SBG21" s="156"/>
      <c r="SBH21" s="156"/>
      <c r="SBI21" s="156"/>
      <c r="SBJ21" s="156"/>
      <c r="SBK21" s="156"/>
      <c r="SBL21" s="156"/>
      <c r="SBM21" s="156"/>
      <c r="SBN21" s="156"/>
      <c r="SBO21" s="156"/>
      <c r="SBP21" s="156"/>
      <c r="SBQ21" s="156"/>
      <c r="SBR21" s="156"/>
      <c r="SBS21" s="156"/>
      <c r="SBT21" s="156"/>
      <c r="SBU21" s="156"/>
      <c r="SBV21" s="156"/>
      <c r="SBW21" s="156"/>
      <c r="SBX21" s="156"/>
      <c r="SBY21" s="156"/>
      <c r="SBZ21" s="156"/>
      <c r="SCA21" s="156"/>
      <c r="SCB21" s="156"/>
      <c r="SCC21" s="156"/>
      <c r="SCD21" s="156"/>
      <c r="SCE21" s="156"/>
      <c r="SCF21" s="156"/>
      <c r="SCG21" s="156"/>
      <c r="SCH21" s="156"/>
      <c r="SCI21" s="156"/>
      <c r="SCJ21" s="156"/>
      <c r="SCK21" s="156"/>
      <c r="SCL21" s="156"/>
      <c r="SCM21" s="156"/>
      <c r="SCN21" s="156"/>
      <c r="SCO21" s="156"/>
      <c r="SCP21" s="156"/>
      <c r="SCQ21" s="156"/>
      <c r="SCR21" s="156"/>
      <c r="SCS21" s="156"/>
      <c r="SCT21" s="156"/>
      <c r="SCU21" s="156"/>
      <c r="SCV21" s="156"/>
      <c r="SCW21" s="156"/>
      <c r="SCX21" s="156"/>
      <c r="SCY21" s="156"/>
      <c r="SCZ21" s="156"/>
      <c r="SDA21" s="156"/>
      <c r="SDB21" s="156"/>
      <c r="SDC21" s="156"/>
      <c r="SDD21" s="156"/>
      <c r="SDE21" s="156"/>
      <c r="SDF21" s="156"/>
      <c r="SDG21" s="156"/>
      <c r="SDH21" s="156"/>
      <c r="SDI21" s="156"/>
      <c r="SDJ21" s="156"/>
      <c r="SDK21" s="156"/>
      <c r="SDL21" s="156"/>
      <c r="SDM21" s="156"/>
      <c r="SDN21" s="156"/>
      <c r="SDO21" s="156"/>
      <c r="SDP21" s="156"/>
      <c r="SDQ21" s="156"/>
      <c r="SDR21" s="156"/>
      <c r="SDS21" s="156"/>
      <c r="SDT21" s="156"/>
      <c r="SDU21" s="156"/>
      <c r="SDV21" s="156"/>
      <c r="SDW21" s="156"/>
      <c r="SDX21" s="156"/>
      <c r="SDY21" s="156"/>
      <c r="SDZ21" s="156"/>
      <c r="SEA21" s="156"/>
      <c r="SEB21" s="156"/>
      <c r="SEC21" s="156"/>
      <c r="SED21" s="156"/>
      <c r="SEE21" s="156"/>
      <c r="SEF21" s="156"/>
      <c r="SEG21" s="156"/>
      <c r="SEH21" s="156"/>
      <c r="SEI21" s="156"/>
      <c r="SEJ21" s="156"/>
      <c r="SEK21" s="156"/>
      <c r="SEL21" s="156"/>
      <c r="SEM21" s="156"/>
      <c r="SEN21" s="156"/>
      <c r="SEO21" s="156"/>
      <c r="SEP21" s="156"/>
      <c r="SEQ21" s="156"/>
      <c r="SER21" s="156"/>
      <c r="SES21" s="156"/>
      <c r="SET21" s="156"/>
      <c r="SEU21" s="156"/>
      <c r="SEV21" s="156"/>
      <c r="SEW21" s="156"/>
      <c r="SEX21" s="156"/>
      <c r="SEY21" s="156"/>
      <c r="SEZ21" s="156"/>
      <c r="SFA21" s="156"/>
      <c r="SFB21" s="156"/>
      <c r="SFC21" s="156"/>
      <c r="SFD21" s="156"/>
      <c r="SFE21" s="156"/>
      <c r="SFF21" s="156"/>
      <c r="SFG21" s="156"/>
      <c r="SFH21" s="156"/>
      <c r="SFI21" s="156"/>
      <c r="SFJ21" s="156"/>
      <c r="SFK21" s="156"/>
      <c r="SFL21" s="156"/>
      <c r="SFM21" s="156"/>
      <c r="SFN21" s="156"/>
      <c r="SFO21" s="156"/>
      <c r="SFP21" s="156"/>
      <c r="SFQ21" s="156"/>
      <c r="SFR21" s="156"/>
      <c r="SFS21" s="156"/>
      <c r="SFT21" s="156"/>
      <c r="SFU21" s="156"/>
      <c r="SFV21" s="156"/>
      <c r="SFW21" s="156"/>
      <c r="SFX21" s="156"/>
      <c r="SFY21" s="156"/>
      <c r="SFZ21" s="156"/>
      <c r="SGA21" s="156"/>
      <c r="SGB21" s="156"/>
      <c r="SGC21" s="156"/>
      <c r="SGD21" s="156"/>
      <c r="SGE21" s="156"/>
      <c r="SGF21" s="156"/>
      <c r="SGG21" s="156"/>
      <c r="SGH21" s="156"/>
      <c r="SGI21" s="156"/>
      <c r="SGJ21" s="156"/>
      <c r="SGK21" s="156"/>
      <c r="SGL21" s="156"/>
      <c r="SGM21" s="156"/>
      <c r="SGN21" s="156"/>
      <c r="SGO21" s="156"/>
      <c r="SGP21" s="156"/>
      <c r="SGQ21" s="156"/>
      <c r="SGR21" s="156"/>
      <c r="SGS21" s="156"/>
      <c r="SGT21" s="156"/>
      <c r="SGU21" s="156"/>
      <c r="SGV21" s="156"/>
      <c r="SGW21" s="156"/>
      <c r="SGX21" s="156"/>
      <c r="SGY21" s="156"/>
      <c r="SGZ21" s="156"/>
      <c r="SHA21" s="156"/>
      <c r="SHB21" s="156"/>
      <c r="SHC21" s="156"/>
      <c r="SHD21" s="156"/>
      <c r="SHE21" s="156"/>
      <c r="SHF21" s="156"/>
      <c r="SHG21" s="156"/>
      <c r="SHH21" s="156"/>
      <c r="SHI21" s="156"/>
      <c r="SHJ21" s="156"/>
      <c r="SHK21" s="156"/>
      <c r="SHL21" s="156"/>
      <c r="SHM21" s="156"/>
      <c r="SHN21" s="156"/>
      <c r="SHO21" s="156"/>
      <c r="SHP21" s="156"/>
      <c r="SHQ21" s="156"/>
      <c r="SHR21" s="156"/>
      <c r="SHS21" s="156"/>
      <c r="SHT21" s="156"/>
      <c r="SHU21" s="156"/>
      <c r="SHV21" s="156"/>
      <c r="SHW21" s="156"/>
      <c r="SHX21" s="156"/>
      <c r="SHY21" s="156"/>
      <c r="SHZ21" s="156"/>
      <c r="SIA21" s="156"/>
      <c r="SIB21" s="156"/>
      <c r="SIC21" s="156"/>
      <c r="SID21" s="156"/>
      <c r="SIE21" s="156"/>
      <c r="SIF21" s="156"/>
      <c r="SIG21" s="156"/>
      <c r="SIH21" s="156"/>
      <c r="SII21" s="156"/>
      <c r="SIJ21" s="156"/>
      <c r="SIK21" s="156"/>
      <c r="SIL21" s="156"/>
      <c r="SIM21" s="156"/>
      <c r="SIN21" s="156"/>
      <c r="SIO21" s="156"/>
      <c r="SIP21" s="156"/>
      <c r="SIQ21" s="156"/>
      <c r="SIR21" s="156"/>
      <c r="SIS21" s="156"/>
      <c r="SIT21" s="156"/>
      <c r="SIU21" s="156"/>
      <c r="SIV21" s="156"/>
      <c r="SIW21" s="156"/>
      <c r="SIX21" s="156"/>
      <c r="SIY21" s="156"/>
      <c r="SIZ21" s="156"/>
      <c r="SJA21" s="156"/>
      <c r="SJB21" s="156"/>
      <c r="SJC21" s="156"/>
      <c r="SJD21" s="156"/>
      <c r="SJE21" s="156"/>
      <c r="SJF21" s="156"/>
      <c r="SJG21" s="156"/>
      <c r="SJH21" s="156"/>
      <c r="SJI21" s="156"/>
      <c r="SJJ21" s="156"/>
      <c r="SJK21" s="156"/>
      <c r="SJL21" s="156"/>
      <c r="SJM21" s="156"/>
      <c r="SJN21" s="156"/>
      <c r="SJO21" s="156"/>
      <c r="SJP21" s="156"/>
      <c r="SJQ21" s="156"/>
      <c r="SJR21" s="156"/>
      <c r="SJS21" s="156"/>
      <c r="SJT21" s="156"/>
      <c r="SJU21" s="156"/>
      <c r="SJV21" s="156"/>
      <c r="SJW21" s="156"/>
      <c r="SJX21" s="156"/>
      <c r="SJY21" s="156"/>
      <c r="SJZ21" s="156"/>
      <c r="SKA21" s="156"/>
      <c r="SKB21" s="156"/>
      <c r="SKC21" s="156"/>
      <c r="SKD21" s="156"/>
      <c r="SKE21" s="156"/>
      <c r="SKF21" s="156"/>
      <c r="SKG21" s="156"/>
      <c r="SKH21" s="156"/>
      <c r="SKI21" s="156"/>
      <c r="SKJ21" s="156"/>
      <c r="SKK21" s="156"/>
      <c r="SKL21" s="156"/>
      <c r="SKM21" s="156"/>
      <c r="SKN21" s="156"/>
      <c r="SKO21" s="156"/>
      <c r="SKP21" s="156"/>
      <c r="SKQ21" s="156"/>
      <c r="SKR21" s="156"/>
      <c r="SKS21" s="156"/>
      <c r="SKT21" s="156"/>
      <c r="SKU21" s="156"/>
      <c r="SKV21" s="156"/>
      <c r="SKW21" s="156"/>
      <c r="SKX21" s="156"/>
      <c r="SKY21" s="156"/>
      <c r="SKZ21" s="156"/>
      <c r="SLA21" s="156"/>
      <c r="SLB21" s="156"/>
      <c r="SLC21" s="156"/>
      <c r="SLD21" s="156"/>
      <c r="SLE21" s="156"/>
      <c r="SLF21" s="156"/>
      <c r="SLG21" s="156"/>
      <c r="SLH21" s="156"/>
      <c r="SLI21" s="156"/>
      <c r="SLJ21" s="156"/>
      <c r="SLK21" s="156"/>
      <c r="SLL21" s="156"/>
      <c r="SLM21" s="156"/>
      <c r="SLN21" s="156"/>
      <c r="SLO21" s="156"/>
      <c r="SLP21" s="156"/>
      <c r="SLQ21" s="156"/>
      <c r="SLR21" s="156"/>
      <c r="SLS21" s="156"/>
      <c r="SLT21" s="156"/>
      <c r="SLU21" s="156"/>
      <c r="SLV21" s="156"/>
      <c r="SLW21" s="156"/>
      <c r="SLX21" s="156"/>
      <c r="SLY21" s="156"/>
      <c r="SLZ21" s="156"/>
      <c r="SMA21" s="156"/>
      <c r="SMB21" s="156"/>
      <c r="SMC21" s="156"/>
      <c r="SMD21" s="156"/>
      <c r="SME21" s="156"/>
      <c r="SMF21" s="156"/>
      <c r="SMG21" s="156"/>
      <c r="SMH21" s="156"/>
      <c r="SMI21" s="156"/>
      <c r="SMJ21" s="156"/>
      <c r="SMK21" s="156"/>
      <c r="SML21" s="156"/>
      <c r="SMM21" s="156"/>
      <c r="SMN21" s="156"/>
      <c r="SMO21" s="156"/>
      <c r="SMP21" s="156"/>
      <c r="SMQ21" s="156"/>
      <c r="SMR21" s="156"/>
      <c r="SMS21" s="156"/>
      <c r="SMT21" s="156"/>
      <c r="SMU21" s="156"/>
      <c r="SMV21" s="156"/>
      <c r="SMW21" s="156"/>
      <c r="SMX21" s="156"/>
      <c r="SMY21" s="156"/>
      <c r="SMZ21" s="156"/>
      <c r="SNA21" s="156"/>
      <c r="SNB21" s="156"/>
      <c r="SNC21" s="156"/>
      <c r="SND21" s="156"/>
      <c r="SNE21" s="156"/>
      <c r="SNF21" s="156"/>
      <c r="SNG21" s="156"/>
      <c r="SNH21" s="156"/>
      <c r="SNI21" s="156"/>
      <c r="SNJ21" s="156"/>
      <c r="SNK21" s="156"/>
      <c r="SNL21" s="156"/>
      <c r="SNM21" s="156"/>
      <c r="SNN21" s="156"/>
      <c r="SNO21" s="156"/>
      <c r="SNP21" s="156"/>
      <c r="SNQ21" s="156"/>
      <c r="SNR21" s="156"/>
      <c r="SNS21" s="156"/>
      <c r="SNT21" s="156"/>
      <c r="SNU21" s="156"/>
      <c r="SNV21" s="156"/>
      <c r="SNW21" s="156"/>
      <c r="SNX21" s="156"/>
      <c r="SNY21" s="156"/>
      <c r="SNZ21" s="156"/>
      <c r="SOA21" s="156"/>
      <c r="SOB21" s="156"/>
      <c r="SOC21" s="156"/>
      <c r="SOD21" s="156"/>
      <c r="SOE21" s="156"/>
      <c r="SOF21" s="156"/>
      <c r="SOG21" s="156"/>
      <c r="SOH21" s="156"/>
      <c r="SOI21" s="156"/>
      <c r="SOJ21" s="156"/>
      <c r="SOK21" s="156"/>
      <c r="SOL21" s="156"/>
      <c r="SOM21" s="156"/>
      <c r="SON21" s="156"/>
      <c r="SOO21" s="156"/>
      <c r="SOP21" s="156"/>
      <c r="SOQ21" s="156"/>
      <c r="SOR21" s="156"/>
      <c r="SOS21" s="156"/>
      <c r="SOT21" s="156"/>
      <c r="SOU21" s="156"/>
      <c r="SOV21" s="156"/>
      <c r="SOW21" s="156"/>
      <c r="SOX21" s="156"/>
      <c r="SOY21" s="156"/>
      <c r="SOZ21" s="156"/>
      <c r="SPA21" s="156"/>
      <c r="SPB21" s="156"/>
      <c r="SPC21" s="156"/>
      <c r="SPD21" s="156"/>
      <c r="SPE21" s="156"/>
      <c r="SPF21" s="156"/>
      <c r="SPG21" s="156"/>
      <c r="SPH21" s="156"/>
      <c r="SPI21" s="156"/>
      <c r="SPJ21" s="156"/>
      <c r="SPK21" s="156"/>
      <c r="SPL21" s="156"/>
      <c r="SPM21" s="156"/>
      <c r="SPN21" s="156"/>
      <c r="SPO21" s="156"/>
      <c r="SPP21" s="156"/>
      <c r="SPQ21" s="156"/>
      <c r="SPR21" s="156"/>
      <c r="SPS21" s="156"/>
      <c r="SPT21" s="156"/>
      <c r="SPU21" s="156"/>
      <c r="SPV21" s="156"/>
      <c r="SPW21" s="156"/>
      <c r="SPX21" s="156"/>
      <c r="SPY21" s="156"/>
      <c r="SPZ21" s="156"/>
      <c r="SQA21" s="156"/>
      <c r="SQB21" s="156"/>
      <c r="SQC21" s="156"/>
      <c r="SQD21" s="156"/>
      <c r="SQE21" s="156"/>
      <c r="SQF21" s="156"/>
      <c r="SQG21" s="156"/>
      <c r="SQH21" s="156"/>
      <c r="SQI21" s="156"/>
      <c r="SQJ21" s="156"/>
      <c r="SQK21" s="156"/>
      <c r="SQL21" s="156"/>
      <c r="SQM21" s="156"/>
      <c r="SQN21" s="156"/>
      <c r="SQO21" s="156"/>
      <c r="SQP21" s="156"/>
      <c r="SQQ21" s="156"/>
      <c r="SQR21" s="156"/>
      <c r="SQS21" s="156"/>
      <c r="SQT21" s="156"/>
      <c r="SQU21" s="156"/>
      <c r="SQV21" s="156"/>
      <c r="SQW21" s="156"/>
      <c r="SQX21" s="156"/>
      <c r="SQY21" s="156"/>
      <c r="SQZ21" s="156"/>
      <c r="SRA21" s="156"/>
      <c r="SRB21" s="156"/>
      <c r="SRC21" s="156"/>
      <c r="SRD21" s="156"/>
      <c r="SRE21" s="156"/>
      <c r="SRF21" s="156"/>
      <c r="SRG21" s="156"/>
      <c r="SRH21" s="156"/>
      <c r="SRI21" s="156"/>
      <c r="SRJ21" s="156"/>
      <c r="SRK21" s="156"/>
      <c r="SRL21" s="156"/>
      <c r="SRM21" s="156"/>
      <c r="SRN21" s="156"/>
      <c r="SRO21" s="156"/>
      <c r="SRP21" s="156"/>
      <c r="SRQ21" s="156"/>
      <c r="SRR21" s="156"/>
      <c r="SRS21" s="156"/>
      <c r="SRT21" s="156"/>
      <c r="SRU21" s="156"/>
      <c r="SRV21" s="156"/>
      <c r="SRW21" s="156"/>
      <c r="SRX21" s="156"/>
      <c r="SRY21" s="156"/>
      <c r="SRZ21" s="156"/>
      <c r="SSA21" s="156"/>
      <c r="SSB21" s="156"/>
      <c r="SSC21" s="156"/>
      <c r="SSD21" s="156"/>
      <c r="SSE21" s="156"/>
      <c r="SSF21" s="156"/>
      <c r="SSG21" s="156"/>
      <c r="SSH21" s="156"/>
      <c r="SSI21" s="156"/>
      <c r="SSJ21" s="156"/>
      <c r="SSK21" s="156"/>
      <c r="SSL21" s="156"/>
      <c r="SSM21" s="156"/>
      <c r="SSN21" s="156"/>
      <c r="SSO21" s="156"/>
      <c r="SSP21" s="156"/>
      <c r="SSQ21" s="156"/>
      <c r="SSR21" s="156"/>
      <c r="SSS21" s="156"/>
      <c r="SST21" s="156"/>
      <c r="SSU21" s="156"/>
      <c r="SSV21" s="156"/>
      <c r="SSW21" s="156"/>
      <c r="SSX21" s="156"/>
      <c r="SSY21" s="156"/>
      <c r="SSZ21" s="156"/>
      <c r="STA21" s="156"/>
      <c r="STB21" s="156"/>
      <c r="STC21" s="156"/>
      <c r="STD21" s="156"/>
      <c r="STE21" s="156"/>
      <c r="STF21" s="156"/>
      <c r="STG21" s="156"/>
      <c r="STH21" s="156"/>
      <c r="STI21" s="156"/>
      <c r="STJ21" s="156"/>
      <c r="STK21" s="156"/>
      <c r="STL21" s="156"/>
      <c r="STM21" s="156"/>
      <c r="STN21" s="156"/>
      <c r="STO21" s="156"/>
      <c r="STP21" s="156"/>
      <c r="STQ21" s="156"/>
      <c r="STR21" s="156"/>
      <c r="STS21" s="156"/>
      <c r="STT21" s="156"/>
      <c r="STU21" s="156"/>
      <c r="STV21" s="156"/>
      <c r="STW21" s="156"/>
      <c r="STX21" s="156"/>
      <c r="STY21" s="156"/>
      <c r="STZ21" s="156"/>
      <c r="SUA21" s="156"/>
      <c r="SUB21" s="156"/>
      <c r="SUC21" s="156"/>
      <c r="SUD21" s="156"/>
      <c r="SUE21" s="156"/>
      <c r="SUF21" s="156"/>
      <c r="SUG21" s="156"/>
      <c r="SUH21" s="156"/>
      <c r="SUI21" s="156"/>
      <c r="SUJ21" s="156"/>
      <c r="SUK21" s="156"/>
      <c r="SUL21" s="156"/>
      <c r="SUM21" s="156"/>
      <c r="SUN21" s="156"/>
      <c r="SUO21" s="156"/>
      <c r="SUP21" s="156"/>
      <c r="SUQ21" s="156"/>
      <c r="SUR21" s="156"/>
      <c r="SUS21" s="156"/>
      <c r="SUT21" s="156"/>
      <c r="SUU21" s="156"/>
      <c r="SUV21" s="156"/>
      <c r="SUW21" s="156"/>
      <c r="SUX21" s="156"/>
      <c r="SUY21" s="156"/>
      <c r="SUZ21" s="156"/>
      <c r="SVA21" s="156"/>
      <c r="SVB21" s="156"/>
      <c r="SVC21" s="156"/>
      <c r="SVD21" s="156"/>
      <c r="SVE21" s="156"/>
      <c r="SVF21" s="156"/>
      <c r="SVG21" s="156"/>
      <c r="SVH21" s="156"/>
      <c r="SVI21" s="156"/>
      <c r="SVJ21" s="156"/>
      <c r="SVK21" s="156"/>
      <c r="SVL21" s="156"/>
      <c r="SVM21" s="156"/>
      <c r="SVN21" s="156"/>
      <c r="SVO21" s="156"/>
      <c r="SVP21" s="156"/>
      <c r="SVQ21" s="156"/>
      <c r="SVR21" s="156"/>
      <c r="SVS21" s="156"/>
      <c r="SVT21" s="156"/>
      <c r="SVU21" s="156"/>
      <c r="SVV21" s="156"/>
      <c r="SVW21" s="156"/>
      <c r="SVX21" s="156"/>
      <c r="SVY21" s="156"/>
      <c r="SVZ21" s="156"/>
      <c r="SWA21" s="156"/>
      <c r="SWB21" s="156"/>
      <c r="SWC21" s="156"/>
      <c r="SWD21" s="156"/>
      <c r="SWE21" s="156"/>
      <c r="SWF21" s="156"/>
      <c r="SWG21" s="156"/>
      <c r="SWH21" s="156"/>
      <c r="SWI21" s="156"/>
      <c r="SWJ21" s="156"/>
      <c r="SWK21" s="156"/>
      <c r="SWL21" s="156"/>
      <c r="SWM21" s="156"/>
      <c r="SWN21" s="156"/>
      <c r="SWO21" s="156"/>
      <c r="SWP21" s="156"/>
      <c r="SWQ21" s="156"/>
      <c r="SWR21" s="156"/>
      <c r="SWS21" s="156"/>
      <c r="SWT21" s="156"/>
      <c r="SWU21" s="156"/>
      <c r="SWV21" s="156"/>
      <c r="SWW21" s="156"/>
      <c r="SWX21" s="156"/>
      <c r="SWY21" s="156"/>
      <c r="SWZ21" s="156"/>
      <c r="SXA21" s="156"/>
      <c r="SXB21" s="156"/>
      <c r="SXC21" s="156"/>
      <c r="SXD21" s="156"/>
      <c r="SXE21" s="156"/>
      <c r="SXF21" s="156"/>
      <c r="SXG21" s="156"/>
      <c r="SXH21" s="156"/>
      <c r="SXI21" s="156"/>
      <c r="SXJ21" s="156"/>
      <c r="SXK21" s="156"/>
      <c r="SXL21" s="156"/>
      <c r="SXM21" s="156"/>
      <c r="SXN21" s="156"/>
      <c r="SXO21" s="156"/>
      <c r="SXP21" s="156"/>
      <c r="SXQ21" s="156"/>
      <c r="SXR21" s="156"/>
      <c r="SXS21" s="156"/>
      <c r="SXT21" s="156"/>
      <c r="SXU21" s="156"/>
      <c r="SXV21" s="156"/>
      <c r="SXW21" s="156"/>
      <c r="SXX21" s="156"/>
      <c r="SXY21" s="156"/>
      <c r="SXZ21" s="156"/>
      <c r="SYA21" s="156"/>
      <c r="SYB21" s="156"/>
      <c r="SYC21" s="156"/>
      <c r="SYD21" s="156"/>
      <c r="SYE21" s="156"/>
      <c r="SYF21" s="156"/>
      <c r="SYG21" s="156"/>
      <c r="SYH21" s="156"/>
      <c r="SYI21" s="156"/>
      <c r="SYJ21" s="156"/>
      <c r="SYK21" s="156"/>
      <c r="SYL21" s="156"/>
      <c r="SYM21" s="156"/>
      <c r="SYN21" s="156"/>
      <c r="SYO21" s="156"/>
      <c r="SYP21" s="156"/>
      <c r="SYQ21" s="156"/>
      <c r="SYR21" s="156"/>
      <c r="SYS21" s="156"/>
      <c r="SYT21" s="156"/>
      <c r="SYU21" s="156"/>
      <c r="SYV21" s="156"/>
      <c r="SYW21" s="156"/>
      <c r="SYX21" s="156"/>
      <c r="SYY21" s="156"/>
      <c r="SYZ21" s="156"/>
      <c r="SZA21" s="156"/>
      <c r="SZB21" s="156"/>
      <c r="SZC21" s="156"/>
      <c r="SZD21" s="156"/>
      <c r="SZE21" s="156"/>
      <c r="SZF21" s="156"/>
      <c r="SZG21" s="156"/>
      <c r="SZH21" s="156"/>
      <c r="SZI21" s="156"/>
      <c r="SZJ21" s="156"/>
      <c r="SZK21" s="156"/>
      <c r="SZL21" s="156"/>
      <c r="SZM21" s="156"/>
      <c r="SZN21" s="156"/>
      <c r="SZO21" s="156"/>
      <c r="SZP21" s="156"/>
      <c r="SZQ21" s="156"/>
      <c r="SZR21" s="156"/>
      <c r="SZS21" s="156"/>
      <c r="SZT21" s="156"/>
      <c r="SZU21" s="156"/>
      <c r="SZV21" s="156"/>
      <c r="SZW21" s="156"/>
      <c r="SZX21" s="156"/>
      <c r="SZY21" s="156"/>
      <c r="SZZ21" s="156"/>
      <c r="TAA21" s="156"/>
      <c r="TAB21" s="156"/>
      <c r="TAC21" s="156"/>
      <c r="TAD21" s="156"/>
      <c r="TAE21" s="156"/>
      <c r="TAF21" s="156"/>
      <c r="TAG21" s="156"/>
      <c r="TAH21" s="156"/>
      <c r="TAI21" s="156"/>
      <c r="TAJ21" s="156"/>
      <c r="TAK21" s="156"/>
      <c r="TAL21" s="156"/>
      <c r="TAM21" s="156"/>
      <c r="TAN21" s="156"/>
      <c r="TAO21" s="156"/>
      <c r="TAP21" s="156"/>
      <c r="TAQ21" s="156"/>
      <c r="TAR21" s="156"/>
      <c r="TAS21" s="156"/>
      <c r="TAT21" s="156"/>
      <c r="TAU21" s="156"/>
      <c r="TAV21" s="156"/>
      <c r="TAW21" s="156"/>
      <c r="TAX21" s="156"/>
      <c r="TAY21" s="156"/>
      <c r="TAZ21" s="156"/>
      <c r="TBA21" s="156"/>
      <c r="TBB21" s="156"/>
      <c r="TBC21" s="156"/>
      <c r="TBD21" s="156"/>
      <c r="TBE21" s="156"/>
      <c r="TBF21" s="156"/>
      <c r="TBG21" s="156"/>
      <c r="TBH21" s="156"/>
      <c r="TBI21" s="156"/>
      <c r="TBJ21" s="156"/>
      <c r="TBK21" s="156"/>
      <c r="TBL21" s="156"/>
      <c r="TBM21" s="156"/>
      <c r="TBN21" s="156"/>
      <c r="TBO21" s="156"/>
      <c r="TBP21" s="156"/>
      <c r="TBQ21" s="156"/>
      <c r="TBR21" s="156"/>
      <c r="TBS21" s="156"/>
      <c r="TBT21" s="156"/>
      <c r="TBU21" s="156"/>
      <c r="TBV21" s="156"/>
      <c r="TBW21" s="156"/>
      <c r="TBX21" s="156"/>
      <c r="TBY21" s="156"/>
      <c r="TBZ21" s="156"/>
      <c r="TCA21" s="156"/>
      <c r="TCB21" s="156"/>
      <c r="TCC21" s="156"/>
      <c r="TCD21" s="156"/>
      <c r="TCE21" s="156"/>
      <c r="TCF21" s="156"/>
      <c r="TCG21" s="156"/>
      <c r="TCH21" s="156"/>
      <c r="TCI21" s="156"/>
      <c r="TCJ21" s="156"/>
      <c r="TCK21" s="156"/>
      <c r="TCL21" s="156"/>
      <c r="TCM21" s="156"/>
      <c r="TCN21" s="156"/>
      <c r="TCO21" s="156"/>
      <c r="TCP21" s="156"/>
      <c r="TCQ21" s="156"/>
      <c r="TCR21" s="156"/>
      <c r="TCS21" s="156"/>
      <c r="TCT21" s="156"/>
      <c r="TCU21" s="156"/>
      <c r="TCV21" s="156"/>
      <c r="TCW21" s="156"/>
      <c r="TCX21" s="156"/>
      <c r="TCY21" s="156"/>
      <c r="TCZ21" s="156"/>
      <c r="TDA21" s="156"/>
      <c r="TDB21" s="156"/>
      <c r="TDC21" s="156"/>
      <c r="TDD21" s="156"/>
      <c r="TDE21" s="156"/>
      <c r="TDF21" s="156"/>
      <c r="TDG21" s="156"/>
      <c r="TDH21" s="156"/>
      <c r="TDI21" s="156"/>
      <c r="TDJ21" s="156"/>
      <c r="TDK21" s="156"/>
      <c r="TDL21" s="156"/>
      <c r="TDM21" s="156"/>
      <c r="TDN21" s="156"/>
      <c r="TDO21" s="156"/>
      <c r="TDP21" s="156"/>
      <c r="TDQ21" s="156"/>
      <c r="TDR21" s="156"/>
      <c r="TDS21" s="156"/>
      <c r="TDT21" s="156"/>
      <c r="TDU21" s="156"/>
      <c r="TDV21" s="156"/>
      <c r="TDW21" s="156"/>
      <c r="TDX21" s="156"/>
      <c r="TDY21" s="156"/>
      <c r="TDZ21" s="156"/>
      <c r="TEA21" s="156"/>
      <c r="TEB21" s="156"/>
      <c r="TEC21" s="156"/>
      <c r="TED21" s="156"/>
      <c r="TEE21" s="156"/>
      <c r="TEF21" s="156"/>
      <c r="TEG21" s="156"/>
      <c r="TEH21" s="156"/>
      <c r="TEI21" s="156"/>
      <c r="TEJ21" s="156"/>
      <c r="TEK21" s="156"/>
      <c r="TEL21" s="156"/>
      <c r="TEM21" s="156"/>
      <c r="TEN21" s="156"/>
      <c r="TEO21" s="156"/>
      <c r="TEP21" s="156"/>
      <c r="TEQ21" s="156"/>
      <c r="TER21" s="156"/>
      <c r="TES21" s="156"/>
      <c r="TET21" s="156"/>
      <c r="TEU21" s="156"/>
      <c r="TEV21" s="156"/>
      <c r="TEW21" s="156"/>
      <c r="TEX21" s="156"/>
      <c r="TEY21" s="156"/>
      <c r="TEZ21" s="156"/>
      <c r="TFA21" s="156"/>
      <c r="TFB21" s="156"/>
      <c r="TFC21" s="156"/>
      <c r="TFD21" s="156"/>
      <c r="TFE21" s="156"/>
      <c r="TFF21" s="156"/>
      <c r="TFG21" s="156"/>
      <c r="TFH21" s="156"/>
      <c r="TFI21" s="156"/>
      <c r="TFJ21" s="156"/>
      <c r="TFK21" s="156"/>
      <c r="TFL21" s="156"/>
      <c r="TFM21" s="156"/>
      <c r="TFN21" s="156"/>
      <c r="TFO21" s="156"/>
      <c r="TFP21" s="156"/>
      <c r="TFQ21" s="156"/>
      <c r="TFR21" s="156"/>
      <c r="TFS21" s="156"/>
      <c r="TFT21" s="156"/>
      <c r="TFU21" s="156"/>
      <c r="TFV21" s="156"/>
      <c r="TFW21" s="156"/>
      <c r="TFX21" s="156"/>
      <c r="TFY21" s="156"/>
      <c r="TFZ21" s="156"/>
      <c r="TGA21" s="156"/>
      <c r="TGB21" s="156"/>
      <c r="TGC21" s="156"/>
      <c r="TGD21" s="156"/>
      <c r="TGE21" s="156"/>
      <c r="TGF21" s="156"/>
      <c r="TGG21" s="156"/>
      <c r="TGH21" s="156"/>
      <c r="TGI21" s="156"/>
      <c r="TGJ21" s="156"/>
      <c r="TGK21" s="156"/>
      <c r="TGL21" s="156"/>
      <c r="TGM21" s="156"/>
      <c r="TGN21" s="156"/>
      <c r="TGO21" s="156"/>
      <c r="TGP21" s="156"/>
      <c r="TGQ21" s="156"/>
      <c r="TGR21" s="156"/>
      <c r="TGS21" s="156"/>
      <c r="TGT21" s="156"/>
      <c r="TGU21" s="156"/>
      <c r="TGV21" s="156"/>
      <c r="TGW21" s="156"/>
      <c r="TGX21" s="156"/>
      <c r="TGY21" s="156"/>
      <c r="TGZ21" s="156"/>
      <c r="THA21" s="156"/>
      <c r="THB21" s="156"/>
      <c r="THC21" s="156"/>
      <c r="THD21" s="156"/>
      <c r="THE21" s="156"/>
      <c r="THF21" s="156"/>
      <c r="THG21" s="156"/>
      <c r="THH21" s="156"/>
      <c r="THI21" s="156"/>
      <c r="THJ21" s="156"/>
      <c r="THK21" s="156"/>
      <c r="THL21" s="156"/>
      <c r="THM21" s="156"/>
      <c r="THN21" s="156"/>
      <c r="THO21" s="156"/>
      <c r="THP21" s="156"/>
      <c r="THQ21" s="156"/>
      <c r="THR21" s="156"/>
      <c r="THS21" s="156"/>
      <c r="THT21" s="156"/>
      <c r="THU21" s="156"/>
      <c r="THV21" s="156"/>
      <c r="THW21" s="156"/>
      <c r="THX21" s="156"/>
      <c r="THY21" s="156"/>
      <c r="THZ21" s="156"/>
      <c r="TIA21" s="156"/>
      <c r="TIB21" s="156"/>
      <c r="TIC21" s="156"/>
      <c r="TID21" s="156"/>
      <c r="TIE21" s="156"/>
      <c r="TIF21" s="156"/>
      <c r="TIG21" s="156"/>
      <c r="TIH21" s="156"/>
      <c r="TII21" s="156"/>
      <c r="TIJ21" s="156"/>
      <c r="TIK21" s="156"/>
      <c r="TIL21" s="156"/>
      <c r="TIM21" s="156"/>
      <c r="TIN21" s="156"/>
      <c r="TIO21" s="156"/>
      <c r="TIP21" s="156"/>
      <c r="TIQ21" s="156"/>
      <c r="TIR21" s="156"/>
      <c r="TIS21" s="156"/>
      <c r="TIT21" s="156"/>
      <c r="TIU21" s="156"/>
      <c r="TIV21" s="156"/>
      <c r="TIW21" s="156"/>
      <c r="TIX21" s="156"/>
      <c r="TIY21" s="156"/>
      <c r="TIZ21" s="156"/>
      <c r="TJA21" s="156"/>
      <c r="TJB21" s="156"/>
      <c r="TJC21" s="156"/>
      <c r="TJD21" s="156"/>
      <c r="TJE21" s="156"/>
      <c r="TJF21" s="156"/>
      <c r="TJG21" s="156"/>
      <c r="TJH21" s="156"/>
      <c r="TJI21" s="156"/>
      <c r="TJJ21" s="156"/>
      <c r="TJK21" s="156"/>
      <c r="TJL21" s="156"/>
      <c r="TJM21" s="156"/>
      <c r="TJN21" s="156"/>
      <c r="TJO21" s="156"/>
      <c r="TJP21" s="156"/>
      <c r="TJQ21" s="156"/>
      <c r="TJR21" s="156"/>
      <c r="TJS21" s="156"/>
      <c r="TJT21" s="156"/>
      <c r="TJU21" s="156"/>
      <c r="TJV21" s="156"/>
      <c r="TJW21" s="156"/>
      <c r="TJX21" s="156"/>
      <c r="TJY21" s="156"/>
      <c r="TJZ21" s="156"/>
      <c r="TKA21" s="156"/>
      <c r="TKB21" s="156"/>
      <c r="TKC21" s="156"/>
      <c r="TKD21" s="156"/>
      <c r="TKE21" s="156"/>
      <c r="TKF21" s="156"/>
      <c r="TKG21" s="156"/>
      <c r="TKH21" s="156"/>
      <c r="TKI21" s="156"/>
      <c r="TKJ21" s="156"/>
      <c r="TKK21" s="156"/>
      <c r="TKL21" s="156"/>
      <c r="TKM21" s="156"/>
      <c r="TKN21" s="156"/>
      <c r="TKO21" s="156"/>
      <c r="TKP21" s="156"/>
      <c r="TKQ21" s="156"/>
      <c r="TKR21" s="156"/>
      <c r="TKS21" s="156"/>
      <c r="TKT21" s="156"/>
      <c r="TKU21" s="156"/>
      <c r="TKV21" s="156"/>
      <c r="TKW21" s="156"/>
      <c r="TKX21" s="156"/>
      <c r="TKY21" s="156"/>
      <c r="TKZ21" s="156"/>
      <c r="TLA21" s="156"/>
      <c r="TLB21" s="156"/>
      <c r="TLC21" s="156"/>
      <c r="TLD21" s="156"/>
      <c r="TLE21" s="156"/>
      <c r="TLF21" s="156"/>
      <c r="TLG21" s="156"/>
      <c r="TLH21" s="156"/>
      <c r="TLI21" s="156"/>
      <c r="TLJ21" s="156"/>
      <c r="TLK21" s="156"/>
      <c r="TLL21" s="156"/>
      <c r="TLM21" s="156"/>
      <c r="TLN21" s="156"/>
      <c r="TLO21" s="156"/>
      <c r="TLP21" s="156"/>
      <c r="TLQ21" s="156"/>
      <c r="TLR21" s="156"/>
      <c r="TLS21" s="156"/>
      <c r="TLT21" s="156"/>
      <c r="TLU21" s="156"/>
      <c r="TLV21" s="156"/>
      <c r="TLW21" s="156"/>
      <c r="TLX21" s="156"/>
      <c r="TLY21" s="156"/>
      <c r="TLZ21" s="156"/>
      <c r="TMA21" s="156"/>
      <c r="TMB21" s="156"/>
      <c r="TMC21" s="156"/>
      <c r="TMD21" s="156"/>
      <c r="TME21" s="156"/>
      <c r="TMF21" s="156"/>
      <c r="TMG21" s="156"/>
      <c r="TMH21" s="156"/>
      <c r="TMI21" s="156"/>
      <c r="TMJ21" s="156"/>
      <c r="TMK21" s="156"/>
      <c r="TML21" s="156"/>
      <c r="TMM21" s="156"/>
      <c r="TMN21" s="156"/>
      <c r="TMO21" s="156"/>
      <c r="TMP21" s="156"/>
      <c r="TMQ21" s="156"/>
      <c r="TMR21" s="156"/>
      <c r="TMS21" s="156"/>
      <c r="TMT21" s="156"/>
      <c r="TMU21" s="156"/>
      <c r="TMV21" s="156"/>
      <c r="TMW21" s="156"/>
      <c r="TMX21" s="156"/>
      <c r="TMY21" s="156"/>
      <c r="TMZ21" s="156"/>
      <c r="TNA21" s="156"/>
      <c r="TNB21" s="156"/>
      <c r="TNC21" s="156"/>
      <c r="TND21" s="156"/>
      <c r="TNE21" s="156"/>
      <c r="TNF21" s="156"/>
      <c r="TNG21" s="156"/>
      <c r="TNH21" s="156"/>
      <c r="TNI21" s="156"/>
      <c r="TNJ21" s="156"/>
      <c r="TNK21" s="156"/>
      <c r="TNL21" s="156"/>
      <c r="TNM21" s="156"/>
      <c r="TNN21" s="156"/>
      <c r="TNO21" s="156"/>
      <c r="TNP21" s="156"/>
      <c r="TNQ21" s="156"/>
      <c r="TNR21" s="156"/>
      <c r="TNS21" s="156"/>
      <c r="TNT21" s="156"/>
      <c r="TNU21" s="156"/>
      <c r="TNV21" s="156"/>
      <c r="TNW21" s="156"/>
      <c r="TNX21" s="156"/>
      <c r="TNY21" s="156"/>
      <c r="TNZ21" s="156"/>
      <c r="TOA21" s="156"/>
      <c r="TOB21" s="156"/>
      <c r="TOC21" s="156"/>
      <c r="TOD21" s="156"/>
      <c r="TOE21" s="156"/>
      <c r="TOF21" s="156"/>
      <c r="TOG21" s="156"/>
      <c r="TOH21" s="156"/>
      <c r="TOI21" s="156"/>
      <c r="TOJ21" s="156"/>
      <c r="TOK21" s="156"/>
      <c r="TOL21" s="156"/>
      <c r="TOM21" s="156"/>
      <c r="TON21" s="156"/>
      <c r="TOO21" s="156"/>
      <c r="TOP21" s="156"/>
      <c r="TOQ21" s="156"/>
      <c r="TOR21" s="156"/>
      <c r="TOS21" s="156"/>
      <c r="TOT21" s="156"/>
      <c r="TOU21" s="156"/>
      <c r="TOV21" s="156"/>
      <c r="TOW21" s="156"/>
      <c r="TOX21" s="156"/>
      <c r="TOY21" s="156"/>
      <c r="TOZ21" s="156"/>
      <c r="TPA21" s="156"/>
      <c r="TPB21" s="156"/>
      <c r="TPC21" s="156"/>
      <c r="TPD21" s="156"/>
      <c r="TPE21" s="156"/>
      <c r="TPF21" s="156"/>
      <c r="TPG21" s="156"/>
      <c r="TPH21" s="156"/>
      <c r="TPI21" s="156"/>
      <c r="TPJ21" s="156"/>
      <c r="TPK21" s="156"/>
      <c r="TPL21" s="156"/>
      <c r="TPM21" s="156"/>
      <c r="TPN21" s="156"/>
      <c r="TPO21" s="156"/>
      <c r="TPP21" s="156"/>
      <c r="TPQ21" s="156"/>
      <c r="TPR21" s="156"/>
      <c r="TPS21" s="156"/>
      <c r="TPT21" s="156"/>
      <c r="TPU21" s="156"/>
      <c r="TPV21" s="156"/>
      <c r="TPW21" s="156"/>
      <c r="TPX21" s="156"/>
      <c r="TPY21" s="156"/>
      <c r="TPZ21" s="156"/>
      <c r="TQA21" s="156"/>
      <c r="TQB21" s="156"/>
      <c r="TQC21" s="156"/>
      <c r="TQD21" s="156"/>
      <c r="TQE21" s="156"/>
      <c r="TQF21" s="156"/>
      <c r="TQG21" s="156"/>
      <c r="TQH21" s="156"/>
      <c r="TQI21" s="156"/>
      <c r="TQJ21" s="156"/>
      <c r="TQK21" s="156"/>
      <c r="TQL21" s="156"/>
      <c r="TQM21" s="156"/>
      <c r="TQN21" s="156"/>
      <c r="TQO21" s="156"/>
      <c r="TQP21" s="156"/>
      <c r="TQQ21" s="156"/>
      <c r="TQR21" s="156"/>
      <c r="TQS21" s="156"/>
      <c r="TQT21" s="156"/>
      <c r="TQU21" s="156"/>
      <c r="TQV21" s="156"/>
      <c r="TQW21" s="156"/>
      <c r="TQX21" s="156"/>
      <c r="TQY21" s="156"/>
      <c r="TQZ21" s="156"/>
      <c r="TRA21" s="156"/>
      <c r="TRB21" s="156"/>
      <c r="TRC21" s="156"/>
      <c r="TRD21" s="156"/>
      <c r="TRE21" s="156"/>
      <c r="TRF21" s="156"/>
      <c r="TRG21" s="156"/>
      <c r="TRH21" s="156"/>
      <c r="TRI21" s="156"/>
      <c r="TRJ21" s="156"/>
      <c r="TRK21" s="156"/>
      <c r="TRL21" s="156"/>
      <c r="TRM21" s="156"/>
      <c r="TRN21" s="156"/>
      <c r="TRO21" s="156"/>
      <c r="TRP21" s="156"/>
      <c r="TRQ21" s="156"/>
      <c r="TRR21" s="156"/>
      <c r="TRS21" s="156"/>
      <c r="TRT21" s="156"/>
      <c r="TRU21" s="156"/>
      <c r="TRV21" s="156"/>
      <c r="TRW21" s="156"/>
      <c r="TRX21" s="156"/>
      <c r="TRY21" s="156"/>
      <c r="TRZ21" s="156"/>
      <c r="TSA21" s="156"/>
      <c r="TSB21" s="156"/>
      <c r="TSC21" s="156"/>
      <c r="TSD21" s="156"/>
      <c r="TSE21" s="156"/>
      <c r="TSF21" s="156"/>
      <c r="TSG21" s="156"/>
      <c r="TSH21" s="156"/>
      <c r="TSI21" s="156"/>
      <c r="TSJ21" s="156"/>
      <c r="TSK21" s="156"/>
      <c r="TSL21" s="156"/>
      <c r="TSM21" s="156"/>
      <c r="TSN21" s="156"/>
      <c r="TSO21" s="156"/>
      <c r="TSP21" s="156"/>
      <c r="TSQ21" s="156"/>
      <c r="TSR21" s="156"/>
      <c r="TSS21" s="156"/>
      <c r="TST21" s="156"/>
      <c r="TSU21" s="156"/>
      <c r="TSV21" s="156"/>
      <c r="TSW21" s="156"/>
      <c r="TSX21" s="156"/>
      <c r="TSY21" s="156"/>
      <c r="TSZ21" s="156"/>
      <c r="TTA21" s="156"/>
      <c r="TTB21" s="156"/>
      <c r="TTC21" s="156"/>
      <c r="TTD21" s="156"/>
      <c r="TTE21" s="156"/>
      <c r="TTF21" s="156"/>
      <c r="TTG21" s="156"/>
      <c r="TTH21" s="156"/>
      <c r="TTI21" s="156"/>
      <c r="TTJ21" s="156"/>
      <c r="TTK21" s="156"/>
      <c r="TTL21" s="156"/>
      <c r="TTM21" s="156"/>
      <c r="TTN21" s="156"/>
      <c r="TTO21" s="156"/>
      <c r="TTP21" s="156"/>
      <c r="TTQ21" s="156"/>
      <c r="TTR21" s="156"/>
      <c r="TTS21" s="156"/>
      <c r="TTT21" s="156"/>
      <c r="TTU21" s="156"/>
      <c r="TTV21" s="156"/>
      <c r="TTW21" s="156"/>
      <c r="TTX21" s="156"/>
      <c r="TTY21" s="156"/>
      <c r="TTZ21" s="156"/>
      <c r="TUA21" s="156"/>
      <c r="TUB21" s="156"/>
      <c r="TUC21" s="156"/>
      <c r="TUD21" s="156"/>
      <c r="TUE21" s="156"/>
      <c r="TUF21" s="156"/>
      <c r="TUG21" s="156"/>
      <c r="TUH21" s="156"/>
      <c r="TUI21" s="156"/>
      <c r="TUJ21" s="156"/>
      <c r="TUK21" s="156"/>
      <c r="TUL21" s="156"/>
      <c r="TUM21" s="156"/>
      <c r="TUN21" s="156"/>
      <c r="TUO21" s="156"/>
      <c r="TUP21" s="156"/>
      <c r="TUQ21" s="156"/>
      <c r="TUR21" s="156"/>
      <c r="TUS21" s="156"/>
      <c r="TUT21" s="156"/>
      <c r="TUU21" s="156"/>
      <c r="TUV21" s="156"/>
      <c r="TUW21" s="156"/>
      <c r="TUX21" s="156"/>
      <c r="TUY21" s="156"/>
      <c r="TUZ21" s="156"/>
      <c r="TVA21" s="156"/>
      <c r="TVB21" s="156"/>
      <c r="TVC21" s="156"/>
      <c r="TVD21" s="156"/>
      <c r="TVE21" s="156"/>
      <c r="TVF21" s="156"/>
      <c r="TVG21" s="156"/>
      <c r="TVH21" s="156"/>
      <c r="TVI21" s="156"/>
      <c r="TVJ21" s="156"/>
      <c r="TVK21" s="156"/>
      <c r="TVL21" s="156"/>
      <c r="TVM21" s="156"/>
      <c r="TVN21" s="156"/>
      <c r="TVO21" s="156"/>
      <c r="TVP21" s="156"/>
      <c r="TVQ21" s="156"/>
      <c r="TVR21" s="156"/>
      <c r="TVS21" s="156"/>
      <c r="TVT21" s="156"/>
      <c r="TVU21" s="156"/>
      <c r="TVV21" s="156"/>
      <c r="TVW21" s="156"/>
      <c r="TVX21" s="156"/>
      <c r="TVY21" s="156"/>
      <c r="TVZ21" s="156"/>
      <c r="TWA21" s="156"/>
      <c r="TWB21" s="156"/>
      <c r="TWC21" s="156"/>
      <c r="TWD21" s="156"/>
      <c r="TWE21" s="156"/>
      <c r="TWF21" s="156"/>
      <c r="TWG21" s="156"/>
      <c r="TWH21" s="156"/>
      <c r="TWI21" s="156"/>
      <c r="TWJ21" s="156"/>
      <c r="TWK21" s="156"/>
      <c r="TWL21" s="156"/>
      <c r="TWM21" s="156"/>
      <c r="TWN21" s="156"/>
      <c r="TWO21" s="156"/>
      <c r="TWP21" s="156"/>
      <c r="TWQ21" s="156"/>
      <c r="TWR21" s="156"/>
      <c r="TWS21" s="156"/>
      <c r="TWT21" s="156"/>
      <c r="TWU21" s="156"/>
      <c r="TWV21" s="156"/>
      <c r="TWW21" s="156"/>
      <c r="TWX21" s="156"/>
      <c r="TWY21" s="156"/>
      <c r="TWZ21" s="156"/>
      <c r="TXA21" s="156"/>
      <c r="TXB21" s="156"/>
      <c r="TXC21" s="156"/>
      <c r="TXD21" s="156"/>
      <c r="TXE21" s="156"/>
      <c r="TXF21" s="156"/>
      <c r="TXG21" s="156"/>
      <c r="TXH21" s="156"/>
      <c r="TXI21" s="156"/>
      <c r="TXJ21" s="156"/>
      <c r="TXK21" s="156"/>
      <c r="TXL21" s="156"/>
      <c r="TXM21" s="156"/>
      <c r="TXN21" s="156"/>
      <c r="TXO21" s="156"/>
      <c r="TXP21" s="156"/>
      <c r="TXQ21" s="156"/>
      <c r="TXR21" s="156"/>
      <c r="TXS21" s="156"/>
      <c r="TXT21" s="156"/>
      <c r="TXU21" s="156"/>
      <c r="TXV21" s="156"/>
      <c r="TXW21" s="156"/>
      <c r="TXX21" s="156"/>
      <c r="TXY21" s="156"/>
      <c r="TXZ21" s="156"/>
      <c r="TYA21" s="156"/>
      <c r="TYB21" s="156"/>
      <c r="TYC21" s="156"/>
      <c r="TYD21" s="156"/>
      <c r="TYE21" s="156"/>
      <c r="TYF21" s="156"/>
      <c r="TYG21" s="156"/>
      <c r="TYH21" s="156"/>
      <c r="TYI21" s="156"/>
      <c r="TYJ21" s="156"/>
      <c r="TYK21" s="156"/>
      <c r="TYL21" s="156"/>
      <c r="TYM21" s="156"/>
      <c r="TYN21" s="156"/>
      <c r="TYO21" s="156"/>
      <c r="TYP21" s="156"/>
      <c r="TYQ21" s="156"/>
      <c r="TYR21" s="156"/>
      <c r="TYS21" s="156"/>
      <c r="TYT21" s="156"/>
      <c r="TYU21" s="156"/>
      <c r="TYV21" s="156"/>
      <c r="TYW21" s="156"/>
      <c r="TYX21" s="156"/>
      <c r="TYY21" s="156"/>
      <c r="TYZ21" s="156"/>
      <c r="TZA21" s="156"/>
      <c r="TZB21" s="156"/>
      <c r="TZC21" s="156"/>
      <c r="TZD21" s="156"/>
      <c r="TZE21" s="156"/>
      <c r="TZF21" s="156"/>
      <c r="TZG21" s="156"/>
      <c r="TZH21" s="156"/>
      <c r="TZI21" s="156"/>
      <c r="TZJ21" s="156"/>
      <c r="TZK21" s="156"/>
      <c r="TZL21" s="156"/>
      <c r="TZM21" s="156"/>
      <c r="TZN21" s="156"/>
      <c r="TZO21" s="156"/>
      <c r="TZP21" s="156"/>
      <c r="TZQ21" s="156"/>
      <c r="TZR21" s="156"/>
      <c r="TZS21" s="156"/>
      <c r="TZT21" s="156"/>
      <c r="TZU21" s="156"/>
      <c r="TZV21" s="156"/>
      <c r="TZW21" s="156"/>
      <c r="TZX21" s="156"/>
      <c r="TZY21" s="156"/>
      <c r="TZZ21" s="156"/>
      <c r="UAA21" s="156"/>
      <c r="UAB21" s="156"/>
      <c r="UAC21" s="156"/>
      <c r="UAD21" s="156"/>
      <c r="UAE21" s="156"/>
      <c r="UAF21" s="156"/>
      <c r="UAG21" s="156"/>
      <c r="UAH21" s="156"/>
      <c r="UAI21" s="156"/>
      <c r="UAJ21" s="156"/>
      <c r="UAK21" s="156"/>
      <c r="UAL21" s="156"/>
      <c r="UAM21" s="156"/>
      <c r="UAN21" s="156"/>
      <c r="UAO21" s="156"/>
      <c r="UAP21" s="156"/>
      <c r="UAQ21" s="156"/>
      <c r="UAR21" s="156"/>
      <c r="UAS21" s="156"/>
      <c r="UAT21" s="156"/>
      <c r="UAU21" s="156"/>
      <c r="UAV21" s="156"/>
      <c r="UAW21" s="156"/>
      <c r="UAX21" s="156"/>
      <c r="UAY21" s="156"/>
      <c r="UAZ21" s="156"/>
      <c r="UBA21" s="156"/>
      <c r="UBB21" s="156"/>
      <c r="UBC21" s="156"/>
      <c r="UBD21" s="156"/>
      <c r="UBE21" s="156"/>
      <c r="UBF21" s="156"/>
      <c r="UBG21" s="156"/>
      <c r="UBH21" s="156"/>
      <c r="UBI21" s="156"/>
      <c r="UBJ21" s="156"/>
      <c r="UBK21" s="156"/>
      <c r="UBL21" s="156"/>
      <c r="UBM21" s="156"/>
      <c r="UBN21" s="156"/>
      <c r="UBO21" s="156"/>
      <c r="UBP21" s="156"/>
      <c r="UBQ21" s="156"/>
      <c r="UBR21" s="156"/>
      <c r="UBS21" s="156"/>
      <c r="UBT21" s="156"/>
      <c r="UBU21" s="156"/>
      <c r="UBV21" s="156"/>
      <c r="UBW21" s="156"/>
      <c r="UBX21" s="156"/>
      <c r="UBY21" s="156"/>
      <c r="UBZ21" s="156"/>
      <c r="UCA21" s="156"/>
      <c r="UCB21" s="156"/>
      <c r="UCC21" s="156"/>
      <c r="UCD21" s="156"/>
      <c r="UCE21" s="156"/>
      <c r="UCF21" s="156"/>
      <c r="UCG21" s="156"/>
      <c r="UCH21" s="156"/>
      <c r="UCI21" s="156"/>
      <c r="UCJ21" s="156"/>
      <c r="UCK21" s="156"/>
      <c r="UCL21" s="156"/>
      <c r="UCM21" s="156"/>
      <c r="UCN21" s="156"/>
      <c r="UCO21" s="156"/>
      <c r="UCP21" s="156"/>
      <c r="UCQ21" s="156"/>
      <c r="UCR21" s="156"/>
      <c r="UCS21" s="156"/>
      <c r="UCT21" s="156"/>
      <c r="UCU21" s="156"/>
      <c r="UCV21" s="156"/>
      <c r="UCW21" s="156"/>
      <c r="UCX21" s="156"/>
      <c r="UCY21" s="156"/>
      <c r="UCZ21" s="156"/>
      <c r="UDA21" s="156"/>
      <c r="UDB21" s="156"/>
      <c r="UDC21" s="156"/>
      <c r="UDD21" s="156"/>
      <c r="UDE21" s="156"/>
      <c r="UDF21" s="156"/>
      <c r="UDG21" s="156"/>
      <c r="UDH21" s="156"/>
      <c r="UDI21" s="156"/>
      <c r="UDJ21" s="156"/>
      <c r="UDK21" s="156"/>
      <c r="UDL21" s="156"/>
      <c r="UDM21" s="156"/>
      <c r="UDN21" s="156"/>
      <c r="UDO21" s="156"/>
      <c r="UDP21" s="156"/>
      <c r="UDQ21" s="156"/>
      <c r="UDR21" s="156"/>
      <c r="UDS21" s="156"/>
      <c r="UDT21" s="156"/>
      <c r="UDU21" s="156"/>
      <c r="UDV21" s="156"/>
      <c r="UDW21" s="156"/>
      <c r="UDX21" s="156"/>
      <c r="UDY21" s="156"/>
      <c r="UDZ21" s="156"/>
      <c r="UEA21" s="156"/>
      <c r="UEB21" s="156"/>
      <c r="UEC21" s="156"/>
      <c r="UED21" s="156"/>
      <c r="UEE21" s="156"/>
      <c r="UEF21" s="156"/>
      <c r="UEG21" s="156"/>
      <c r="UEH21" s="156"/>
      <c r="UEI21" s="156"/>
      <c r="UEJ21" s="156"/>
      <c r="UEK21" s="156"/>
      <c r="UEL21" s="156"/>
      <c r="UEM21" s="156"/>
      <c r="UEN21" s="156"/>
      <c r="UEO21" s="156"/>
      <c r="UEP21" s="156"/>
      <c r="UEQ21" s="156"/>
      <c r="UER21" s="156"/>
      <c r="UES21" s="156"/>
      <c r="UET21" s="156"/>
      <c r="UEU21" s="156"/>
      <c r="UEV21" s="156"/>
      <c r="UEW21" s="156"/>
      <c r="UEX21" s="156"/>
      <c r="UEY21" s="156"/>
      <c r="UEZ21" s="156"/>
      <c r="UFA21" s="156"/>
      <c r="UFB21" s="156"/>
      <c r="UFC21" s="156"/>
      <c r="UFD21" s="156"/>
      <c r="UFE21" s="156"/>
      <c r="UFF21" s="156"/>
      <c r="UFG21" s="156"/>
      <c r="UFH21" s="156"/>
      <c r="UFI21" s="156"/>
      <c r="UFJ21" s="156"/>
      <c r="UFK21" s="156"/>
      <c r="UFL21" s="156"/>
      <c r="UFM21" s="156"/>
      <c r="UFN21" s="156"/>
      <c r="UFO21" s="156"/>
      <c r="UFP21" s="156"/>
      <c r="UFQ21" s="156"/>
      <c r="UFR21" s="156"/>
      <c r="UFS21" s="156"/>
      <c r="UFT21" s="156"/>
      <c r="UFU21" s="156"/>
      <c r="UFV21" s="156"/>
      <c r="UFW21" s="156"/>
      <c r="UFX21" s="156"/>
      <c r="UFY21" s="156"/>
      <c r="UFZ21" s="156"/>
      <c r="UGA21" s="156"/>
      <c r="UGB21" s="156"/>
      <c r="UGC21" s="156"/>
      <c r="UGD21" s="156"/>
      <c r="UGE21" s="156"/>
      <c r="UGF21" s="156"/>
      <c r="UGG21" s="156"/>
      <c r="UGH21" s="156"/>
      <c r="UGI21" s="156"/>
      <c r="UGJ21" s="156"/>
      <c r="UGK21" s="156"/>
      <c r="UGL21" s="156"/>
      <c r="UGM21" s="156"/>
      <c r="UGN21" s="156"/>
      <c r="UGO21" s="156"/>
      <c r="UGP21" s="156"/>
      <c r="UGQ21" s="156"/>
      <c r="UGR21" s="156"/>
      <c r="UGS21" s="156"/>
      <c r="UGT21" s="156"/>
      <c r="UGU21" s="156"/>
      <c r="UGV21" s="156"/>
      <c r="UGW21" s="156"/>
      <c r="UGX21" s="156"/>
      <c r="UGY21" s="156"/>
      <c r="UGZ21" s="156"/>
      <c r="UHA21" s="156"/>
      <c r="UHB21" s="156"/>
      <c r="UHC21" s="156"/>
      <c r="UHD21" s="156"/>
      <c r="UHE21" s="156"/>
      <c r="UHF21" s="156"/>
      <c r="UHG21" s="156"/>
      <c r="UHH21" s="156"/>
      <c r="UHI21" s="156"/>
      <c r="UHJ21" s="156"/>
      <c r="UHK21" s="156"/>
      <c r="UHL21" s="156"/>
      <c r="UHM21" s="156"/>
      <c r="UHN21" s="156"/>
      <c r="UHO21" s="156"/>
      <c r="UHP21" s="156"/>
      <c r="UHQ21" s="156"/>
      <c r="UHR21" s="156"/>
      <c r="UHS21" s="156"/>
      <c r="UHT21" s="156"/>
      <c r="UHU21" s="156"/>
      <c r="UHV21" s="156"/>
      <c r="UHW21" s="156"/>
      <c r="UHX21" s="156"/>
      <c r="UHY21" s="156"/>
      <c r="UHZ21" s="156"/>
      <c r="UIA21" s="156"/>
      <c r="UIB21" s="156"/>
      <c r="UIC21" s="156"/>
      <c r="UID21" s="156"/>
      <c r="UIE21" s="156"/>
      <c r="UIF21" s="156"/>
      <c r="UIG21" s="156"/>
      <c r="UIH21" s="156"/>
      <c r="UII21" s="156"/>
      <c r="UIJ21" s="156"/>
      <c r="UIK21" s="156"/>
      <c r="UIL21" s="156"/>
      <c r="UIM21" s="156"/>
      <c r="UIN21" s="156"/>
      <c r="UIO21" s="156"/>
      <c r="UIP21" s="156"/>
      <c r="UIQ21" s="156"/>
      <c r="UIR21" s="156"/>
      <c r="UIS21" s="156"/>
      <c r="UIT21" s="156"/>
      <c r="UIU21" s="156"/>
      <c r="UIV21" s="156"/>
      <c r="UIW21" s="156"/>
      <c r="UIX21" s="156"/>
      <c r="UIY21" s="156"/>
      <c r="UIZ21" s="156"/>
      <c r="UJA21" s="156"/>
      <c r="UJB21" s="156"/>
      <c r="UJC21" s="156"/>
      <c r="UJD21" s="156"/>
      <c r="UJE21" s="156"/>
      <c r="UJF21" s="156"/>
      <c r="UJG21" s="156"/>
      <c r="UJH21" s="156"/>
      <c r="UJI21" s="156"/>
      <c r="UJJ21" s="156"/>
      <c r="UJK21" s="156"/>
      <c r="UJL21" s="156"/>
      <c r="UJM21" s="156"/>
      <c r="UJN21" s="156"/>
      <c r="UJO21" s="156"/>
      <c r="UJP21" s="156"/>
      <c r="UJQ21" s="156"/>
      <c r="UJR21" s="156"/>
      <c r="UJS21" s="156"/>
      <c r="UJT21" s="156"/>
      <c r="UJU21" s="156"/>
      <c r="UJV21" s="156"/>
      <c r="UJW21" s="156"/>
      <c r="UJX21" s="156"/>
      <c r="UJY21" s="156"/>
      <c r="UJZ21" s="156"/>
      <c r="UKA21" s="156"/>
      <c r="UKB21" s="156"/>
      <c r="UKC21" s="156"/>
      <c r="UKD21" s="156"/>
      <c r="UKE21" s="156"/>
      <c r="UKF21" s="156"/>
      <c r="UKG21" s="156"/>
      <c r="UKH21" s="156"/>
      <c r="UKI21" s="156"/>
      <c r="UKJ21" s="156"/>
      <c r="UKK21" s="156"/>
      <c r="UKL21" s="156"/>
      <c r="UKM21" s="156"/>
      <c r="UKN21" s="156"/>
      <c r="UKO21" s="156"/>
      <c r="UKP21" s="156"/>
      <c r="UKQ21" s="156"/>
      <c r="UKR21" s="156"/>
      <c r="UKS21" s="156"/>
      <c r="UKT21" s="156"/>
      <c r="UKU21" s="156"/>
      <c r="UKV21" s="156"/>
      <c r="UKW21" s="156"/>
      <c r="UKX21" s="156"/>
      <c r="UKY21" s="156"/>
      <c r="UKZ21" s="156"/>
      <c r="ULA21" s="156"/>
      <c r="ULB21" s="156"/>
      <c r="ULC21" s="156"/>
      <c r="ULD21" s="156"/>
      <c r="ULE21" s="156"/>
      <c r="ULF21" s="156"/>
      <c r="ULG21" s="156"/>
      <c r="ULH21" s="156"/>
      <c r="ULI21" s="156"/>
      <c r="ULJ21" s="156"/>
      <c r="ULK21" s="156"/>
      <c r="ULL21" s="156"/>
      <c r="ULM21" s="156"/>
      <c r="ULN21" s="156"/>
      <c r="ULO21" s="156"/>
      <c r="ULP21" s="156"/>
      <c r="ULQ21" s="156"/>
      <c r="ULR21" s="156"/>
      <c r="ULS21" s="156"/>
      <c r="ULT21" s="156"/>
      <c r="ULU21" s="156"/>
      <c r="ULV21" s="156"/>
      <c r="ULW21" s="156"/>
      <c r="ULX21" s="156"/>
      <c r="ULY21" s="156"/>
      <c r="ULZ21" s="156"/>
      <c r="UMA21" s="156"/>
      <c r="UMB21" s="156"/>
      <c r="UMC21" s="156"/>
      <c r="UMD21" s="156"/>
      <c r="UME21" s="156"/>
      <c r="UMF21" s="156"/>
      <c r="UMG21" s="156"/>
      <c r="UMH21" s="156"/>
      <c r="UMI21" s="156"/>
      <c r="UMJ21" s="156"/>
      <c r="UMK21" s="156"/>
      <c r="UML21" s="156"/>
      <c r="UMM21" s="156"/>
      <c r="UMN21" s="156"/>
      <c r="UMO21" s="156"/>
      <c r="UMP21" s="156"/>
      <c r="UMQ21" s="156"/>
      <c r="UMR21" s="156"/>
      <c r="UMS21" s="156"/>
      <c r="UMT21" s="156"/>
      <c r="UMU21" s="156"/>
      <c r="UMV21" s="156"/>
      <c r="UMW21" s="156"/>
      <c r="UMX21" s="156"/>
      <c r="UMY21" s="156"/>
      <c r="UMZ21" s="156"/>
      <c r="UNA21" s="156"/>
      <c r="UNB21" s="156"/>
      <c r="UNC21" s="156"/>
      <c r="UND21" s="156"/>
      <c r="UNE21" s="156"/>
      <c r="UNF21" s="156"/>
      <c r="UNG21" s="156"/>
      <c r="UNH21" s="156"/>
      <c r="UNI21" s="156"/>
      <c r="UNJ21" s="156"/>
      <c r="UNK21" s="156"/>
      <c r="UNL21" s="156"/>
      <c r="UNM21" s="156"/>
      <c r="UNN21" s="156"/>
      <c r="UNO21" s="156"/>
      <c r="UNP21" s="156"/>
      <c r="UNQ21" s="156"/>
      <c r="UNR21" s="156"/>
      <c r="UNS21" s="156"/>
      <c r="UNT21" s="156"/>
      <c r="UNU21" s="156"/>
      <c r="UNV21" s="156"/>
      <c r="UNW21" s="156"/>
      <c r="UNX21" s="156"/>
      <c r="UNY21" s="156"/>
      <c r="UNZ21" s="156"/>
      <c r="UOA21" s="156"/>
      <c r="UOB21" s="156"/>
      <c r="UOC21" s="156"/>
      <c r="UOD21" s="156"/>
      <c r="UOE21" s="156"/>
      <c r="UOF21" s="156"/>
      <c r="UOG21" s="156"/>
      <c r="UOH21" s="156"/>
      <c r="UOI21" s="156"/>
      <c r="UOJ21" s="156"/>
      <c r="UOK21" s="156"/>
      <c r="UOL21" s="156"/>
      <c r="UOM21" s="156"/>
      <c r="UON21" s="156"/>
      <c r="UOO21" s="156"/>
      <c r="UOP21" s="156"/>
      <c r="UOQ21" s="156"/>
      <c r="UOR21" s="156"/>
      <c r="UOS21" s="156"/>
      <c r="UOT21" s="156"/>
      <c r="UOU21" s="156"/>
      <c r="UOV21" s="156"/>
      <c r="UOW21" s="156"/>
      <c r="UOX21" s="156"/>
      <c r="UOY21" s="156"/>
      <c r="UOZ21" s="156"/>
      <c r="UPA21" s="156"/>
      <c r="UPB21" s="156"/>
      <c r="UPC21" s="156"/>
      <c r="UPD21" s="156"/>
      <c r="UPE21" s="156"/>
      <c r="UPF21" s="156"/>
      <c r="UPG21" s="156"/>
      <c r="UPH21" s="156"/>
      <c r="UPI21" s="156"/>
      <c r="UPJ21" s="156"/>
      <c r="UPK21" s="156"/>
      <c r="UPL21" s="156"/>
      <c r="UPM21" s="156"/>
      <c r="UPN21" s="156"/>
      <c r="UPO21" s="156"/>
      <c r="UPP21" s="156"/>
      <c r="UPQ21" s="156"/>
      <c r="UPR21" s="156"/>
      <c r="UPS21" s="156"/>
      <c r="UPT21" s="156"/>
      <c r="UPU21" s="156"/>
      <c r="UPV21" s="156"/>
      <c r="UPW21" s="156"/>
      <c r="UPX21" s="156"/>
      <c r="UPY21" s="156"/>
      <c r="UPZ21" s="156"/>
      <c r="UQA21" s="156"/>
      <c r="UQB21" s="156"/>
      <c r="UQC21" s="156"/>
      <c r="UQD21" s="156"/>
      <c r="UQE21" s="156"/>
      <c r="UQF21" s="156"/>
      <c r="UQG21" s="156"/>
      <c r="UQH21" s="156"/>
      <c r="UQI21" s="156"/>
      <c r="UQJ21" s="156"/>
      <c r="UQK21" s="156"/>
      <c r="UQL21" s="156"/>
      <c r="UQM21" s="156"/>
      <c r="UQN21" s="156"/>
      <c r="UQO21" s="156"/>
      <c r="UQP21" s="156"/>
      <c r="UQQ21" s="156"/>
      <c r="UQR21" s="156"/>
      <c r="UQS21" s="156"/>
      <c r="UQT21" s="156"/>
      <c r="UQU21" s="156"/>
      <c r="UQV21" s="156"/>
      <c r="UQW21" s="156"/>
      <c r="UQX21" s="156"/>
      <c r="UQY21" s="156"/>
      <c r="UQZ21" s="156"/>
      <c r="URA21" s="156"/>
      <c r="URB21" s="156"/>
      <c r="URC21" s="156"/>
      <c r="URD21" s="156"/>
      <c r="URE21" s="156"/>
      <c r="URF21" s="156"/>
      <c r="URG21" s="156"/>
      <c r="URH21" s="156"/>
      <c r="URI21" s="156"/>
      <c r="URJ21" s="156"/>
      <c r="URK21" s="156"/>
      <c r="URL21" s="156"/>
      <c r="URM21" s="156"/>
      <c r="URN21" s="156"/>
      <c r="URO21" s="156"/>
      <c r="URP21" s="156"/>
      <c r="URQ21" s="156"/>
      <c r="URR21" s="156"/>
      <c r="URS21" s="156"/>
      <c r="URT21" s="156"/>
      <c r="URU21" s="156"/>
      <c r="URV21" s="156"/>
      <c r="URW21" s="156"/>
      <c r="URX21" s="156"/>
      <c r="URY21" s="156"/>
      <c r="URZ21" s="156"/>
      <c r="USA21" s="156"/>
      <c r="USB21" s="156"/>
      <c r="USC21" s="156"/>
      <c r="USD21" s="156"/>
      <c r="USE21" s="156"/>
      <c r="USF21" s="156"/>
      <c r="USG21" s="156"/>
      <c r="USH21" s="156"/>
      <c r="USI21" s="156"/>
      <c r="USJ21" s="156"/>
      <c r="USK21" s="156"/>
      <c r="USL21" s="156"/>
      <c r="USM21" s="156"/>
      <c r="USN21" s="156"/>
      <c r="USO21" s="156"/>
      <c r="USP21" s="156"/>
      <c r="USQ21" s="156"/>
      <c r="USR21" s="156"/>
      <c r="USS21" s="156"/>
      <c r="UST21" s="156"/>
      <c r="USU21" s="156"/>
      <c r="USV21" s="156"/>
      <c r="USW21" s="156"/>
      <c r="USX21" s="156"/>
      <c r="USY21" s="156"/>
      <c r="USZ21" s="156"/>
      <c r="UTA21" s="156"/>
      <c r="UTB21" s="156"/>
      <c r="UTC21" s="156"/>
      <c r="UTD21" s="156"/>
      <c r="UTE21" s="156"/>
      <c r="UTF21" s="156"/>
      <c r="UTG21" s="156"/>
      <c r="UTH21" s="156"/>
      <c r="UTI21" s="156"/>
      <c r="UTJ21" s="156"/>
      <c r="UTK21" s="156"/>
      <c r="UTL21" s="156"/>
      <c r="UTM21" s="156"/>
      <c r="UTN21" s="156"/>
      <c r="UTO21" s="156"/>
      <c r="UTP21" s="156"/>
      <c r="UTQ21" s="156"/>
      <c r="UTR21" s="156"/>
      <c r="UTS21" s="156"/>
      <c r="UTT21" s="156"/>
      <c r="UTU21" s="156"/>
      <c r="UTV21" s="156"/>
      <c r="UTW21" s="156"/>
      <c r="UTX21" s="156"/>
      <c r="UTY21" s="156"/>
      <c r="UTZ21" s="156"/>
      <c r="UUA21" s="156"/>
      <c r="UUB21" s="156"/>
      <c r="UUC21" s="156"/>
      <c r="UUD21" s="156"/>
      <c r="UUE21" s="156"/>
      <c r="UUF21" s="156"/>
      <c r="UUG21" s="156"/>
      <c r="UUH21" s="156"/>
      <c r="UUI21" s="156"/>
      <c r="UUJ21" s="156"/>
      <c r="UUK21" s="156"/>
      <c r="UUL21" s="156"/>
      <c r="UUM21" s="156"/>
      <c r="UUN21" s="156"/>
      <c r="UUO21" s="156"/>
      <c r="UUP21" s="156"/>
      <c r="UUQ21" s="156"/>
      <c r="UUR21" s="156"/>
      <c r="UUS21" s="156"/>
      <c r="UUT21" s="156"/>
      <c r="UUU21" s="156"/>
      <c r="UUV21" s="156"/>
      <c r="UUW21" s="156"/>
      <c r="UUX21" s="156"/>
      <c r="UUY21" s="156"/>
      <c r="UUZ21" s="156"/>
      <c r="UVA21" s="156"/>
      <c r="UVB21" s="156"/>
      <c r="UVC21" s="156"/>
      <c r="UVD21" s="156"/>
      <c r="UVE21" s="156"/>
      <c r="UVF21" s="156"/>
      <c r="UVG21" s="156"/>
      <c r="UVH21" s="156"/>
      <c r="UVI21" s="156"/>
      <c r="UVJ21" s="156"/>
      <c r="UVK21" s="156"/>
      <c r="UVL21" s="156"/>
      <c r="UVM21" s="156"/>
      <c r="UVN21" s="156"/>
      <c r="UVO21" s="156"/>
      <c r="UVP21" s="156"/>
      <c r="UVQ21" s="156"/>
      <c r="UVR21" s="156"/>
      <c r="UVS21" s="156"/>
      <c r="UVT21" s="156"/>
      <c r="UVU21" s="156"/>
      <c r="UVV21" s="156"/>
      <c r="UVW21" s="156"/>
      <c r="UVX21" s="156"/>
      <c r="UVY21" s="156"/>
      <c r="UVZ21" s="156"/>
      <c r="UWA21" s="156"/>
      <c r="UWB21" s="156"/>
      <c r="UWC21" s="156"/>
      <c r="UWD21" s="156"/>
      <c r="UWE21" s="156"/>
      <c r="UWF21" s="156"/>
      <c r="UWG21" s="156"/>
      <c r="UWH21" s="156"/>
      <c r="UWI21" s="156"/>
      <c r="UWJ21" s="156"/>
      <c r="UWK21" s="156"/>
      <c r="UWL21" s="156"/>
      <c r="UWM21" s="156"/>
      <c r="UWN21" s="156"/>
      <c r="UWO21" s="156"/>
      <c r="UWP21" s="156"/>
      <c r="UWQ21" s="156"/>
      <c r="UWR21" s="156"/>
      <c r="UWS21" s="156"/>
      <c r="UWT21" s="156"/>
      <c r="UWU21" s="156"/>
      <c r="UWV21" s="156"/>
      <c r="UWW21" s="156"/>
      <c r="UWX21" s="156"/>
      <c r="UWY21" s="156"/>
      <c r="UWZ21" s="156"/>
      <c r="UXA21" s="156"/>
      <c r="UXB21" s="156"/>
      <c r="UXC21" s="156"/>
      <c r="UXD21" s="156"/>
      <c r="UXE21" s="156"/>
      <c r="UXF21" s="156"/>
      <c r="UXG21" s="156"/>
      <c r="UXH21" s="156"/>
      <c r="UXI21" s="156"/>
      <c r="UXJ21" s="156"/>
      <c r="UXK21" s="156"/>
      <c r="UXL21" s="156"/>
      <c r="UXM21" s="156"/>
      <c r="UXN21" s="156"/>
      <c r="UXO21" s="156"/>
      <c r="UXP21" s="156"/>
      <c r="UXQ21" s="156"/>
      <c r="UXR21" s="156"/>
      <c r="UXS21" s="156"/>
      <c r="UXT21" s="156"/>
      <c r="UXU21" s="156"/>
      <c r="UXV21" s="156"/>
      <c r="UXW21" s="156"/>
      <c r="UXX21" s="156"/>
      <c r="UXY21" s="156"/>
      <c r="UXZ21" s="156"/>
      <c r="UYA21" s="156"/>
      <c r="UYB21" s="156"/>
      <c r="UYC21" s="156"/>
      <c r="UYD21" s="156"/>
      <c r="UYE21" s="156"/>
      <c r="UYF21" s="156"/>
      <c r="UYG21" s="156"/>
      <c r="UYH21" s="156"/>
      <c r="UYI21" s="156"/>
      <c r="UYJ21" s="156"/>
      <c r="UYK21" s="156"/>
      <c r="UYL21" s="156"/>
      <c r="UYM21" s="156"/>
      <c r="UYN21" s="156"/>
      <c r="UYO21" s="156"/>
      <c r="UYP21" s="156"/>
      <c r="UYQ21" s="156"/>
      <c r="UYR21" s="156"/>
      <c r="UYS21" s="156"/>
      <c r="UYT21" s="156"/>
      <c r="UYU21" s="156"/>
      <c r="UYV21" s="156"/>
      <c r="UYW21" s="156"/>
      <c r="UYX21" s="156"/>
      <c r="UYY21" s="156"/>
      <c r="UYZ21" s="156"/>
      <c r="UZA21" s="156"/>
      <c r="UZB21" s="156"/>
      <c r="UZC21" s="156"/>
      <c r="UZD21" s="156"/>
      <c r="UZE21" s="156"/>
      <c r="UZF21" s="156"/>
      <c r="UZG21" s="156"/>
      <c r="UZH21" s="156"/>
      <c r="UZI21" s="156"/>
      <c r="UZJ21" s="156"/>
      <c r="UZK21" s="156"/>
      <c r="UZL21" s="156"/>
      <c r="UZM21" s="156"/>
      <c r="UZN21" s="156"/>
      <c r="UZO21" s="156"/>
      <c r="UZP21" s="156"/>
      <c r="UZQ21" s="156"/>
      <c r="UZR21" s="156"/>
      <c r="UZS21" s="156"/>
      <c r="UZT21" s="156"/>
      <c r="UZU21" s="156"/>
      <c r="UZV21" s="156"/>
      <c r="UZW21" s="156"/>
      <c r="UZX21" s="156"/>
      <c r="UZY21" s="156"/>
      <c r="UZZ21" s="156"/>
      <c r="VAA21" s="156"/>
      <c r="VAB21" s="156"/>
      <c r="VAC21" s="156"/>
      <c r="VAD21" s="156"/>
      <c r="VAE21" s="156"/>
      <c r="VAF21" s="156"/>
      <c r="VAG21" s="156"/>
      <c r="VAH21" s="156"/>
      <c r="VAI21" s="156"/>
      <c r="VAJ21" s="156"/>
      <c r="VAK21" s="156"/>
      <c r="VAL21" s="156"/>
      <c r="VAM21" s="156"/>
      <c r="VAN21" s="156"/>
      <c r="VAO21" s="156"/>
      <c r="VAP21" s="156"/>
      <c r="VAQ21" s="156"/>
      <c r="VAR21" s="156"/>
      <c r="VAS21" s="156"/>
      <c r="VAT21" s="156"/>
      <c r="VAU21" s="156"/>
      <c r="VAV21" s="156"/>
      <c r="VAW21" s="156"/>
      <c r="VAX21" s="156"/>
      <c r="VAY21" s="156"/>
      <c r="VAZ21" s="156"/>
      <c r="VBA21" s="156"/>
      <c r="VBB21" s="156"/>
      <c r="VBC21" s="156"/>
      <c r="VBD21" s="156"/>
      <c r="VBE21" s="156"/>
      <c r="VBF21" s="156"/>
      <c r="VBG21" s="156"/>
      <c r="VBH21" s="156"/>
      <c r="VBI21" s="156"/>
      <c r="VBJ21" s="156"/>
      <c r="VBK21" s="156"/>
      <c r="VBL21" s="156"/>
      <c r="VBM21" s="156"/>
      <c r="VBN21" s="156"/>
      <c r="VBO21" s="156"/>
      <c r="VBP21" s="156"/>
      <c r="VBQ21" s="156"/>
      <c r="VBR21" s="156"/>
      <c r="VBS21" s="156"/>
      <c r="VBT21" s="156"/>
      <c r="VBU21" s="156"/>
      <c r="VBV21" s="156"/>
      <c r="VBW21" s="156"/>
      <c r="VBX21" s="156"/>
      <c r="VBY21" s="156"/>
      <c r="VBZ21" s="156"/>
      <c r="VCA21" s="156"/>
      <c r="VCB21" s="156"/>
      <c r="VCC21" s="156"/>
      <c r="VCD21" s="156"/>
      <c r="VCE21" s="156"/>
      <c r="VCF21" s="156"/>
      <c r="VCG21" s="156"/>
      <c r="VCH21" s="156"/>
      <c r="VCI21" s="156"/>
      <c r="VCJ21" s="156"/>
      <c r="VCK21" s="156"/>
      <c r="VCL21" s="156"/>
      <c r="VCM21" s="156"/>
      <c r="VCN21" s="156"/>
      <c r="VCO21" s="156"/>
      <c r="VCP21" s="156"/>
      <c r="VCQ21" s="156"/>
      <c r="VCR21" s="156"/>
      <c r="VCS21" s="156"/>
      <c r="VCT21" s="156"/>
      <c r="VCU21" s="156"/>
      <c r="VCV21" s="156"/>
      <c r="VCW21" s="156"/>
      <c r="VCX21" s="156"/>
      <c r="VCY21" s="156"/>
      <c r="VCZ21" s="156"/>
      <c r="VDA21" s="156"/>
      <c r="VDB21" s="156"/>
      <c r="VDC21" s="156"/>
      <c r="VDD21" s="156"/>
      <c r="VDE21" s="156"/>
      <c r="VDF21" s="156"/>
      <c r="VDG21" s="156"/>
      <c r="VDH21" s="156"/>
      <c r="VDI21" s="156"/>
      <c r="VDJ21" s="156"/>
      <c r="VDK21" s="156"/>
      <c r="VDL21" s="156"/>
      <c r="VDM21" s="156"/>
      <c r="VDN21" s="156"/>
      <c r="VDO21" s="156"/>
      <c r="VDP21" s="156"/>
      <c r="VDQ21" s="156"/>
      <c r="VDR21" s="156"/>
      <c r="VDS21" s="156"/>
      <c r="VDT21" s="156"/>
      <c r="VDU21" s="156"/>
      <c r="VDV21" s="156"/>
      <c r="VDW21" s="156"/>
      <c r="VDX21" s="156"/>
      <c r="VDY21" s="156"/>
      <c r="VDZ21" s="156"/>
      <c r="VEA21" s="156"/>
      <c r="VEB21" s="156"/>
      <c r="VEC21" s="156"/>
      <c r="VED21" s="156"/>
      <c r="VEE21" s="156"/>
      <c r="VEF21" s="156"/>
      <c r="VEG21" s="156"/>
      <c r="VEH21" s="156"/>
      <c r="VEI21" s="156"/>
      <c r="VEJ21" s="156"/>
      <c r="VEK21" s="156"/>
      <c r="VEL21" s="156"/>
      <c r="VEM21" s="156"/>
      <c r="VEN21" s="156"/>
      <c r="VEO21" s="156"/>
      <c r="VEP21" s="156"/>
      <c r="VEQ21" s="156"/>
      <c r="VER21" s="156"/>
      <c r="VES21" s="156"/>
      <c r="VET21" s="156"/>
      <c r="VEU21" s="156"/>
      <c r="VEV21" s="156"/>
      <c r="VEW21" s="156"/>
      <c r="VEX21" s="156"/>
      <c r="VEY21" s="156"/>
      <c r="VEZ21" s="156"/>
      <c r="VFA21" s="156"/>
      <c r="VFB21" s="156"/>
      <c r="VFC21" s="156"/>
      <c r="VFD21" s="156"/>
      <c r="VFE21" s="156"/>
      <c r="VFF21" s="156"/>
      <c r="VFG21" s="156"/>
      <c r="VFH21" s="156"/>
      <c r="VFI21" s="156"/>
      <c r="VFJ21" s="156"/>
      <c r="VFK21" s="156"/>
      <c r="VFL21" s="156"/>
      <c r="VFM21" s="156"/>
      <c r="VFN21" s="156"/>
      <c r="VFO21" s="156"/>
      <c r="VFP21" s="156"/>
      <c r="VFQ21" s="156"/>
      <c r="VFR21" s="156"/>
      <c r="VFS21" s="156"/>
      <c r="VFT21" s="156"/>
      <c r="VFU21" s="156"/>
      <c r="VFV21" s="156"/>
      <c r="VFW21" s="156"/>
      <c r="VFX21" s="156"/>
      <c r="VFY21" s="156"/>
      <c r="VFZ21" s="156"/>
      <c r="VGA21" s="156"/>
      <c r="VGB21" s="156"/>
      <c r="VGC21" s="156"/>
      <c r="VGD21" s="156"/>
      <c r="VGE21" s="156"/>
      <c r="VGF21" s="156"/>
      <c r="VGG21" s="156"/>
      <c r="VGH21" s="156"/>
      <c r="VGI21" s="156"/>
      <c r="VGJ21" s="156"/>
      <c r="VGK21" s="156"/>
      <c r="VGL21" s="156"/>
      <c r="VGM21" s="156"/>
      <c r="VGN21" s="156"/>
      <c r="VGO21" s="156"/>
      <c r="VGP21" s="156"/>
      <c r="VGQ21" s="156"/>
      <c r="VGR21" s="156"/>
      <c r="VGS21" s="156"/>
      <c r="VGT21" s="156"/>
      <c r="VGU21" s="156"/>
      <c r="VGV21" s="156"/>
      <c r="VGW21" s="156"/>
      <c r="VGX21" s="156"/>
      <c r="VGY21" s="156"/>
      <c r="VGZ21" s="156"/>
      <c r="VHA21" s="156"/>
      <c r="VHB21" s="156"/>
      <c r="VHC21" s="156"/>
      <c r="VHD21" s="156"/>
      <c r="VHE21" s="156"/>
      <c r="VHF21" s="156"/>
      <c r="VHG21" s="156"/>
      <c r="VHH21" s="156"/>
      <c r="VHI21" s="156"/>
      <c r="VHJ21" s="156"/>
      <c r="VHK21" s="156"/>
      <c r="VHL21" s="156"/>
      <c r="VHM21" s="156"/>
      <c r="VHN21" s="156"/>
      <c r="VHO21" s="156"/>
      <c r="VHP21" s="156"/>
      <c r="VHQ21" s="156"/>
      <c r="VHR21" s="156"/>
      <c r="VHS21" s="156"/>
      <c r="VHT21" s="156"/>
      <c r="VHU21" s="156"/>
      <c r="VHV21" s="156"/>
      <c r="VHW21" s="156"/>
      <c r="VHX21" s="156"/>
      <c r="VHY21" s="156"/>
      <c r="VHZ21" s="156"/>
      <c r="VIA21" s="156"/>
      <c r="VIB21" s="156"/>
      <c r="VIC21" s="156"/>
      <c r="VID21" s="156"/>
      <c r="VIE21" s="156"/>
      <c r="VIF21" s="156"/>
      <c r="VIG21" s="156"/>
      <c r="VIH21" s="156"/>
      <c r="VII21" s="156"/>
      <c r="VIJ21" s="156"/>
      <c r="VIK21" s="156"/>
      <c r="VIL21" s="156"/>
      <c r="VIM21" s="156"/>
      <c r="VIN21" s="156"/>
      <c r="VIO21" s="156"/>
      <c r="VIP21" s="156"/>
      <c r="VIQ21" s="156"/>
      <c r="VIR21" s="156"/>
      <c r="VIS21" s="156"/>
      <c r="VIT21" s="156"/>
      <c r="VIU21" s="156"/>
      <c r="VIV21" s="156"/>
      <c r="VIW21" s="156"/>
      <c r="VIX21" s="156"/>
      <c r="VIY21" s="156"/>
      <c r="VIZ21" s="156"/>
      <c r="VJA21" s="156"/>
      <c r="VJB21" s="156"/>
      <c r="VJC21" s="156"/>
      <c r="VJD21" s="156"/>
      <c r="VJE21" s="156"/>
      <c r="VJF21" s="156"/>
      <c r="VJG21" s="156"/>
      <c r="VJH21" s="156"/>
      <c r="VJI21" s="156"/>
      <c r="VJJ21" s="156"/>
      <c r="VJK21" s="156"/>
      <c r="VJL21" s="156"/>
      <c r="VJM21" s="156"/>
      <c r="VJN21" s="156"/>
      <c r="VJO21" s="156"/>
      <c r="VJP21" s="156"/>
      <c r="VJQ21" s="156"/>
      <c r="VJR21" s="156"/>
      <c r="VJS21" s="156"/>
      <c r="VJT21" s="156"/>
      <c r="VJU21" s="156"/>
      <c r="VJV21" s="156"/>
      <c r="VJW21" s="156"/>
      <c r="VJX21" s="156"/>
      <c r="VJY21" s="156"/>
      <c r="VJZ21" s="156"/>
      <c r="VKA21" s="156"/>
      <c r="VKB21" s="156"/>
      <c r="VKC21" s="156"/>
      <c r="VKD21" s="156"/>
      <c r="VKE21" s="156"/>
      <c r="VKF21" s="156"/>
      <c r="VKG21" s="156"/>
      <c r="VKH21" s="156"/>
      <c r="VKI21" s="156"/>
      <c r="VKJ21" s="156"/>
      <c r="VKK21" s="156"/>
      <c r="VKL21" s="156"/>
      <c r="VKM21" s="156"/>
      <c r="VKN21" s="156"/>
      <c r="VKO21" s="156"/>
      <c r="VKP21" s="156"/>
      <c r="VKQ21" s="156"/>
      <c r="VKR21" s="156"/>
      <c r="VKS21" s="156"/>
      <c r="VKT21" s="156"/>
      <c r="VKU21" s="156"/>
      <c r="VKV21" s="156"/>
      <c r="VKW21" s="156"/>
      <c r="VKX21" s="156"/>
      <c r="VKY21" s="156"/>
      <c r="VKZ21" s="156"/>
      <c r="VLA21" s="156"/>
      <c r="VLB21" s="156"/>
      <c r="VLC21" s="156"/>
      <c r="VLD21" s="156"/>
      <c r="VLE21" s="156"/>
      <c r="VLF21" s="156"/>
      <c r="VLG21" s="156"/>
      <c r="VLH21" s="156"/>
      <c r="VLI21" s="156"/>
      <c r="VLJ21" s="156"/>
      <c r="VLK21" s="156"/>
      <c r="VLL21" s="156"/>
      <c r="VLM21" s="156"/>
      <c r="VLN21" s="156"/>
      <c r="VLO21" s="156"/>
      <c r="VLP21" s="156"/>
      <c r="VLQ21" s="156"/>
      <c r="VLR21" s="156"/>
      <c r="VLS21" s="156"/>
      <c r="VLT21" s="156"/>
      <c r="VLU21" s="156"/>
      <c r="VLV21" s="156"/>
      <c r="VLW21" s="156"/>
      <c r="VLX21" s="156"/>
      <c r="VLY21" s="156"/>
      <c r="VLZ21" s="156"/>
      <c r="VMA21" s="156"/>
      <c r="VMB21" s="156"/>
      <c r="VMC21" s="156"/>
      <c r="VMD21" s="156"/>
      <c r="VME21" s="156"/>
      <c r="VMF21" s="156"/>
      <c r="VMG21" s="156"/>
      <c r="VMH21" s="156"/>
      <c r="VMI21" s="156"/>
      <c r="VMJ21" s="156"/>
      <c r="VMK21" s="156"/>
      <c r="VML21" s="156"/>
      <c r="VMM21" s="156"/>
      <c r="VMN21" s="156"/>
      <c r="VMO21" s="156"/>
      <c r="VMP21" s="156"/>
      <c r="VMQ21" s="156"/>
      <c r="VMR21" s="156"/>
      <c r="VMS21" s="156"/>
      <c r="VMT21" s="156"/>
      <c r="VMU21" s="156"/>
      <c r="VMV21" s="156"/>
      <c r="VMW21" s="156"/>
      <c r="VMX21" s="156"/>
      <c r="VMY21" s="156"/>
      <c r="VMZ21" s="156"/>
      <c r="VNA21" s="156"/>
      <c r="VNB21" s="156"/>
      <c r="VNC21" s="156"/>
      <c r="VND21" s="156"/>
      <c r="VNE21" s="156"/>
      <c r="VNF21" s="156"/>
      <c r="VNG21" s="156"/>
      <c r="VNH21" s="156"/>
      <c r="VNI21" s="156"/>
      <c r="VNJ21" s="156"/>
      <c r="VNK21" s="156"/>
      <c r="VNL21" s="156"/>
      <c r="VNM21" s="156"/>
      <c r="VNN21" s="156"/>
      <c r="VNO21" s="156"/>
      <c r="VNP21" s="156"/>
      <c r="VNQ21" s="156"/>
      <c r="VNR21" s="156"/>
      <c r="VNS21" s="156"/>
      <c r="VNT21" s="156"/>
      <c r="VNU21" s="156"/>
      <c r="VNV21" s="156"/>
      <c r="VNW21" s="156"/>
      <c r="VNX21" s="156"/>
      <c r="VNY21" s="156"/>
      <c r="VNZ21" s="156"/>
      <c r="VOA21" s="156"/>
      <c r="VOB21" s="156"/>
      <c r="VOC21" s="156"/>
      <c r="VOD21" s="156"/>
      <c r="VOE21" s="156"/>
      <c r="VOF21" s="156"/>
      <c r="VOG21" s="156"/>
      <c r="VOH21" s="156"/>
      <c r="VOI21" s="156"/>
      <c r="VOJ21" s="156"/>
      <c r="VOK21" s="156"/>
      <c r="VOL21" s="156"/>
      <c r="VOM21" s="156"/>
      <c r="VON21" s="156"/>
      <c r="VOO21" s="156"/>
      <c r="VOP21" s="156"/>
      <c r="VOQ21" s="156"/>
      <c r="VOR21" s="156"/>
      <c r="VOS21" s="156"/>
      <c r="VOT21" s="156"/>
      <c r="VOU21" s="156"/>
      <c r="VOV21" s="156"/>
      <c r="VOW21" s="156"/>
      <c r="VOX21" s="156"/>
      <c r="VOY21" s="156"/>
      <c r="VOZ21" s="156"/>
      <c r="VPA21" s="156"/>
      <c r="VPB21" s="156"/>
      <c r="VPC21" s="156"/>
      <c r="VPD21" s="156"/>
      <c r="VPE21" s="156"/>
      <c r="VPF21" s="156"/>
      <c r="VPG21" s="156"/>
      <c r="VPH21" s="156"/>
      <c r="VPI21" s="156"/>
      <c r="VPJ21" s="156"/>
      <c r="VPK21" s="156"/>
      <c r="VPL21" s="156"/>
      <c r="VPM21" s="156"/>
      <c r="VPN21" s="156"/>
      <c r="VPO21" s="156"/>
      <c r="VPP21" s="156"/>
      <c r="VPQ21" s="156"/>
      <c r="VPR21" s="156"/>
      <c r="VPS21" s="156"/>
      <c r="VPT21" s="156"/>
      <c r="VPU21" s="156"/>
      <c r="VPV21" s="156"/>
      <c r="VPW21" s="156"/>
      <c r="VPX21" s="156"/>
      <c r="VPY21" s="156"/>
      <c r="VPZ21" s="156"/>
      <c r="VQA21" s="156"/>
      <c r="VQB21" s="156"/>
      <c r="VQC21" s="156"/>
      <c r="VQD21" s="156"/>
      <c r="VQE21" s="156"/>
      <c r="VQF21" s="156"/>
      <c r="VQG21" s="156"/>
      <c r="VQH21" s="156"/>
      <c r="VQI21" s="156"/>
      <c r="VQJ21" s="156"/>
      <c r="VQK21" s="156"/>
      <c r="VQL21" s="156"/>
      <c r="VQM21" s="156"/>
      <c r="VQN21" s="156"/>
      <c r="VQO21" s="156"/>
      <c r="VQP21" s="156"/>
      <c r="VQQ21" s="156"/>
      <c r="VQR21" s="156"/>
      <c r="VQS21" s="156"/>
      <c r="VQT21" s="156"/>
      <c r="VQU21" s="156"/>
      <c r="VQV21" s="156"/>
      <c r="VQW21" s="156"/>
      <c r="VQX21" s="156"/>
      <c r="VQY21" s="156"/>
      <c r="VQZ21" s="156"/>
      <c r="VRA21" s="156"/>
      <c r="VRB21" s="156"/>
      <c r="VRC21" s="156"/>
      <c r="VRD21" s="156"/>
      <c r="VRE21" s="156"/>
      <c r="VRF21" s="156"/>
      <c r="VRG21" s="156"/>
      <c r="VRH21" s="156"/>
      <c r="VRI21" s="156"/>
      <c r="VRJ21" s="156"/>
      <c r="VRK21" s="156"/>
      <c r="VRL21" s="156"/>
      <c r="VRM21" s="156"/>
      <c r="VRN21" s="156"/>
      <c r="VRO21" s="156"/>
      <c r="VRP21" s="156"/>
      <c r="VRQ21" s="156"/>
      <c r="VRR21" s="156"/>
      <c r="VRS21" s="156"/>
      <c r="VRT21" s="156"/>
      <c r="VRU21" s="156"/>
      <c r="VRV21" s="156"/>
      <c r="VRW21" s="156"/>
      <c r="VRX21" s="156"/>
      <c r="VRY21" s="156"/>
      <c r="VRZ21" s="156"/>
      <c r="VSA21" s="156"/>
      <c r="VSB21" s="156"/>
      <c r="VSC21" s="156"/>
      <c r="VSD21" s="156"/>
      <c r="VSE21" s="156"/>
      <c r="VSF21" s="156"/>
      <c r="VSG21" s="156"/>
      <c r="VSH21" s="156"/>
      <c r="VSI21" s="156"/>
      <c r="VSJ21" s="156"/>
      <c r="VSK21" s="156"/>
      <c r="VSL21" s="156"/>
      <c r="VSM21" s="156"/>
      <c r="VSN21" s="156"/>
      <c r="VSO21" s="156"/>
      <c r="VSP21" s="156"/>
      <c r="VSQ21" s="156"/>
      <c r="VSR21" s="156"/>
      <c r="VSS21" s="156"/>
      <c r="VST21" s="156"/>
      <c r="VSU21" s="156"/>
      <c r="VSV21" s="156"/>
      <c r="VSW21" s="156"/>
      <c r="VSX21" s="156"/>
      <c r="VSY21" s="156"/>
      <c r="VSZ21" s="156"/>
      <c r="VTA21" s="156"/>
      <c r="VTB21" s="156"/>
      <c r="VTC21" s="156"/>
      <c r="VTD21" s="156"/>
      <c r="VTE21" s="156"/>
      <c r="VTF21" s="156"/>
      <c r="VTG21" s="156"/>
      <c r="VTH21" s="156"/>
      <c r="VTI21" s="156"/>
      <c r="VTJ21" s="156"/>
      <c r="VTK21" s="156"/>
      <c r="VTL21" s="156"/>
      <c r="VTM21" s="156"/>
      <c r="VTN21" s="156"/>
      <c r="VTO21" s="156"/>
      <c r="VTP21" s="156"/>
      <c r="VTQ21" s="156"/>
      <c r="VTR21" s="156"/>
      <c r="VTS21" s="156"/>
      <c r="VTT21" s="156"/>
      <c r="VTU21" s="156"/>
      <c r="VTV21" s="156"/>
      <c r="VTW21" s="156"/>
      <c r="VTX21" s="156"/>
      <c r="VTY21" s="156"/>
      <c r="VTZ21" s="156"/>
      <c r="VUA21" s="156"/>
      <c r="VUB21" s="156"/>
      <c r="VUC21" s="156"/>
      <c r="VUD21" s="156"/>
      <c r="VUE21" s="156"/>
      <c r="VUF21" s="156"/>
      <c r="VUG21" s="156"/>
      <c r="VUH21" s="156"/>
      <c r="VUI21" s="156"/>
      <c r="VUJ21" s="156"/>
      <c r="VUK21" s="156"/>
      <c r="VUL21" s="156"/>
      <c r="VUM21" s="156"/>
      <c r="VUN21" s="156"/>
      <c r="VUO21" s="156"/>
      <c r="VUP21" s="156"/>
      <c r="VUQ21" s="156"/>
      <c r="VUR21" s="156"/>
      <c r="VUS21" s="156"/>
      <c r="VUT21" s="156"/>
      <c r="VUU21" s="156"/>
      <c r="VUV21" s="156"/>
      <c r="VUW21" s="156"/>
      <c r="VUX21" s="156"/>
      <c r="VUY21" s="156"/>
      <c r="VUZ21" s="156"/>
      <c r="VVA21" s="156"/>
      <c r="VVB21" s="156"/>
      <c r="VVC21" s="156"/>
      <c r="VVD21" s="156"/>
      <c r="VVE21" s="156"/>
      <c r="VVF21" s="156"/>
      <c r="VVG21" s="156"/>
      <c r="VVH21" s="156"/>
      <c r="VVI21" s="156"/>
      <c r="VVJ21" s="156"/>
      <c r="VVK21" s="156"/>
      <c r="VVL21" s="156"/>
      <c r="VVM21" s="156"/>
      <c r="VVN21" s="156"/>
      <c r="VVO21" s="156"/>
      <c r="VVP21" s="156"/>
      <c r="VVQ21" s="156"/>
      <c r="VVR21" s="156"/>
      <c r="VVS21" s="156"/>
      <c r="VVT21" s="156"/>
      <c r="VVU21" s="156"/>
      <c r="VVV21" s="156"/>
      <c r="VVW21" s="156"/>
      <c r="VVX21" s="156"/>
      <c r="VVY21" s="156"/>
      <c r="VVZ21" s="156"/>
      <c r="VWA21" s="156"/>
      <c r="VWB21" s="156"/>
      <c r="VWC21" s="156"/>
      <c r="VWD21" s="156"/>
      <c r="VWE21" s="156"/>
      <c r="VWF21" s="156"/>
      <c r="VWG21" s="156"/>
      <c r="VWH21" s="156"/>
      <c r="VWI21" s="156"/>
      <c r="VWJ21" s="156"/>
      <c r="VWK21" s="156"/>
      <c r="VWL21" s="156"/>
      <c r="VWM21" s="156"/>
      <c r="VWN21" s="156"/>
      <c r="VWO21" s="156"/>
      <c r="VWP21" s="156"/>
      <c r="VWQ21" s="156"/>
      <c r="VWR21" s="156"/>
      <c r="VWS21" s="156"/>
      <c r="VWT21" s="156"/>
      <c r="VWU21" s="156"/>
      <c r="VWV21" s="156"/>
      <c r="VWW21" s="156"/>
      <c r="VWX21" s="156"/>
      <c r="VWY21" s="156"/>
      <c r="VWZ21" s="156"/>
      <c r="VXA21" s="156"/>
      <c r="VXB21" s="156"/>
      <c r="VXC21" s="156"/>
      <c r="VXD21" s="156"/>
      <c r="VXE21" s="156"/>
      <c r="VXF21" s="156"/>
      <c r="VXG21" s="156"/>
      <c r="VXH21" s="156"/>
      <c r="VXI21" s="156"/>
      <c r="VXJ21" s="156"/>
      <c r="VXK21" s="156"/>
      <c r="VXL21" s="156"/>
      <c r="VXM21" s="156"/>
      <c r="VXN21" s="156"/>
      <c r="VXO21" s="156"/>
      <c r="VXP21" s="156"/>
      <c r="VXQ21" s="156"/>
      <c r="VXR21" s="156"/>
      <c r="VXS21" s="156"/>
      <c r="VXT21" s="156"/>
      <c r="VXU21" s="156"/>
      <c r="VXV21" s="156"/>
      <c r="VXW21" s="156"/>
      <c r="VXX21" s="156"/>
      <c r="VXY21" s="156"/>
      <c r="VXZ21" s="156"/>
      <c r="VYA21" s="156"/>
      <c r="VYB21" s="156"/>
      <c r="VYC21" s="156"/>
      <c r="VYD21" s="156"/>
      <c r="VYE21" s="156"/>
      <c r="VYF21" s="156"/>
      <c r="VYG21" s="156"/>
      <c r="VYH21" s="156"/>
      <c r="VYI21" s="156"/>
      <c r="VYJ21" s="156"/>
      <c r="VYK21" s="156"/>
      <c r="VYL21" s="156"/>
      <c r="VYM21" s="156"/>
      <c r="VYN21" s="156"/>
      <c r="VYO21" s="156"/>
      <c r="VYP21" s="156"/>
      <c r="VYQ21" s="156"/>
      <c r="VYR21" s="156"/>
      <c r="VYS21" s="156"/>
      <c r="VYT21" s="156"/>
      <c r="VYU21" s="156"/>
      <c r="VYV21" s="156"/>
      <c r="VYW21" s="156"/>
      <c r="VYX21" s="156"/>
      <c r="VYY21" s="156"/>
      <c r="VYZ21" s="156"/>
      <c r="VZA21" s="156"/>
      <c r="VZB21" s="156"/>
      <c r="VZC21" s="156"/>
      <c r="VZD21" s="156"/>
      <c r="VZE21" s="156"/>
      <c r="VZF21" s="156"/>
      <c r="VZG21" s="156"/>
      <c r="VZH21" s="156"/>
      <c r="VZI21" s="156"/>
      <c r="VZJ21" s="156"/>
      <c r="VZK21" s="156"/>
      <c r="VZL21" s="156"/>
      <c r="VZM21" s="156"/>
      <c r="VZN21" s="156"/>
      <c r="VZO21" s="156"/>
      <c r="VZP21" s="156"/>
      <c r="VZQ21" s="156"/>
      <c r="VZR21" s="156"/>
      <c r="VZS21" s="156"/>
      <c r="VZT21" s="156"/>
      <c r="VZU21" s="156"/>
      <c r="VZV21" s="156"/>
      <c r="VZW21" s="156"/>
      <c r="VZX21" s="156"/>
      <c r="VZY21" s="156"/>
      <c r="VZZ21" s="156"/>
      <c r="WAA21" s="156"/>
      <c r="WAB21" s="156"/>
      <c r="WAC21" s="156"/>
      <c r="WAD21" s="156"/>
      <c r="WAE21" s="156"/>
      <c r="WAF21" s="156"/>
      <c r="WAG21" s="156"/>
      <c r="WAH21" s="156"/>
      <c r="WAI21" s="156"/>
      <c r="WAJ21" s="156"/>
      <c r="WAK21" s="156"/>
      <c r="WAL21" s="156"/>
      <c r="WAM21" s="156"/>
      <c r="WAN21" s="156"/>
      <c r="WAO21" s="156"/>
      <c r="WAP21" s="156"/>
      <c r="WAQ21" s="156"/>
      <c r="WAR21" s="156"/>
      <c r="WAS21" s="156"/>
      <c r="WAT21" s="156"/>
      <c r="WAU21" s="156"/>
      <c r="WAV21" s="156"/>
      <c r="WAW21" s="156"/>
      <c r="WAX21" s="156"/>
      <c r="WAY21" s="156"/>
      <c r="WAZ21" s="156"/>
      <c r="WBA21" s="156"/>
      <c r="WBB21" s="156"/>
      <c r="WBC21" s="156"/>
      <c r="WBD21" s="156"/>
      <c r="WBE21" s="156"/>
      <c r="WBF21" s="156"/>
      <c r="WBG21" s="156"/>
      <c r="WBH21" s="156"/>
      <c r="WBI21" s="156"/>
      <c r="WBJ21" s="156"/>
      <c r="WBK21" s="156"/>
      <c r="WBL21" s="156"/>
      <c r="WBM21" s="156"/>
      <c r="WBN21" s="156"/>
      <c r="WBO21" s="156"/>
      <c r="WBP21" s="156"/>
      <c r="WBQ21" s="156"/>
      <c r="WBR21" s="156"/>
      <c r="WBS21" s="156"/>
      <c r="WBT21" s="156"/>
      <c r="WBU21" s="156"/>
      <c r="WBV21" s="156"/>
      <c r="WBW21" s="156"/>
      <c r="WBX21" s="156"/>
      <c r="WBY21" s="156"/>
      <c r="WBZ21" s="156"/>
      <c r="WCA21" s="156"/>
      <c r="WCB21" s="156"/>
      <c r="WCC21" s="156"/>
      <c r="WCD21" s="156"/>
      <c r="WCE21" s="156"/>
      <c r="WCF21" s="156"/>
      <c r="WCG21" s="156"/>
      <c r="WCH21" s="156"/>
      <c r="WCI21" s="156"/>
      <c r="WCJ21" s="156"/>
      <c r="WCK21" s="156"/>
      <c r="WCL21" s="156"/>
      <c r="WCM21" s="156"/>
      <c r="WCN21" s="156"/>
      <c r="WCO21" s="156"/>
      <c r="WCP21" s="156"/>
      <c r="WCQ21" s="156"/>
      <c r="WCR21" s="156"/>
      <c r="WCS21" s="156"/>
      <c r="WCT21" s="156"/>
      <c r="WCU21" s="156"/>
      <c r="WCV21" s="156"/>
      <c r="WCW21" s="156"/>
      <c r="WCX21" s="156"/>
      <c r="WCY21" s="156"/>
      <c r="WCZ21" s="156"/>
      <c r="WDA21" s="156"/>
      <c r="WDB21" s="156"/>
      <c r="WDC21" s="156"/>
      <c r="WDD21" s="156"/>
      <c r="WDE21" s="156"/>
      <c r="WDF21" s="156"/>
      <c r="WDG21" s="156"/>
      <c r="WDH21" s="156"/>
      <c r="WDI21" s="156"/>
      <c r="WDJ21" s="156"/>
      <c r="WDK21" s="156"/>
      <c r="WDL21" s="156"/>
      <c r="WDM21" s="156"/>
      <c r="WDN21" s="156"/>
      <c r="WDO21" s="156"/>
      <c r="WDP21" s="156"/>
      <c r="WDQ21" s="156"/>
      <c r="WDR21" s="156"/>
      <c r="WDS21" s="156"/>
      <c r="WDT21" s="156"/>
      <c r="WDU21" s="156"/>
      <c r="WDV21" s="156"/>
      <c r="WDW21" s="156"/>
      <c r="WDX21" s="156"/>
      <c r="WDY21" s="156"/>
      <c r="WDZ21" s="156"/>
      <c r="WEA21" s="156"/>
      <c r="WEB21" s="156"/>
      <c r="WEC21" s="156"/>
      <c r="WED21" s="156"/>
      <c r="WEE21" s="156"/>
      <c r="WEF21" s="156"/>
      <c r="WEG21" s="156"/>
      <c r="WEH21" s="156"/>
      <c r="WEI21" s="156"/>
      <c r="WEJ21" s="156"/>
      <c r="WEK21" s="156"/>
      <c r="WEL21" s="156"/>
      <c r="WEM21" s="156"/>
      <c r="WEN21" s="156"/>
      <c r="WEO21" s="156"/>
      <c r="WEP21" s="156"/>
      <c r="WEQ21" s="156"/>
      <c r="WER21" s="156"/>
      <c r="WES21" s="156"/>
      <c r="WET21" s="156"/>
      <c r="WEU21" s="156"/>
      <c r="WEV21" s="156"/>
      <c r="WEW21" s="156"/>
      <c r="WEX21" s="156"/>
      <c r="WEY21" s="156"/>
      <c r="WEZ21" s="156"/>
      <c r="WFA21" s="156"/>
      <c r="WFB21" s="156"/>
      <c r="WFC21" s="156"/>
      <c r="WFD21" s="156"/>
      <c r="WFE21" s="156"/>
      <c r="WFF21" s="156"/>
      <c r="WFG21" s="156"/>
      <c r="WFH21" s="156"/>
      <c r="WFI21" s="156"/>
      <c r="WFJ21" s="156"/>
      <c r="WFK21" s="156"/>
      <c r="WFL21" s="156"/>
      <c r="WFM21" s="156"/>
      <c r="WFN21" s="156"/>
      <c r="WFO21" s="156"/>
      <c r="WFP21" s="156"/>
      <c r="WFQ21" s="156"/>
      <c r="WFR21" s="156"/>
      <c r="WFS21" s="156"/>
      <c r="WFT21" s="156"/>
      <c r="WFU21" s="156"/>
      <c r="WFV21" s="156"/>
      <c r="WFW21" s="156"/>
      <c r="WFX21" s="156"/>
      <c r="WFY21" s="156"/>
      <c r="WFZ21" s="156"/>
      <c r="WGA21" s="156"/>
      <c r="WGB21" s="156"/>
      <c r="WGC21" s="156"/>
      <c r="WGD21" s="156"/>
      <c r="WGE21" s="156"/>
      <c r="WGF21" s="156"/>
      <c r="WGG21" s="156"/>
      <c r="WGH21" s="156"/>
      <c r="WGI21" s="156"/>
      <c r="WGJ21" s="156"/>
      <c r="WGK21" s="156"/>
      <c r="WGL21" s="156"/>
      <c r="WGM21" s="156"/>
      <c r="WGN21" s="156"/>
      <c r="WGO21" s="156"/>
      <c r="WGP21" s="156"/>
      <c r="WGQ21" s="156"/>
      <c r="WGR21" s="156"/>
      <c r="WGS21" s="156"/>
      <c r="WGT21" s="156"/>
      <c r="WGU21" s="156"/>
      <c r="WGV21" s="156"/>
      <c r="WGW21" s="156"/>
      <c r="WGX21" s="156"/>
      <c r="WGY21" s="156"/>
      <c r="WGZ21" s="156"/>
      <c r="WHA21" s="156"/>
      <c r="WHB21" s="156"/>
      <c r="WHC21" s="156"/>
      <c r="WHD21" s="156"/>
      <c r="WHE21" s="156"/>
      <c r="WHF21" s="156"/>
      <c r="WHG21" s="156"/>
      <c r="WHH21" s="156"/>
      <c r="WHI21" s="156"/>
      <c r="WHJ21" s="156"/>
      <c r="WHK21" s="156"/>
      <c r="WHL21" s="156"/>
      <c r="WHM21" s="156"/>
      <c r="WHN21" s="156"/>
      <c r="WHO21" s="156"/>
      <c r="WHP21" s="156"/>
      <c r="WHQ21" s="156"/>
      <c r="WHR21" s="156"/>
      <c r="WHS21" s="156"/>
      <c r="WHT21" s="156"/>
      <c r="WHU21" s="156"/>
      <c r="WHV21" s="156"/>
      <c r="WHW21" s="156"/>
      <c r="WHX21" s="156"/>
      <c r="WHY21" s="156"/>
      <c r="WHZ21" s="156"/>
      <c r="WIA21" s="156"/>
      <c r="WIB21" s="156"/>
      <c r="WIC21" s="156"/>
      <c r="WID21" s="156"/>
      <c r="WIE21" s="156"/>
      <c r="WIF21" s="156"/>
      <c r="WIG21" s="156"/>
      <c r="WIH21" s="156"/>
      <c r="WII21" s="156"/>
      <c r="WIJ21" s="156"/>
      <c r="WIK21" s="156"/>
      <c r="WIL21" s="156"/>
      <c r="WIM21" s="156"/>
      <c r="WIN21" s="156"/>
      <c r="WIO21" s="156"/>
      <c r="WIP21" s="156"/>
      <c r="WIQ21" s="156"/>
      <c r="WIR21" s="156"/>
      <c r="WIS21" s="156"/>
      <c r="WIT21" s="156"/>
      <c r="WIU21" s="156"/>
      <c r="WIV21" s="156"/>
      <c r="WIW21" s="156"/>
      <c r="WIX21" s="156"/>
      <c r="WIY21" s="156"/>
      <c r="WIZ21" s="156"/>
      <c r="WJA21" s="156"/>
      <c r="WJB21" s="156"/>
      <c r="WJC21" s="156"/>
      <c r="WJD21" s="156"/>
      <c r="WJE21" s="156"/>
      <c r="WJF21" s="156"/>
      <c r="WJG21" s="156"/>
      <c r="WJH21" s="156"/>
      <c r="WJI21" s="156"/>
      <c r="WJJ21" s="156"/>
      <c r="WJK21" s="156"/>
      <c r="WJL21" s="156"/>
      <c r="WJM21" s="156"/>
      <c r="WJN21" s="156"/>
      <c r="WJO21" s="156"/>
      <c r="WJP21" s="156"/>
      <c r="WJQ21" s="156"/>
      <c r="WJR21" s="156"/>
      <c r="WJS21" s="156"/>
      <c r="WJT21" s="156"/>
      <c r="WJU21" s="156"/>
      <c r="WJV21" s="156"/>
      <c r="WJW21" s="156"/>
      <c r="WJX21" s="156"/>
      <c r="WJY21" s="156"/>
      <c r="WJZ21" s="156"/>
      <c r="WKA21" s="156"/>
      <c r="WKB21" s="156"/>
      <c r="WKC21" s="156"/>
      <c r="WKD21" s="156"/>
      <c r="WKE21" s="156"/>
      <c r="WKF21" s="156"/>
      <c r="WKG21" s="156"/>
      <c r="WKH21" s="156"/>
      <c r="WKI21" s="156"/>
      <c r="WKJ21" s="156"/>
      <c r="WKK21" s="156"/>
      <c r="WKL21" s="156"/>
      <c r="WKM21" s="156"/>
      <c r="WKN21" s="156"/>
      <c r="WKO21" s="156"/>
      <c r="WKP21" s="156"/>
      <c r="WKQ21" s="156"/>
      <c r="WKR21" s="156"/>
      <c r="WKS21" s="156"/>
      <c r="WKT21" s="156"/>
      <c r="WKU21" s="156"/>
      <c r="WKV21" s="156"/>
      <c r="WKW21" s="156"/>
      <c r="WKX21" s="156"/>
      <c r="WKY21" s="156"/>
      <c r="WKZ21" s="156"/>
      <c r="WLA21" s="156"/>
      <c r="WLB21" s="156"/>
      <c r="WLC21" s="156"/>
      <c r="WLD21" s="156"/>
      <c r="WLE21" s="156"/>
      <c r="WLF21" s="156"/>
      <c r="WLG21" s="156"/>
      <c r="WLH21" s="156"/>
      <c r="WLI21" s="156"/>
      <c r="WLJ21" s="156"/>
      <c r="WLK21" s="156"/>
      <c r="WLL21" s="156"/>
      <c r="WLM21" s="156"/>
      <c r="WLN21" s="156"/>
      <c r="WLO21" s="156"/>
      <c r="WLP21" s="156"/>
      <c r="WLQ21" s="156"/>
      <c r="WLR21" s="156"/>
      <c r="WLS21" s="156"/>
      <c r="WLT21" s="156"/>
      <c r="WLU21" s="156"/>
      <c r="WLV21" s="156"/>
      <c r="WLW21" s="156"/>
      <c r="WLX21" s="156"/>
      <c r="WLY21" s="156"/>
      <c r="WLZ21" s="156"/>
      <c r="WMA21" s="156"/>
      <c r="WMB21" s="156"/>
      <c r="WMC21" s="156"/>
      <c r="WMD21" s="156"/>
      <c r="WME21" s="156"/>
      <c r="WMF21" s="156"/>
      <c r="WMG21" s="156"/>
      <c r="WMH21" s="156"/>
      <c r="WMI21" s="156"/>
      <c r="WMJ21" s="156"/>
      <c r="WMK21" s="156"/>
      <c r="WML21" s="156"/>
      <c r="WMM21" s="156"/>
      <c r="WMN21" s="156"/>
      <c r="WMO21" s="156"/>
      <c r="WMP21" s="156"/>
      <c r="WMQ21" s="156"/>
      <c r="WMR21" s="156"/>
      <c r="WMS21" s="156"/>
      <c r="WMT21" s="156"/>
      <c r="WMU21" s="156"/>
      <c r="WMV21" s="156"/>
      <c r="WMW21" s="156"/>
      <c r="WMX21" s="156"/>
      <c r="WMY21" s="156"/>
      <c r="WMZ21" s="156"/>
      <c r="WNA21" s="156"/>
      <c r="WNB21" s="156"/>
      <c r="WNC21" s="156"/>
      <c r="WND21" s="156"/>
      <c r="WNE21" s="156"/>
      <c r="WNF21" s="156"/>
      <c r="WNG21" s="156"/>
      <c r="WNH21" s="156"/>
      <c r="WNI21" s="156"/>
      <c r="WNJ21" s="156"/>
      <c r="WNK21" s="156"/>
      <c r="WNL21" s="156"/>
      <c r="WNM21" s="156"/>
      <c r="WNN21" s="156"/>
      <c r="WNO21" s="156"/>
      <c r="WNP21" s="156"/>
      <c r="WNQ21" s="156"/>
      <c r="WNR21" s="156"/>
      <c r="WNS21" s="156"/>
      <c r="WNT21" s="156"/>
      <c r="WNU21" s="156"/>
      <c r="WNV21" s="156"/>
      <c r="WNW21" s="156"/>
      <c r="WNX21" s="156"/>
      <c r="WNY21" s="156"/>
      <c r="WNZ21" s="156"/>
      <c r="WOA21" s="156"/>
      <c r="WOB21" s="156"/>
      <c r="WOC21" s="156"/>
      <c r="WOD21" s="156"/>
      <c r="WOE21" s="156"/>
      <c r="WOF21" s="156"/>
      <c r="WOG21" s="156"/>
      <c r="WOH21" s="156"/>
      <c r="WOI21" s="156"/>
      <c r="WOJ21" s="156"/>
      <c r="WOK21" s="156"/>
      <c r="WOL21" s="156"/>
      <c r="WOM21" s="156"/>
      <c r="WON21" s="156"/>
      <c r="WOO21" s="156"/>
      <c r="WOP21" s="156"/>
      <c r="WOQ21" s="156"/>
      <c r="WOR21" s="156"/>
      <c r="WOS21" s="156"/>
      <c r="WOT21" s="156"/>
      <c r="WOU21" s="156"/>
      <c r="WOV21" s="156"/>
      <c r="WOW21" s="156"/>
      <c r="WOX21" s="156"/>
      <c r="WOY21" s="156"/>
      <c r="WOZ21" s="156"/>
      <c r="WPA21" s="156"/>
      <c r="WPB21" s="156"/>
      <c r="WPC21" s="156"/>
      <c r="WPD21" s="156"/>
      <c r="WPE21" s="156"/>
      <c r="WPF21" s="156"/>
      <c r="WPG21" s="156"/>
      <c r="WPH21" s="156"/>
      <c r="WPI21" s="156"/>
      <c r="WPJ21" s="156"/>
      <c r="WPK21" s="156"/>
      <c r="WPL21" s="156"/>
      <c r="WPM21" s="156"/>
      <c r="WPN21" s="156"/>
      <c r="WPO21" s="156"/>
      <c r="WPP21" s="156"/>
      <c r="WPQ21" s="156"/>
      <c r="WPR21" s="156"/>
      <c r="WPS21" s="156"/>
      <c r="WPT21" s="156"/>
      <c r="WPU21" s="156"/>
      <c r="WPV21" s="156"/>
      <c r="WPW21" s="156"/>
      <c r="WPX21" s="156"/>
      <c r="WPY21" s="156"/>
      <c r="WPZ21" s="156"/>
      <c r="WQA21" s="156"/>
      <c r="WQB21" s="156"/>
      <c r="WQC21" s="156"/>
      <c r="WQD21" s="156"/>
      <c r="WQE21" s="156"/>
      <c r="WQF21" s="156"/>
      <c r="WQG21" s="156"/>
      <c r="WQH21" s="156"/>
      <c r="WQI21" s="156"/>
      <c r="WQJ21" s="156"/>
      <c r="WQK21" s="156"/>
      <c r="WQL21" s="156"/>
      <c r="WQM21" s="156"/>
      <c r="WQN21" s="156"/>
      <c r="WQO21" s="156"/>
      <c r="WQP21" s="156"/>
      <c r="WQQ21" s="156"/>
      <c r="WQR21" s="156"/>
      <c r="WQS21" s="156"/>
      <c r="WQT21" s="156"/>
      <c r="WQU21" s="156"/>
      <c r="WQV21" s="156"/>
      <c r="WQW21" s="156"/>
      <c r="WQX21" s="156"/>
      <c r="WQY21" s="156"/>
      <c r="WQZ21" s="156"/>
      <c r="WRA21" s="156"/>
      <c r="WRB21" s="156"/>
      <c r="WRC21" s="156"/>
      <c r="WRD21" s="156"/>
      <c r="WRE21" s="156"/>
      <c r="WRF21" s="156"/>
      <c r="WRG21" s="156"/>
      <c r="WRH21" s="156"/>
      <c r="WRI21" s="156"/>
      <c r="WRJ21" s="156"/>
      <c r="WRK21" s="156"/>
      <c r="WRL21" s="156"/>
      <c r="WRM21" s="156"/>
      <c r="WRN21" s="156"/>
      <c r="WRO21" s="156"/>
      <c r="WRP21" s="156"/>
      <c r="WRQ21" s="156"/>
      <c r="WRR21" s="156"/>
      <c r="WRS21" s="156"/>
      <c r="WRT21" s="156"/>
      <c r="WRU21" s="156"/>
      <c r="WRV21" s="156"/>
      <c r="WRW21" s="156"/>
      <c r="WRX21" s="156"/>
      <c r="WRY21" s="156"/>
      <c r="WRZ21" s="156"/>
      <c r="WSA21" s="156"/>
      <c r="WSB21" s="156"/>
      <c r="WSC21" s="156"/>
      <c r="WSD21" s="156"/>
      <c r="WSE21" s="156"/>
      <c r="WSF21" s="156"/>
      <c r="WSG21" s="156"/>
      <c r="WSH21" s="156"/>
      <c r="WSI21" s="156"/>
      <c r="WSJ21" s="156"/>
      <c r="WSK21" s="156"/>
      <c r="WSL21" s="156"/>
      <c r="WSM21" s="156"/>
      <c r="WSN21" s="156"/>
      <c r="WSO21" s="156"/>
      <c r="WSP21" s="156"/>
      <c r="WSQ21" s="156"/>
      <c r="WSR21" s="156"/>
      <c r="WSS21" s="156"/>
      <c r="WST21" s="156"/>
      <c r="WSU21" s="156"/>
      <c r="WSV21" s="156"/>
      <c r="WSW21" s="156"/>
      <c r="WSX21" s="156"/>
      <c r="WSY21" s="156"/>
      <c r="WSZ21" s="156"/>
      <c r="WTA21" s="156"/>
      <c r="WTB21" s="156"/>
      <c r="WTC21" s="156"/>
      <c r="WTD21" s="156"/>
      <c r="WTE21" s="156"/>
      <c r="WTF21" s="156"/>
      <c r="WTG21" s="156"/>
      <c r="WTH21" s="156"/>
      <c r="WTI21" s="156"/>
      <c r="WTJ21" s="156"/>
      <c r="WTK21" s="156"/>
      <c r="WTL21" s="156"/>
      <c r="WTM21" s="156"/>
      <c r="WTN21" s="156"/>
      <c r="WTO21" s="156"/>
      <c r="WTP21" s="156"/>
      <c r="WTQ21" s="156"/>
      <c r="WTR21" s="156"/>
      <c r="WTS21" s="156"/>
      <c r="WTT21" s="156"/>
      <c r="WTU21" s="156"/>
      <c r="WTV21" s="156"/>
      <c r="WTW21" s="156"/>
      <c r="WTX21" s="156"/>
      <c r="WTY21" s="156"/>
      <c r="WTZ21" s="156"/>
      <c r="WUA21" s="156"/>
      <c r="WUB21" s="156"/>
      <c r="WUC21" s="156"/>
      <c r="WUD21" s="156"/>
      <c r="WUE21" s="156"/>
      <c r="WUF21" s="156"/>
      <c r="WUG21" s="156"/>
      <c r="WUH21" s="156"/>
      <c r="WUI21" s="156"/>
      <c r="WUJ21" s="156"/>
      <c r="WUK21" s="156"/>
      <c r="WUL21" s="156"/>
      <c r="WUM21" s="156"/>
      <c r="WUN21" s="156"/>
      <c r="WUO21" s="156"/>
      <c r="WUP21" s="156"/>
      <c r="WUQ21" s="156"/>
      <c r="WUR21" s="156"/>
      <c r="WUS21" s="156"/>
      <c r="WUT21" s="156"/>
      <c r="WUU21" s="156"/>
      <c r="WUV21" s="156"/>
      <c r="WUW21" s="156"/>
      <c r="WUX21" s="156"/>
      <c r="WUY21" s="156"/>
      <c r="WUZ21" s="156"/>
      <c r="WVA21" s="156"/>
      <c r="WVB21" s="156"/>
      <c r="WVC21" s="156"/>
      <c r="WVD21" s="156"/>
      <c r="WVE21" s="156"/>
      <c r="WVF21" s="156"/>
      <c r="WVG21" s="156"/>
      <c r="WVH21" s="156"/>
      <c r="WVI21" s="156"/>
      <c r="WVJ21" s="156"/>
      <c r="WVK21" s="156"/>
      <c r="WVL21" s="156"/>
      <c r="WVM21" s="156"/>
      <c r="WVN21" s="156"/>
      <c r="WVO21" s="156"/>
      <c r="WVP21" s="156"/>
      <c r="WVQ21" s="156"/>
      <c r="WVR21" s="156"/>
      <c r="WVS21" s="156"/>
      <c r="WVT21" s="156"/>
      <c r="WVU21" s="156"/>
      <c r="WVV21" s="156"/>
      <c r="WVW21" s="156"/>
      <c r="WVX21" s="156"/>
      <c r="WVY21" s="156"/>
      <c r="WVZ21" s="156"/>
      <c r="WWA21" s="156"/>
      <c r="WWB21" s="156"/>
      <c r="WWC21" s="156"/>
      <c r="WWD21" s="156"/>
      <c r="WWE21" s="156"/>
      <c r="WWF21" s="156"/>
      <c r="WWG21" s="156"/>
      <c r="WWH21" s="156"/>
      <c r="WWI21" s="156"/>
      <c r="WWJ21" s="156"/>
      <c r="WWK21" s="156"/>
      <c r="WWL21" s="156"/>
      <c r="WWM21" s="156"/>
      <c r="WWN21" s="156"/>
      <c r="WWO21" s="156"/>
      <c r="WWP21" s="156"/>
      <c r="WWQ21" s="156"/>
      <c r="WWR21" s="156"/>
      <c r="WWS21" s="156"/>
      <c r="WWT21" s="156"/>
      <c r="WWU21" s="156"/>
      <c r="WWV21" s="156"/>
      <c r="WWW21" s="156"/>
      <c r="WWX21" s="156"/>
      <c r="WWY21" s="156"/>
      <c r="WWZ21" s="156"/>
      <c r="WXA21" s="156"/>
      <c r="WXB21" s="156"/>
      <c r="WXC21" s="156"/>
      <c r="WXD21" s="156"/>
      <c r="WXE21" s="156"/>
      <c r="WXF21" s="156"/>
      <c r="WXG21" s="156"/>
      <c r="WXH21" s="156"/>
      <c r="WXI21" s="156"/>
      <c r="WXJ21" s="156"/>
      <c r="WXK21" s="156"/>
      <c r="WXL21" s="156"/>
      <c r="WXM21" s="156"/>
      <c r="WXN21" s="156"/>
      <c r="WXO21" s="156"/>
      <c r="WXP21" s="156"/>
      <c r="WXQ21" s="156"/>
      <c r="WXR21" s="156"/>
      <c r="WXS21" s="156"/>
      <c r="WXT21" s="156"/>
      <c r="WXU21" s="156"/>
      <c r="WXV21" s="156"/>
      <c r="WXW21" s="156"/>
      <c r="WXX21" s="156"/>
      <c r="WXY21" s="156"/>
      <c r="WXZ21" s="156"/>
      <c r="WYA21" s="156"/>
      <c r="WYB21" s="156"/>
      <c r="WYC21" s="156"/>
      <c r="WYD21" s="156"/>
      <c r="WYE21" s="156"/>
      <c r="WYF21" s="156"/>
      <c r="WYG21" s="156"/>
      <c r="WYH21" s="156"/>
      <c r="WYI21" s="156"/>
      <c r="WYJ21" s="156"/>
      <c r="WYK21" s="156"/>
      <c r="WYL21" s="156"/>
      <c r="WYM21" s="156"/>
      <c r="WYN21" s="156"/>
      <c r="WYO21" s="156"/>
      <c r="WYP21" s="156"/>
      <c r="WYQ21" s="156"/>
      <c r="WYR21" s="156"/>
      <c r="WYS21" s="156"/>
      <c r="WYT21" s="156"/>
      <c r="WYU21" s="156"/>
      <c r="WYV21" s="156"/>
      <c r="WYW21" s="156"/>
      <c r="WYX21" s="156"/>
      <c r="WYY21" s="156"/>
      <c r="WYZ21" s="156"/>
      <c r="WZA21" s="156"/>
      <c r="WZB21" s="156"/>
      <c r="WZC21" s="156"/>
      <c r="WZD21" s="156"/>
      <c r="WZE21" s="156"/>
      <c r="WZF21" s="156"/>
      <c r="WZG21" s="156"/>
      <c r="WZH21" s="156"/>
      <c r="WZI21" s="156"/>
      <c r="WZJ21" s="156"/>
      <c r="WZK21" s="156"/>
      <c r="WZL21" s="156"/>
      <c r="WZM21" s="156"/>
      <c r="WZN21" s="156"/>
      <c r="WZO21" s="156"/>
      <c r="WZP21" s="156"/>
      <c r="WZQ21" s="156"/>
      <c r="WZR21" s="156"/>
      <c r="WZS21" s="156"/>
      <c r="WZT21" s="156"/>
      <c r="WZU21" s="156"/>
      <c r="WZV21" s="156"/>
      <c r="WZW21" s="156"/>
      <c r="WZX21" s="156"/>
      <c r="WZY21" s="156"/>
      <c r="WZZ21" s="156"/>
      <c r="XAA21" s="156"/>
      <c r="XAB21" s="156"/>
      <c r="XAC21" s="156"/>
      <c r="XAD21" s="156"/>
      <c r="XAE21" s="156"/>
      <c r="XAF21" s="156"/>
      <c r="XAG21" s="156"/>
      <c r="XAH21" s="156"/>
      <c r="XAI21" s="156"/>
      <c r="XAJ21" s="156"/>
      <c r="XAK21" s="156"/>
      <c r="XAL21" s="156"/>
      <c r="XAM21" s="156"/>
      <c r="XAN21" s="156"/>
      <c r="XAO21" s="156"/>
      <c r="XAP21" s="156"/>
      <c r="XAQ21" s="156"/>
      <c r="XAR21" s="156"/>
      <c r="XAS21" s="156"/>
      <c r="XAT21" s="156"/>
      <c r="XAU21" s="156"/>
      <c r="XAV21" s="156"/>
      <c r="XAW21" s="156"/>
      <c r="XAX21" s="156"/>
      <c r="XAY21" s="156"/>
      <c r="XAZ21" s="156"/>
      <c r="XBA21" s="156"/>
      <c r="XBB21" s="156"/>
      <c r="XBC21" s="156"/>
      <c r="XBD21" s="156"/>
      <c r="XBE21" s="156"/>
      <c r="XBF21" s="156"/>
      <c r="XBG21" s="156"/>
      <c r="XBH21" s="156"/>
      <c r="XBI21" s="156"/>
      <c r="XBJ21" s="156"/>
      <c r="XBK21" s="156"/>
      <c r="XBL21" s="156"/>
      <c r="XBM21" s="156"/>
      <c r="XBN21" s="156"/>
      <c r="XBO21" s="156"/>
      <c r="XBP21" s="156"/>
      <c r="XBQ21" s="156"/>
      <c r="XBR21" s="156"/>
      <c r="XBS21" s="156"/>
      <c r="XBT21" s="156"/>
      <c r="XBU21" s="156"/>
      <c r="XBV21" s="156"/>
      <c r="XBW21" s="156"/>
      <c r="XBX21" s="156"/>
      <c r="XBY21" s="156"/>
      <c r="XBZ21" s="156"/>
      <c r="XCA21" s="156"/>
      <c r="XCB21" s="156"/>
      <c r="XCC21" s="156"/>
      <c r="XCD21" s="156"/>
      <c r="XCE21" s="156"/>
      <c r="XCF21" s="156"/>
      <c r="XCG21" s="156"/>
      <c r="XCH21" s="156"/>
      <c r="XCI21" s="156"/>
      <c r="XCJ21" s="156"/>
      <c r="XCK21" s="156"/>
      <c r="XCL21" s="156"/>
      <c r="XCM21" s="156"/>
      <c r="XCN21" s="156"/>
      <c r="XCO21" s="156"/>
      <c r="XCP21" s="156"/>
      <c r="XCQ21" s="156"/>
      <c r="XCR21" s="156"/>
      <c r="XCS21" s="156"/>
      <c r="XCT21" s="156"/>
      <c r="XCU21" s="156"/>
      <c r="XCV21" s="156"/>
      <c r="XCW21" s="156"/>
      <c r="XCX21" s="156"/>
      <c r="XCY21" s="156"/>
      <c r="XCZ21" s="156"/>
      <c r="XDA21" s="156"/>
      <c r="XDB21" s="156"/>
      <c r="XDC21" s="156"/>
      <c r="XDD21" s="156"/>
      <c r="XDE21" s="156"/>
      <c r="XDF21" s="156"/>
      <c r="XDG21" s="156"/>
      <c r="XDH21" s="156"/>
      <c r="XDI21" s="156"/>
      <c r="XDJ21" s="156"/>
      <c r="XDK21" s="156"/>
      <c r="XDL21" s="156"/>
      <c r="XDM21" s="156"/>
      <c r="XDN21" s="156"/>
      <c r="XDO21" s="156"/>
      <c r="XDP21" s="156"/>
      <c r="XDQ21" s="156"/>
      <c r="XDR21" s="156"/>
      <c r="XDS21" s="156"/>
      <c r="XDT21" s="156"/>
      <c r="XDU21" s="156"/>
      <c r="XDV21" s="156"/>
      <c r="XDW21" s="156"/>
      <c r="XDX21" s="156"/>
      <c r="XDY21" s="156"/>
      <c r="XDZ21" s="156"/>
      <c r="XEA21" s="156"/>
      <c r="XEB21" s="156"/>
      <c r="XEC21" s="156"/>
      <c r="XED21" s="156"/>
      <c r="XEE21" s="156"/>
      <c r="XEF21" s="156"/>
      <c r="XEG21" s="156"/>
      <c r="XEH21" s="156"/>
      <c r="XEI21" s="156"/>
      <c r="XEJ21" s="156"/>
      <c r="XEK21" s="156"/>
      <c r="XEL21" s="156"/>
      <c r="XEM21" s="156"/>
      <c r="XEN21" s="156"/>
      <c r="XEO21" s="156"/>
      <c r="XEP21" s="156"/>
      <c r="XEQ21" s="156"/>
      <c r="XER21" s="156"/>
      <c r="XES21" s="156"/>
      <c r="XET21" s="156"/>
      <c r="XEU21" s="156"/>
      <c r="XEV21" s="156"/>
      <c r="XEW21" s="156"/>
      <c r="XEX21" s="156"/>
      <c r="XEY21" s="156"/>
      <c r="XEZ21" s="156"/>
      <c r="XFA21" s="156"/>
      <c r="XFB21" s="156"/>
    </row>
    <row r="22" spans="1:16382" ht="25.5">
      <c r="I22" s="160" t="s">
        <v>111</v>
      </c>
      <c r="L22" s="155" t="s">
        <v>380</v>
      </c>
      <c r="AA22" s="4" t="s">
        <v>392</v>
      </c>
      <c r="AE22" s="156" t="s">
        <v>395</v>
      </c>
      <c r="AF22" s="4" t="s">
        <v>396</v>
      </c>
      <c r="AG22" s="4">
        <v>1.2</v>
      </c>
    </row>
    <row r="23" spans="1:16382" ht="38.25">
      <c r="I23" s="156" t="s">
        <v>394</v>
      </c>
      <c r="L23" s="155" t="s">
        <v>380</v>
      </c>
      <c r="AA23" s="4" t="s">
        <v>392</v>
      </c>
      <c r="AE23" s="156" t="s">
        <v>395</v>
      </c>
      <c r="AF23" s="4" t="s">
        <v>396</v>
      </c>
      <c r="AG23" s="4">
        <v>2</v>
      </c>
    </row>
    <row r="24" spans="1:16382" ht="76.5">
      <c r="I24" s="156" t="s">
        <v>394</v>
      </c>
      <c r="L24" s="155" t="s">
        <v>397</v>
      </c>
      <c r="AA24" s="4" t="s">
        <v>392</v>
      </c>
      <c r="AE24" s="156" t="s">
        <v>395</v>
      </c>
      <c r="AF24" s="4" t="s">
        <v>396</v>
      </c>
      <c r="AG24" s="4">
        <v>1</v>
      </c>
    </row>
    <row r="25" spans="1:16382" ht="25.5">
      <c r="I25" s="156" t="s">
        <v>389</v>
      </c>
      <c r="L25" s="155" t="s">
        <v>381</v>
      </c>
      <c r="AA25" s="4" t="s">
        <v>392</v>
      </c>
      <c r="AE25" s="156" t="s">
        <v>395</v>
      </c>
      <c r="AF25" s="4" t="s">
        <v>396</v>
      </c>
      <c r="AG25" s="4">
        <v>3</v>
      </c>
    </row>
    <row r="26" spans="1:16382" ht="25.5">
      <c r="I26" s="156" t="s">
        <v>389</v>
      </c>
      <c r="L26" s="155" t="s">
        <v>382</v>
      </c>
      <c r="AA26" s="4" t="s">
        <v>392</v>
      </c>
      <c r="AE26" s="156" t="s">
        <v>395</v>
      </c>
      <c r="AF26" s="4" t="s">
        <v>396</v>
      </c>
    </row>
    <row r="27" spans="1:16382" ht="25.5">
      <c r="I27" s="161" t="s">
        <v>385</v>
      </c>
      <c r="L27" s="155" t="s">
        <v>382</v>
      </c>
      <c r="AA27" s="4" t="s">
        <v>392</v>
      </c>
      <c r="AE27" s="156" t="s">
        <v>395</v>
      </c>
      <c r="AF27" s="4" t="s">
        <v>396</v>
      </c>
    </row>
    <row r="28" spans="1:16382" ht="25.5">
      <c r="I28" s="161" t="s">
        <v>386</v>
      </c>
      <c r="L28" s="155" t="s">
        <v>383</v>
      </c>
      <c r="AA28" s="4" t="s">
        <v>392</v>
      </c>
      <c r="AE28" s="156" t="s">
        <v>395</v>
      </c>
      <c r="AF28" s="4" t="s">
        <v>396</v>
      </c>
    </row>
    <row r="29" spans="1:16382" ht="25.5">
      <c r="AA29" s="4" t="s">
        <v>392</v>
      </c>
      <c r="AE29" s="156" t="s">
        <v>395</v>
      </c>
      <c r="AF29" s="4" t="s">
        <v>396</v>
      </c>
    </row>
    <row r="30" spans="1:16382" ht="25.5">
      <c r="AA30" s="4" t="s">
        <v>392</v>
      </c>
      <c r="AE30" s="156" t="s">
        <v>395</v>
      </c>
      <c r="AF30" s="4" t="s">
        <v>396</v>
      </c>
    </row>
    <row r="31" spans="1:16382" ht="25.5">
      <c r="AA31" s="4" t="s">
        <v>392</v>
      </c>
      <c r="AE31" s="156" t="s">
        <v>395</v>
      </c>
      <c r="AF31" s="4" t="s">
        <v>396</v>
      </c>
    </row>
  </sheetData>
  <autoFilter ref="A3:AM10">
    <filterColumn colId="8">
      <filters>
        <filter val="ae-VIVIENDA"/>
      </filters>
    </filterColumn>
  </autoFilter>
  <mergeCells count="22">
    <mergeCell ref="AH2:AH3"/>
    <mergeCell ref="R2:V2"/>
    <mergeCell ref="W2:W3"/>
    <mergeCell ref="X2:X3"/>
    <mergeCell ref="Y2:Y3"/>
    <mergeCell ref="Z2:AG2"/>
    <mergeCell ref="B1:E1"/>
    <mergeCell ref="F1:AM1"/>
    <mergeCell ref="A2:A3"/>
    <mergeCell ref="B2:B3"/>
    <mergeCell ref="C2:C3"/>
    <mergeCell ref="D2:D3"/>
    <mergeCell ref="E2:E3"/>
    <mergeCell ref="F2:F3"/>
    <mergeCell ref="G2:G3"/>
    <mergeCell ref="H2:H3"/>
    <mergeCell ref="AI2:AM2"/>
    <mergeCell ref="I2:J2"/>
    <mergeCell ref="K2:K3"/>
    <mergeCell ref="L2:L3"/>
    <mergeCell ref="N2:N3"/>
    <mergeCell ref="O2:Q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vt:i4>
      </vt:variant>
    </vt:vector>
  </HeadingPairs>
  <TitlesOfParts>
    <vt:vector size="22" baseType="lpstr">
      <vt:lpstr>consolidado</vt:lpstr>
      <vt:lpstr>PEI</vt:lpstr>
      <vt:lpstr>PSDI-DEP (2)</vt:lpstr>
      <vt:lpstr>PTDI1</vt:lpstr>
      <vt:lpstr>MATRIZ-PSDI rev MPD vf</vt:lpstr>
      <vt:lpstr>Hoja2</vt:lpstr>
      <vt:lpstr>PEM_MPD</vt:lpstr>
      <vt:lpstr>PTDI_GAD_POTOSÍ</vt:lpstr>
      <vt:lpstr>PTDI_GAM_COLCHA-K_POTOSÍ</vt:lpstr>
      <vt:lpstr>PEI_GAM_Colcha-k_POTOSÍ</vt:lpstr>
      <vt:lpstr>PEE_</vt:lpstr>
      <vt:lpstr>PSDI-DEP</vt:lpstr>
      <vt:lpstr>PTDI</vt:lpstr>
      <vt:lpstr>Hoja1</vt:lpstr>
      <vt:lpstr>PSDI-ENERGIA</vt:lpstr>
      <vt:lpstr>PSDI-EDUC</vt:lpstr>
      <vt:lpstr>PSDI-AGROP</vt:lpstr>
      <vt:lpstr>PSDI-HAB.VIV</vt:lpstr>
      <vt:lpstr>PTDI Vivienda Dptal</vt:lpstr>
      <vt:lpstr>PTDI Vivienda Mun</vt:lpstr>
      <vt:lpstr>'MATRIZ-PSDI rev MPD vf'!Área_de_impresión</vt:lpstr>
      <vt:lpstr>'MATRIZ-PSDI rev MPD vf'!Títulos_a_imprimir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Freddy DFYS. Yujra Segales</dc:creator>
  <cp:lastModifiedBy>Eddy Calani Gonzales</cp:lastModifiedBy>
  <cp:lastPrinted>2022-07-13T13:37:50Z</cp:lastPrinted>
  <dcterms:created xsi:type="dcterms:W3CDTF">2019-07-10T22:47:37Z</dcterms:created>
  <dcterms:modified xsi:type="dcterms:W3CDTF">2023-06-01T22:05:39Z</dcterms:modified>
</cp:coreProperties>
</file>